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tabRatio="9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CW102" i="11" l="1"/>
  <c r="CR102" i="11"/>
  <c r="DQ102" i="11"/>
  <c r="AF63" i="11"/>
  <c r="AU63" i="11"/>
  <c r="AP63" i="11"/>
  <c r="AF23" i="11"/>
  <c r="DB14" i="11"/>
  <c r="DB12" i="11"/>
  <c r="DB102" i="11" s="1"/>
  <c r="AF88" i="11"/>
  <c r="AU88" i="11"/>
  <c r="AP88" i="11"/>
  <c r="AA23" i="1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E40" i="9"/>
  <c r="E39" i="9"/>
  <c r="E38" i="9"/>
  <c r="E37" i="9"/>
  <c r="E36" i="9"/>
  <c r="E35" i="9"/>
  <c r="E34" i="9"/>
  <c r="C34" i="9" s="1"/>
  <c r="CO43" i="9"/>
  <c r="BW43" i="9"/>
  <c r="BE43" i="9"/>
  <c r="AM43" i="9"/>
  <c r="U43" i="9"/>
  <c r="C43" i="9"/>
  <c r="BE42" i="9"/>
  <c r="AM42" i="9"/>
  <c r="U42" i="9"/>
  <c r="BE41" i="9"/>
  <c r="AM41" i="9"/>
  <c r="U41" i="9"/>
  <c r="C41" i="9"/>
  <c r="BE40" i="9"/>
  <c r="AM40" i="9"/>
  <c r="U40" i="9"/>
  <c r="C40" i="9"/>
  <c r="BE39" i="9"/>
  <c r="AM39" i="9"/>
  <c r="U39" i="9"/>
  <c r="BE38" i="9"/>
  <c r="AM38" i="9"/>
  <c r="U38" i="9"/>
  <c r="BE37" i="9"/>
  <c r="AM37" i="9"/>
  <c r="BE36" i="9"/>
  <c r="AM36" i="9"/>
  <c r="BE35"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C36" i="9" s="1"/>
  <c r="C37" i="9" s="1"/>
  <c r="C38" i="9" s="1"/>
  <c r="C39" i="9" l="1"/>
  <c r="U34" i="9"/>
  <c r="U35" i="9" s="1"/>
  <c r="U36" i="9" s="1"/>
  <c r="U37" i="9" s="1"/>
  <c r="AM34" i="9" l="1"/>
  <c r="AM35" i="9" s="1"/>
  <c r="BW34" i="9" l="1"/>
  <c r="BW35" i="9" s="1"/>
  <c r="BW36" i="9" s="1"/>
  <c r="BW37" i="9" s="1"/>
  <c r="BW38" i="9" s="1"/>
  <c r="BW39" i="9" s="1"/>
  <c r="BW40" i="9" s="1"/>
  <c r="BW41" i="9" s="1"/>
  <c r="BW42" i="9" s="1"/>
  <c r="CO34" i="9" l="1"/>
  <c r="CO35" i="9" s="1"/>
  <c r="CO36" i="9" s="1"/>
  <c r="CO37" i="9" s="1"/>
  <c r="CO38" i="9" s="1"/>
  <c r="CO39" i="9" s="1"/>
  <c r="CO40" i="9" s="1"/>
  <c r="CO41" i="9" s="1"/>
  <c r="CO42" i="9" s="1"/>
</calcChain>
</file>

<file path=xl/sharedStrings.xml><?xml version="1.0" encoding="utf-8"?>
<sst xmlns="http://schemas.openxmlformats.org/spreadsheetml/2006/main" count="1061" uniqueCount="579">
  <si>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</si>
  <si>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</si>
  <si>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</si>
  <si>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</si>
  <si>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</si>
  <si>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</si>
  <si>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</si>
  <si>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</si>
  <si>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</si>
  <si>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</si>
  <si>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</si>
  <si>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</si>
  <si>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</si>
  <si>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</si>
  <si>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</si>
  <si>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</si>
  <si>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</si>
  <si>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</si>
  <si>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</si>
  <si>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</si>
  <si>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</si>
  <si>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</si>
  <si>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</si>
  <si>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</si>
  <si>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</si>
  <si>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</si>
  <si>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</si>
  <si>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</si>
  <si>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</si>
  <si>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</si>
  <si>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</si>
  <si>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</si>
  <si>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</si>
  <si>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</si>
  <si>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</si>
  <si>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</si>
  <si>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</si>
  <si>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</si>
  <si>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</si>
  <si>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</si>
  <si>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</si>
  <si>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</si>
  <si>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</si>
  <si>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</si>
  <si>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</si>
  <si>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</si>
  <si>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</si>
  <si>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</si>
  <si>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</si>
  <si>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</si>
  <si>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</si>
  <si>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</si>
  <si>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</si>
  <si>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</si>
  <si>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</si>
  <si>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</si>
  <si>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</si>
  <si>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</si>
  <si>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</si>
  <si>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</si>
  <si>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</si>
  <si>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</si>
  <si>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</si>
  <si>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</si>
  <si>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</si>
  <si>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</si>
  <si>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</si>
  <si>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</si>
  <si>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</si>
  <si>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</si>
  <si>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</si>
  <si>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</si>
  <si>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</si>
  <si>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</si>
  <si>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</si>
  <si>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</si>
  <si>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</si>
  <si>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</si>
  <si>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</si>
  <si>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</si>
  <si>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</si>
  <si>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</si>
  <si>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</si>
  <si>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</si>
  <si>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</si>
  <si>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</si>
  <si>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</si>
  <si>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</si>
  <si>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</si>
  <si>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</si>
  <si>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</si>
  <si>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</si>
  <si>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</si>
  <si>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</si>
  <si>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</si>
  <si>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</si>
  <si>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</si>
  <si>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</si>
  <si>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</si>
  <si>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</si>
  <si>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</si>
  <si>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</si>
  <si>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</si>
  <si>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</si>
  <si>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</si>
  <si>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</si>
  <si>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</si>
  <si>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</si>
  <si>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</si>
  <si>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</si>
  <si>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</si>
  <si>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</si>
  <si>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</si>
  <si>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</si>
  <si>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</si>
  <si>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</si>
  <si>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</si>
  <si>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</si>
  <si>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</si>
  <si>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</si>
  <si>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</si>
  <si>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</si>
  <si>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</si>
  <si>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</si>
  <si>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</si>
  <si>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</si>
  <si>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</si>
  <si>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</si>
  <si>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</si>
  <si>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</si>
  <si>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</si>
  <si>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</si>
  <si>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</si>
  <si>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</si>
  <si>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</si>
  <si>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</si>
  <si>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</si>
  <si>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</si>
  <si>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</si>
  <si>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</si>
  <si>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</si>
  <si>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</si>
  <si>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</si>
  <si>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</si>
  <si>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</si>
  <si>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</si>
  <si>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</si>
  <si>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</si>
  <si>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</si>
  <si>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</si>
  <si>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</si>
  <si>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</si>
  <si>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</si>
  <si>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</si>
  <si>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</si>
  <si>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</si>
  <si>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</si>
  <si>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</si>
  <si>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</si>
  <si>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</si>
  <si>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</si>
  <si>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</si>
  <si>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</si>
  <si>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</si>
  <si>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</si>
  <si>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</si>
  <si>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</si>
  <si>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</si>
  <si>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</si>
  <si>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</si>
  <si>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</si>
  <si>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</si>
  <si>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</si>
  <si>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</si>
  <si>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</si>
  <si>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</si>
  <si>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</si>
  <si>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</si>
  <si>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</si>
  <si>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</si>
  <si>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</si>
  <si>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</si>
  <si>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</si>
  <si>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</si>
  <si>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</si>
  <si>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</si>
  <si>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</si>
  <si>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</si>
  <si>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</si>
  <si>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</si>
  <si>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</si>
  <si>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</si>
  <si>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</si>
  <si>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</si>
  <si>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7"/>
  </si>
  <si>
    <t>大阪府東大阪市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</si>
  <si>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</si>
  <si>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</si>
  <si>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</si>
  <si>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</si>
  <si>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</si>
  <si>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</si>
  <si>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</si>
  <si>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</si>
  <si>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</si>
  <si>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</si>
  <si>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</si>
  <si>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</si>
  <si>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</si>
  <si>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</si>
  <si>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</si>
  <si>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</si>
  <si>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</si>
  <si>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</si>
  <si>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</si>
  <si>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</si>
  <si>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</si>
  <si>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</si>
  <si>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</si>
  <si>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</si>
  <si>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</si>
  <si>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</si>
  <si>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</si>
  <si>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</si>
  <si>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</si>
  <si>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</si>
  <si>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</si>
  <si>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</si>
  <si>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</si>
  <si>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</si>
  <si>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</si>
  <si>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</si>
  <si>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</si>
  <si>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</si>
  <si>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</si>
  <si>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</si>
  <si>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</si>
  <si>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</si>
  <si>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</si>
  <si>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</si>
  <si>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</si>
  <si>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</si>
  <si>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</si>
  <si>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</si>
  <si>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</si>
  <si>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</si>
  <si>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</si>
  <si>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</si>
  <si>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</si>
  <si>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</si>
  <si>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</si>
  <si>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</si>
  <si>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</si>
  <si>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</si>
  <si>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</si>
  <si>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</si>
  <si>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</si>
  <si>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</si>
  <si>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</si>
  <si>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</si>
  <si>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</si>
  <si>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</si>
  <si>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</si>
  <si>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</si>
  <si>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</si>
  <si>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</si>
  <si>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</si>
  <si>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</si>
  <si>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</si>
  <si>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</si>
  <si>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</si>
  <si>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</si>
  <si>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</si>
  <si>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</si>
  <si>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</si>
  <si>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</si>
  <si>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</si>
  <si>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</si>
  <si>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</si>
  <si>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</si>
  <si>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</si>
  <si>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</si>
  <si>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</si>
  <si>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</si>
  <si>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</si>
  <si>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</si>
  <si>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</si>
  <si>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</si>
  <si>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</si>
  <si>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</si>
  <si>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</si>
  <si>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</si>
  <si>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</si>
  <si>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</si>
  <si>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</si>
  <si>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</si>
  <si>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</si>
  <si>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</si>
  <si>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</si>
  <si>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</si>
  <si>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</si>
  <si>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</si>
  <si>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</si>
  <si>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</si>
  <si>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</si>
  <si>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</si>
  <si>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</si>
  <si>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</si>
  <si>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</si>
  <si>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</si>
  <si>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</si>
  <si>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</si>
  <si>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</si>
  <si>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</si>
  <si>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</si>
  <si>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</si>
  <si>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</si>
  <si>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</si>
  <si>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</si>
  <si>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</si>
  <si>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</si>
  <si>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</si>
  <si>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</si>
  <si>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</si>
  <si>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</si>
  <si>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</si>
  <si>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</si>
  <si>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</si>
  <si>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</si>
  <si>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</si>
  <si>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</si>
  <si>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</si>
  <si>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</si>
  <si>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</si>
  <si>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</si>
  <si>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</si>
  <si>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</si>
  <si>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</si>
  <si>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</si>
  <si>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</si>
  <si>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</si>
  <si>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</si>
  <si>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</si>
  <si>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</si>
  <si>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大阪府東大阪市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</si>
  <si>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</si>
  <si>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</si>
  <si>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</si>
  <si>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</si>
  <si>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</si>
  <si>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</si>
  <si>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</si>
  <si>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</si>
  <si>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</si>
  <si>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</si>
  <si>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</si>
  <si>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</si>
  <si>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</si>
  <si>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</si>
  <si>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</si>
  <si>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</si>
  <si>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</si>
  <si>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</si>
  <si>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</si>
  <si>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</si>
  <si>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</si>
  <si>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</si>
  <si>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</si>
  <si>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</si>
  <si>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</si>
  <si>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</si>
  <si>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</si>
  <si>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</si>
  <si>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</si>
  <si>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</si>
  <si>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</si>
  <si>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</si>
  <si>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</si>
  <si>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</si>
  <si>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</si>
  <si>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</si>
  <si>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</si>
  <si>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</si>
  <si>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</si>
  <si>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</si>
  <si>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</si>
  <si>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</si>
  <si>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</si>
  <si>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</si>
  <si>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</si>
  <si>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</si>
  <si>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</si>
  <si>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</si>
  <si>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</si>
  <si>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</si>
  <si>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</si>
  <si>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</si>
  <si>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</si>
  <si>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</si>
  <si>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</si>
  <si>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</si>
  <si>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</si>
  <si>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</si>
  <si>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</si>
  <si>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</si>
  <si>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</si>
  <si>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</si>
  <si>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</si>
  <si>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</si>
  <si>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</si>
  <si>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</si>
  <si>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</si>
  <si>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</si>
  <si>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</si>
  <si>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</si>
  <si>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</si>
  <si>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</si>
  <si>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</si>
  <si>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</si>
  <si>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</si>
  <si>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</si>
  <si>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</si>
  <si>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</si>
  <si>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</si>
  <si>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</si>
  <si>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</si>
  <si>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</si>
  <si>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</si>
  <si>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</si>
  <si>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</si>
  <si>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</si>
  <si>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</si>
  <si>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</si>
  <si>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</si>
  <si>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</si>
  <si>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</si>
  <si>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</si>
  <si>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</si>
  <si>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</si>
  <si>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</si>
  <si>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</si>
  <si>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</si>
  <si>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</si>
  <si>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</si>
  <si>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</si>
  <si>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</si>
  <si>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</si>
  <si>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</si>
  <si>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</si>
  <si>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3"/>
  </si>
  <si>
    <t>平成28年度</t>
    <rPh sb="0" eb="2">
      <t>ヘイセイ</t>
    </rPh>
    <rPh sb="4" eb="6">
      <t>ネンド</t>
    </rPh>
    <phoneticPr fontId="1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</si>
  <si>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</si>
  <si>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</si>
  <si>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</si>
  <si>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</si>
  <si>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</si>
  <si>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</si>
  <si>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</si>
  <si>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</si>
  <si>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</si>
  <si>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</si>
  <si>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</si>
  <si>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3"/>
  </si>
  <si>
    <t>(Ｃ)－(Ｄ)</t>
    <phoneticPr fontId="5"/>
  </si>
  <si>
    <t>将来負担比率</t>
    <rPh sb="0" eb="2">
      <t>ショウライ</t>
    </rPh>
    <rPh sb="2" eb="4">
      <t>フタン</t>
    </rPh>
    <rPh sb="4" eb="6">
      <t>ヒリツ</t>
    </rPh>
    <phoneticPr fontId="1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</si>
  <si>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</si>
  <si>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</si>
  <si>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</si>
  <si>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</si>
  <si>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</si>
  <si>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</si>
  <si>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</si>
  <si>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</si>
  <si>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</si>
  <si>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</si>
  <si>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</si>
  <si>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</si>
  <si>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</si>
  <si>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</si>
  <si>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</si>
  <si>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</si>
  <si>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</si>
  <si>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</si>
  <si>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</si>
  <si>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</si>
  <si>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</si>
  <si>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</si>
  <si>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</si>
  <si>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</si>
  <si>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</si>
  <si>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</si>
  <si>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</si>
  <si>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</si>
  <si>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</si>
  <si>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</si>
  <si>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</si>
  <si>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</si>
  <si>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</si>
  <si>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</si>
  <si>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</si>
  <si>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</si>
  <si>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</si>
  <si>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</si>
  <si>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</si>
  <si>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</si>
  <si>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</si>
  <si>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</si>
  <si>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</si>
  <si>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</si>
  <si>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</si>
  <si>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</si>
  <si>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</si>
  <si>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</si>
  <si>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</si>
  <si>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</si>
  <si>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</si>
  <si>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</si>
  <si>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</si>
  <si>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</si>
  <si>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</si>
  <si>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</si>
  <si>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</si>
  <si>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</si>
  <si>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</si>
  <si>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1.51</t>
  </si>
  <si>
    <t>水道事業会計</t>
  </si>
  <si>
    <t>下水道事業会計</t>
  </si>
  <si>
    <t>国民健康保険事業特別会計</t>
  </si>
  <si>
    <t>▲ 1.68</t>
  </si>
  <si>
    <t>▲ 0.31</t>
  </si>
  <si>
    <t>一般会計</t>
  </si>
  <si>
    <t>介護保険事業特別会計</t>
  </si>
  <si>
    <t>後期高齢者医療特別会計</t>
  </si>
  <si>
    <t>火災共済事業特別会計</t>
  </si>
  <si>
    <t>交通災害共済事業特別会計</t>
  </si>
  <si>
    <t>その他会計（赤字）</t>
  </si>
  <si>
    <t>▲ 0.18</t>
  </si>
  <si>
    <t>その他会計（黒字）</t>
  </si>
  <si>
    <t>-</t>
    <phoneticPr fontId="2"/>
  </si>
  <si>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</si>
  <si>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</si>
  <si>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1">
      <t>オン</t>
    </rPh>
    <rPh sb="1" eb="2">
      <t>チ</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</si>
  <si>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</si>
  <si>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</si>
  <si>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</si>
  <si>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</si>
  <si>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9">
      <t>オオサカコウイキスイドウキギョウダン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</si>
  <si>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</si>
  <si>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大阪府都市競艇企業団</t>
    <rPh sb="0" eb="3">
      <t>オオサカフ</t>
    </rPh>
    <rPh sb="3" eb="5">
      <t>トシ</t>
    </rPh>
    <rPh sb="5" eb="7">
      <t>キョウテイ</t>
    </rPh>
    <rPh sb="7" eb="9">
      <t>キギョウ</t>
    </rPh>
    <rPh sb="9" eb="10">
      <t>ダン</t>
    </rPh>
    <phoneticPr fontId="2"/>
  </si>
  <si>
    <t>（公財）東大阪市公園環境協会</t>
    <rPh sb="1" eb="2">
      <t>コウ</t>
    </rPh>
    <rPh sb="2" eb="3">
      <t>ザイ</t>
    </rPh>
    <rPh sb="4" eb="8">
      <t>ヒガシオオサカシ</t>
    </rPh>
    <rPh sb="8" eb="10">
      <t>コウエン</t>
    </rPh>
    <rPh sb="10" eb="12">
      <t>カンキョウ</t>
    </rPh>
    <rPh sb="12" eb="14">
      <t>キョウカイ</t>
    </rPh>
    <phoneticPr fontId="2"/>
  </si>
  <si>
    <t>（一財）東大阪市雇用開発センター</t>
    <rPh sb="1" eb="2">
      <t>イチ</t>
    </rPh>
    <rPh sb="2" eb="3">
      <t>ザイ</t>
    </rPh>
    <rPh sb="4" eb="8">
      <t>ヒガシオオサカシ</t>
    </rPh>
    <rPh sb="8" eb="10">
      <t>コヨウ</t>
    </rPh>
    <rPh sb="10" eb="12">
      <t>カイハツ</t>
    </rPh>
    <phoneticPr fontId="2"/>
  </si>
  <si>
    <t>（公財）東大阪市学校給食会</t>
    <rPh sb="1" eb="2">
      <t>コウ</t>
    </rPh>
    <rPh sb="2" eb="3">
      <t>ザイ</t>
    </rPh>
    <rPh sb="4" eb="8">
      <t>ヒガシオオサカシ</t>
    </rPh>
    <rPh sb="8" eb="10">
      <t>ガッコウ</t>
    </rPh>
    <rPh sb="10" eb="12">
      <t>キュウショク</t>
    </rPh>
    <rPh sb="12" eb="13">
      <t>カイ</t>
    </rPh>
    <phoneticPr fontId="2"/>
  </si>
  <si>
    <t>（公財）東大阪市文化振興協会</t>
    <rPh sb="1" eb="2">
      <t>コウ</t>
    </rPh>
    <rPh sb="2" eb="3">
      <t>ザイ</t>
    </rPh>
    <rPh sb="4" eb="7">
      <t>ヒガシオオサカ</t>
    </rPh>
    <rPh sb="7" eb="8">
      <t>シ</t>
    </rPh>
    <rPh sb="8" eb="10">
      <t>ブンカ</t>
    </rPh>
    <rPh sb="10" eb="12">
      <t>シンコウ</t>
    </rPh>
    <rPh sb="12" eb="14">
      <t>キョウカイ</t>
    </rPh>
    <phoneticPr fontId="2"/>
  </si>
  <si>
    <t>（株）東大阪住宅公社</t>
    <rPh sb="1" eb="2">
      <t>カブ</t>
    </rPh>
    <rPh sb="3" eb="6">
      <t>ヒガシオオサカ</t>
    </rPh>
    <rPh sb="6" eb="8">
      <t>ジュウタク</t>
    </rPh>
    <rPh sb="8" eb="9">
      <t>コウ</t>
    </rPh>
    <rPh sb="9" eb="10">
      <t>シャ</t>
    </rPh>
    <phoneticPr fontId="2"/>
  </si>
  <si>
    <t>東大阪再開発（株）</t>
    <rPh sb="0" eb="3">
      <t>ヒガシオオサカ</t>
    </rPh>
    <rPh sb="3" eb="6">
      <t>サイカイハツ</t>
    </rPh>
    <rPh sb="7" eb="8">
      <t>カブ</t>
    </rPh>
    <phoneticPr fontId="2"/>
  </si>
  <si>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2"/>
  </si>
  <si>
    <t>-</t>
    <phoneticPr fontId="2"/>
  </si>
  <si>
    <t>-</t>
    <phoneticPr fontId="2"/>
  </si>
  <si>
    <t>市立東大阪医療センター</t>
    <rPh sb="0" eb="2">
      <t>シリツ</t>
    </rPh>
    <rPh sb="2" eb="5">
      <t>ヒガシオオサカ</t>
    </rPh>
    <rPh sb="5" eb="7">
      <t>イリョウ</t>
    </rPh>
    <phoneticPr fontId="2"/>
  </si>
  <si>
    <t>-</t>
    <phoneticPr fontId="2"/>
  </si>
  <si>
    <t>-</t>
    <phoneticPr fontId="2"/>
  </si>
  <si>
    <t>病院事業債管理特別会計</t>
    <rPh sb="0" eb="2">
      <t>ビョウイン</t>
    </rPh>
    <rPh sb="2" eb="5">
      <t>ジギョウサイ</t>
    </rPh>
    <rPh sb="5" eb="7">
      <t>カンリ</t>
    </rPh>
    <rPh sb="7" eb="9">
      <t>トクベツ</t>
    </rPh>
    <rPh sb="9" eb="11">
      <t>カイケイ</t>
    </rPh>
    <phoneticPr fontId="5"/>
  </si>
  <si>
    <t>-</t>
    <phoneticPr fontId="2"/>
  </si>
  <si>
    <t>-</t>
    <phoneticPr fontId="2"/>
  </si>
  <si>
    <t>大阪外環状線鉄道</t>
    <rPh sb="0" eb="2">
      <t>オオサカ</t>
    </rPh>
    <rPh sb="2" eb="3">
      <t>ソト</t>
    </rPh>
    <rPh sb="3" eb="6">
      <t>カンジョウセン</t>
    </rPh>
    <rPh sb="6" eb="8">
      <t>テツドウ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</si>
  <si>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</si>
  <si>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</si>
  <si>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</si>
  <si>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</si>
  <si>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将来負担比率・有形固定資産減価償却率ともに類似団体内平均値を下回っている。これは公共施設等総合管理計画などの策定による、老朽化した施設の集約化・複合化を進めてきたことにより、新たな施設に係る起債額は増加する一方、老朽化した施設の除却が進んだためであると考えられる。今後も適切な維持管理を行っていきたい。</t>
    <rPh sb="143" eb="144">
      <t>オコナ</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</si>
  <si>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</si>
  <si>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</si>
  <si>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</si>
  <si>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</si>
  <si>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</si>
  <si>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</si>
  <si>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実質公債費比率、将来負担比率ともに類似団体内平均値と比較して低い水準にあるが、実質公債費比率は減少傾向に、将来負担比率においては近年減少傾向にあるが、平成28年度に上昇した。将来負担比率が上昇した要因としては、平成27年度から行った小中学校の耐震化事業に際し、合計164億円の地方債を発行したことが挙げられる。これらの地方債は平成30年度より償還が始まることによって、実質公債費比率が上昇していくことが考えられるため、これまで以上に適正な公債費管理に取り組む必要がある。</t>
    <rPh sb="21" eb="22">
      <t>ナイ</t>
    </rPh>
    <rPh sb="22" eb="25">
      <t>ヘイキンチ</t>
    </rPh>
    <rPh sb="113" eb="114">
      <t>オコナ</t>
    </rPh>
    <phoneticPr fontId="33"/>
  </si>
  <si>
    <t>（　参考　）</t>
    <rPh sb="2" eb="4">
      <t>サンコウ</t>
    </rPh>
    <phoneticPr fontId="2"/>
  </si>
  <si>
    <t>実質公債費比率</t>
    <rPh sb="0" eb="2">
      <t>ジッシツ</t>
    </rPh>
    <rPh sb="2" eb="5">
      <t>コウサイヒ</t>
    </rPh>
    <rPh sb="5" eb="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</si>
</sst>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6"/>
      <name val="ＭＳ Ｐゴシック"/>
      <family val="3"/>
      <charset val="128"/>
      <scheme val="minor"/>
    </font>
    <font>
      <b/>
      <sz val="22"/>
      <name val="ＭＳ Ｐゴシック"/>
      <family val="3"/>
      <charset val="128"/>
    </font>
    <font>
      <sz val="11"/>
      <color theme="1"/>
      <name val="ＭＳ Ｐゴシック"/>
      <family val="3"/>
      <charset val="128"/>
    </font>
    <font>
      <sz val="6"/>
      <name val="ＭＳ Ｐゴシック"/>
      <family val="2"/>
      <charset val="128"/>
      <scheme val="minor"/>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diagonalUp="1">
      <left style="hair">
        <color indexed="64"/>
      </left>
      <right/>
      <top style="thin">
        <color indexed="64"/>
      </top>
      <bottom style="medium">
        <color indexed="64"/>
      </bottom>
      <diagonal style="thin">
        <color indexed="64"/>
      </diagonal>
    </border>
    <border diagonalUp="1">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2" fillId="0" borderId="0">
      <alignment vertical="center"/>
    </xf>
  </cellStyleXfs>
  <cellXfs count="1257">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8" xfId="23" applyFont="1" applyFill="1" applyBorder="1" applyAlignment="1">
      <alignment vertical="center"/>
    </xf>
    <xf numFmtId="0" fontId="7" fillId="0" borderId="30" xfId="23" applyFont="1" applyFill="1" applyBorder="1" applyAlignment="1">
      <alignmen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1"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2" xfId="10" applyNumberFormat="1" applyFont="1" applyBorder="1" applyAlignment="1">
      <alignment horizontal="center" vertical="center"/>
    </xf>
    <xf numFmtId="178" fontId="9" fillId="0" borderId="33"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4" xfId="10" applyNumberFormat="1" applyFont="1" applyBorder="1" applyAlignment="1">
      <alignment vertical="center"/>
    </xf>
    <xf numFmtId="0" fontId="8" fillId="0" borderId="30"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1"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0"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2"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1"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1" xfId="31" applyFont="1" applyFill="1" applyBorder="1">
      <alignment vertical="center"/>
    </xf>
    <xf numFmtId="0" fontId="1" fillId="4" borderId="27" xfId="31" applyFont="1" applyFill="1" applyBorder="1">
      <alignment vertical="center"/>
    </xf>
    <xf numFmtId="0" fontId="1" fillId="4" borderId="32" xfId="31" applyFont="1" applyFill="1" applyBorder="1">
      <alignment vertical="center"/>
    </xf>
    <xf numFmtId="0" fontId="1" fillId="4" borderId="33"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4"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0" xfId="32" applyNumberFormat="1" applyFont="1" applyFill="1" applyBorder="1" applyAlignment="1">
      <alignment horizontal="right" vertical="center" wrapText="1"/>
    </xf>
    <xf numFmtId="177" fontId="3" fillId="4" borderId="30"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2" xfId="31" applyNumberFormat="1" applyFont="1" applyFill="1" applyBorder="1">
      <alignment vertical="center"/>
    </xf>
    <xf numFmtId="178" fontId="3" fillId="0" borderId="33"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4" xfId="31" applyNumberFormat="1" applyFont="1" applyFill="1" applyBorder="1">
      <alignment vertical="center"/>
    </xf>
    <xf numFmtId="0" fontId="1" fillId="0" borderId="31"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1" xfId="33" applyNumberFormat="1" applyFont="1" applyBorder="1" applyAlignment="1">
      <alignment vertical="center"/>
    </xf>
    <xf numFmtId="178" fontId="9" fillId="0" borderId="26" xfId="33" applyNumberFormat="1" applyFont="1" applyBorder="1" applyAlignment="1">
      <alignment vertical="center"/>
    </xf>
    <xf numFmtId="178" fontId="9" fillId="0" borderId="34"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1"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4"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2" xfId="31" applyFont="1" applyFill="1" applyBorder="1">
      <alignment vertical="center"/>
    </xf>
    <xf numFmtId="178" fontId="32"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4"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4" fillId="0" borderId="0" xfId="38" applyFont="1" applyAlignment="1">
      <alignment vertical="center"/>
    </xf>
    <xf numFmtId="180" fontId="1" fillId="0" borderId="0" xfId="31" applyNumberFormat="1" applyFont="1" applyFill="1" applyBorder="1">
      <alignmen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32" xfId="27" applyFont="1" applyFill="1" applyBorder="1" applyAlignment="1">
      <alignment vertical="center"/>
    </xf>
    <xf numFmtId="0" fontId="13" fillId="0" borderId="33" xfId="27" applyFont="1" applyFill="1" applyBorder="1" applyAlignment="1">
      <alignment vertical="center"/>
    </xf>
    <xf numFmtId="0" fontId="13" fillId="0" borderId="27" xfId="27" applyFont="1" applyFill="1" applyBorder="1" applyAlignment="1">
      <alignment horizontal="center" vertical="center"/>
    </xf>
    <xf numFmtId="0" fontId="13" fillId="0" borderId="32"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0"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5" xfId="27" applyFont="1" applyFill="1" applyBorder="1" applyAlignment="1">
      <alignment vertical="center"/>
    </xf>
    <xf numFmtId="0" fontId="13" fillId="0" borderId="69"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185" fontId="13" fillId="0" borderId="66"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1"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1"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2" xfId="27" applyNumberFormat="1" applyFont="1" applyFill="1" applyBorder="1" applyAlignment="1">
      <alignment horizontal="right" vertical="center"/>
    </xf>
    <xf numFmtId="178" fontId="12" fillId="0" borderId="64" xfId="27" applyNumberFormat="1" applyFont="1" applyFill="1" applyBorder="1" applyAlignment="1">
      <alignment horizontal="right" vertical="center"/>
    </xf>
    <xf numFmtId="178" fontId="13" fillId="0" borderId="3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2" xfId="27" applyFont="1" applyFill="1" applyBorder="1" applyAlignment="1">
      <alignment vertical="center"/>
    </xf>
    <xf numFmtId="0" fontId="12" fillId="0" borderId="33"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33"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5" xfId="28" applyFont="1" applyFill="1" applyBorder="1" applyAlignment="1">
      <alignment horizontal="center" vertical="center"/>
    </xf>
    <xf numFmtId="0" fontId="12" fillId="0" borderId="69" xfId="28"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1" xfId="27" applyFont="1" applyFill="1" applyBorder="1" applyAlignment="1">
      <alignment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81" fontId="13" fillId="0" borderId="69"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1"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1"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1"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4"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4"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65" xfId="27" applyNumberFormat="1" applyFont="1" applyFill="1" applyBorder="1" applyAlignment="1">
      <alignment horizontal="right" vertical="center"/>
    </xf>
    <xf numFmtId="178" fontId="13" fillId="0" borderId="69" xfId="27" applyNumberFormat="1" applyFont="1" applyFill="1" applyBorder="1" applyAlignment="1">
      <alignment horizontal="right" vertical="center"/>
    </xf>
    <xf numFmtId="0" fontId="13" fillId="0" borderId="70"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1" xfId="27" applyFont="1" applyFill="1" applyBorder="1" applyAlignment="1">
      <alignment horizontal="center" vertical="center" shrinkToFit="1"/>
    </xf>
    <xf numFmtId="0" fontId="19" fillId="0" borderId="32" xfId="27" applyFont="1" applyFill="1" applyBorder="1">
      <alignment vertical="center"/>
    </xf>
    <xf numFmtId="0" fontId="19" fillId="0" borderId="33"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1"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4"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2" xfId="17" applyFont="1" applyBorder="1" applyAlignment="1">
      <alignment horizontal="center" vertical="center"/>
    </xf>
    <xf numFmtId="0" fontId="13" fillId="0" borderId="33" xfId="17" applyFont="1" applyBorder="1" applyAlignment="1">
      <alignment horizontal="center" vertical="center"/>
    </xf>
    <xf numFmtId="0" fontId="13" fillId="0" borderId="27"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33"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1"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1" xfId="17" applyNumberFormat="1" applyFont="1" applyFill="1" applyBorder="1" applyAlignment="1">
      <alignment horizontal="righ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81" fontId="13" fillId="0" borderId="90"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1" xfId="17" applyFont="1" applyFill="1" applyBorder="1">
      <alignment vertical="center"/>
    </xf>
    <xf numFmtId="178" fontId="13" fillId="0" borderId="90"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4" xfId="17" applyFont="1" applyFill="1" applyBorder="1">
      <alignment vertical="center"/>
    </xf>
    <xf numFmtId="178" fontId="13" fillId="0" borderId="98"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33" xfId="17" applyFont="1" applyFill="1" applyBorder="1" applyAlignment="1">
      <alignment horizontal="center" vertical="center"/>
    </xf>
    <xf numFmtId="0" fontId="1" fillId="0" borderId="0" xfId="17" applyFill="1" applyAlignment="1">
      <alignment horizontal="right" vertical="center"/>
    </xf>
    <xf numFmtId="0" fontId="1" fillId="0" borderId="91" xfId="17"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7" fontId="13" fillId="0" borderId="90"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1"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2" xfId="17" applyBorder="1" applyAlignment="1">
      <alignment horizontal="center" vertical="center"/>
    </xf>
    <xf numFmtId="0" fontId="1" fillId="0" borderId="33"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4" xfId="17" applyFont="1" applyBorder="1">
      <alignment vertical="center"/>
    </xf>
    <xf numFmtId="0" fontId="13" fillId="0" borderId="28" xfId="17" applyFont="1" applyFill="1" applyBorder="1" applyAlignment="1">
      <alignment horizontal="center" vertical="center" textRotation="255"/>
    </xf>
    <xf numFmtId="0" fontId="13" fillId="0" borderId="31"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4" xfId="17" applyFont="1" applyFill="1" applyBorder="1" applyAlignment="1">
      <alignment horizontal="center" vertical="center" textRotation="255"/>
    </xf>
    <xf numFmtId="181" fontId="13" fillId="0" borderId="37"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34" xfId="17"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181" fontId="13" fillId="0" borderId="26"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1" xfId="17" applyFill="1" applyBorder="1" applyAlignment="1">
      <alignment horizontal="right" vertical="center"/>
    </xf>
    <xf numFmtId="181" fontId="13" fillId="0" borderId="54"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4"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1"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34" xfId="17" applyNumberFormat="1" applyFont="1" applyFill="1" applyBorder="1" applyAlignment="1">
      <alignment horizontal="right" vertical="center"/>
    </xf>
    <xf numFmtId="0" fontId="13" fillId="6" borderId="90"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0" fontId="13" fillId="6" borderId="92"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4"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0" fontId="1" fillId="0" borderId="93" xfId="17" applyFill="1" applyBorder="1" applyAlignment="1">
      <alignment horizontal="right" vertical="center"/>
    </xf>
    <xf numFmtId="187" fontId="13" fillId="0" borderId="92"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3" xfId="17" applyNumberFormat="1" applyFill="1" applyBorder="1" applyAlignment="1">
      <alignment horizontal="right" vertical="center"/>
    </xf>
    <xf numFmtId="178" fontId="13" fillId="0" borderId="92"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1"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4" xfId="17" applyFont="1" applyBorder="1" applyAlignment="1">
      <alignment horizontal="center" vertical="center" textRotation="255"/>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64" xfId="36" applyNumberFormat="1" applyFont="1" applyBorder="1" applyAlignment="1" applyProtection="1">
      <alignment horizontal="right" vertical="center" shrinkToFit="1"/>
      <protection locked="0"/>
    </xf>
    <xf numFmtId="177" fontId="25" fillId="0" borderId="160"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177" fontId="25" fillId="0" borderId="187"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70"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7" borderId="168" xfId="30" applyFont="1" applyFill="1" applyBorder="1" applyAlignment="1" applyProtection="1">
      <alignment horizontal="center" vertical="center"/>
      <protection locked="0"/>
    </xf>
    <xf numFmtId="0" fontId="25" fillId="7" borderId="46" xfId="30" applyFont="1" applyFill="1" applyBorder="1" applyAlignment="1" applyProtection="1">
      <alignment horizontal="center" vertical="center" wrapText="1"/>
      <protection locked="0"/>
    </xf>
    <xf numFmtId="0" fontId="25" fillId="7" borderId="170" xfId="30" applyFont="1" applyFill="1" applyBorder="1" applyAlignment="1" applyProtection="1">
      <alignment horizontal="center" vertical="center" wrapText="1"/>
      <protection locked="0"/>
    </xf>
    <xf numFmtId="177" fontId="25" fillId="0" borderId="144"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45" xfId="29" applyNumberFormat="1" applyFont="1" applyBorder="1" applyAlignment="1" applyProtection="1">
      <alignment horizontal="right" vertical="center" shrinkToFit="1"/>
      <protection locked="0"/>
    </xf>
    <xf numFmtId="0" fontId="25" fillId="0" borderId="144" xfId="29" applyNumberFormat="1" applyFont="1" applyBorder="1" applyAlignment="1" applyProtection="1">
      <alignment horizontal="left" vertical="center" shrinkToFit="1"/>
      <protection locked="0"/>
    </xf>
    <xf numFmtId="0" fontId="25" fillId="0" borderId="125"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0" fontId="25" fillId="0" borderId="125" xfId="36" applyFont="1" applyBorder="1" applyAlignment="1" applyProtection="1">
      <alignment horizontal="left" vertical="center" shrinkToFit="1"/>
      <protection locked="0"/>
    </xf>
    <xf numFmtId="0" fontId="25" fillId="0" borderId="145" xfId="36" applyFont="1" applyBorder="1" applyAlignment="1" applyProtection="1">
      <alignment horizontal="lef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23" xfId="36" applyNumberFormat="1" applyFont="1" applyBorder="1" applyAlignment="1" applyProtection="1">
      <alignment horizontal="right" vertical="center" shrinkToFit="1"/>
      <protection locked="0"/>
    </xf>
    <xf numFmtId="177" fontId="25" fillId="0" borderId="124" xfId="36" applyNumberFormat="1" applyFont="1" applyBorder="1" applyAlignment="1" applyProtection="1">
      <alignment horizontal="right" vertical="center" shrinkToFit="1"/>
      <protection locked="0"/>
    </xf>
    <xf numFmtId="177" fontId="25" fillId="0" borderId="125" xfId="36" applyNumberFormat="1" applyFont="1" applyBorder="1" applyAlignment="1" applyProtection="1">
      <alignment horizontal="right" vertical="center" shrinkToFit="1"/>
      <protection locked="0"/>
    </xf>
    <xf numFmtId="177" fontId="25" fillId="0" borderId="126" xfId="36"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177" fontId="25" fillId="0" borderId="122" xfId="29" applyNumberFormat="1" applyFont="1" applyBorder="1" applyAlignment="1" applyProtection="1">
      <alignment horizontal="righ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0" fontId="25" fillId="0" borderId="125" xfId="29" applyFont="1" applyBorder="1" applyAlignment="1" applyProtection="1">
      <alignment horizontal="left" vertical="center" shrinkToFit="1"/>
      <protection locked="0"/>
    </xf>
    <xf numFmtId="0" fontId="25" fillId="0" borderId="145" xfId="29" applyFont="1" applyBorder="1" applyAlignment="1" applyProtection="1">
      <alignment horizontal="lef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60" xfId="29" applyNumberFormat="1" applyFont="1" applyBorder="1" applyAlignment="1" applyProtection="1">
      <alignment horizontal="righ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5"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3" xfId="29" applyNumberFormat="1" applyFont="1" applyBorder="1" applyAlignment="1" applyProtection="1">
      <alignment horizontal="left" vertical="center" shrinkToFit="1"/>
      <protection locked="0"/>
    </xf>
    <xf numFmtId="177" fontId="25" fillId="0" borderId="144" xfId="29" quotePrefix="1" applyNumberFormat="1" applyFont="1" applyBorder="1" applyAlignment="1" applyProtection="1">
      <alignment horizontal="righ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7"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5" xfId="30" applyFont="1" applyFill="1" applyBorder="1" applyAlignment="1" applyProtection="1">
      <alignment horizontal="left" vertical="center" shrinkToFit="1"/>
      <protection locked="0"/>
    </xf>
    <xf numFmtId="0" fontId="25" fillId="5" borderId="69" xfId="30" applyFont="1" applyFill="1" applyBorder="1" applyAlignment="1" applyProtection="1">
      <alignment horizontal="left" vertical="center" shrinkToFit="1"/>
      <protection locked="0"/>
    </xf>
    <xf numFmtId="177" fontId="25" fillId="5" borderId="127" xfId="29" applyNumberFormat="1" applyFont="1" applyFill="1" applyBorder="1" applyAlignment="1" applyProtection="1">
      <alignment horizontal="right" vertical="center" shrinkToFit="1"/>
      <protection locked="0"/>
    </xf>
    <xf numFmtId="177" fontId="25" fillId="5" borderId="128" xfId="29" applyNumberFormat="1" applyFont="1" applyFill="1" applyBorder="1" applyAlignment="1" applyProtection="1">
      <alignment horizontal="right" vertical="center" shrinkToFit="1"/>
      <protection locked="0"/>
    </xf>
    <xf numFmtId="177" fontId="25" fillId="5" borderId="111"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177" fontId="25" fillId="5" borderId="112" xfId="29" applyNumberFormat="1" applyFont="1" applyFill="1" applyBorder="1" applyAlignment="1" applyProtection="1">
      <alignment horizontal="right" vertical="center" shrinkToFit="1"/>
      <protection locked="0"/>
    </xf>
    <xf numFmtId="177" fontId="25" fillId="5" borderId="66" xfId="29" applyNumberFormat="1" applyFont="1" applyFill="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180"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0" fontId="25" fillId="5" borderId="111" xfId="29" applyNumberFormat="1" applyFont="1" applyFill="1" applyBorder="1" applyAlignment="1" applyProtection="1">
      <alignment horizontal="left" vertical="center" shrinkToFit="1"/>
      <protection locked="0"/>
    </xf>
    <xf numFmtId="0" fontId="25" fillId="5" borderId="65" xfId="29" applyNumberFormat="1" applyFont="1" applyFill="1" applyBorder="1" applyAlignment="1" applyProtection="1">
      <alignment horizontal="left" vertical="center" shrinkToFit="1"/>
      <protection locked="0"/>
    </xf>
    <xf numFmtId="0" fontId="25" fillId="5" borderId="66" xfId="29" applyNumberFormat="1" applyFont="1" applyFill="1" applyBorder="1" applyAlignment="1" applyProtection="1">
      <alignment horizontal="left" vertical="center" shrinkToFit="1"/>
      <protection locked="0"/>
    </xf>
    <xf numFmtId="177" fontId="25" fillId="0" borderId="179" xfId="29"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0" fontId="25" fillId="0" borderId="157" xfId="29" applyNumberFormat="1" applyFont="1" applyBorder="1" applyAlignment="1" applyProtection="1">
      <alignment horizontal="left" vertical="center" shrinkToFit="1"/>
      <protection locked="0"/>
    </xf>
    <xf numFmtId="0" fontId="25" fillId="0" borderId="158"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70"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0" fontId="25" fillId="4" borderId="47" xfId="30" applyFont="1" applyFill="1" applyBorder="1" applyAlignment="1" applyProtection="1">
      <alignment horizontal="left" vertical="center"/>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0" applyNumberFormat="1" applyFont="1" applyBorder="1" applyAlignment="1" applyProtection="1">
      <alignment horizontal="right" vertical="center" shrinkToFit="1"/>
      <protection locked="0"/>
    </xf>
    <xf numFmtId="177" fontId="25" fillId="0" borderId="174"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7" xfId="30" applyFont="1" applyBorder="1" applyAlignment="1" applyProtection="1">
      <alignment horizontal="left" vertical="center" shrinkToFit="1"/>
      <protection locked="0"/>
    </xf>
    <xf numFmtId="177" fontId="25" fillId="0" borderId="173"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59" xfId="30" applyNumberFormat="1" applyFont="1" applyBorder="1" applyAlignment="1" applyProtection="1">
      <alignment horizontal="right" vertical="center" shrinkToFit="1"/>
      <protection locked="0"/>
    </xf>
    <xf numFmtId="177" fontId="25" fillId="0" borderId="122" xfId="30" applyNumberFormat="1" applyFont="1" applyBorder="1" applyAlignment="1" applyProtection="1">
      <alignment horizontal="right" vertical="center" shrinkToFit="1"/>
      <protection locked="0"/>
    </xf>
    <xf numFmtId="188" fontId="25" fillId="0" borderId="122" xfId="30" applyNumberFormat="1" applyFont="1" applyBorder="1" applyAlignment="1" applyProtection="1">
      <alignment horizontal="right" vertical="center" shrinkToFit="1"/>
      <protection locked="0"/>
    </xf>
    <xf numFmtId="0" fontId="25" fillId="0" borderId="122" xfId="30" applyFont="1" applyBorder="1" applyAlignment="1" applyProtection="1">
      <alignment horizontal="left" vertical="center" shrinkToFit="1"/>
      <protection locked="0"/>
    </xf>
    <xf numFmtId="0" fontId="25" fillId="0" borderId="152" xfId="30" applyFont="1" applyBorder="1" applyAlignment="1" applyProtection="1">
      <alignment horizontal="left" vertical="center" shrinkToFit="1"/>
      <protection locked="0"/>
    </xf>
    <xf numFmtId="177" fontId="25" fillId="4" borderId="122" xfId="35" applyNumberFormat="1" applyFont="1" applyFill="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77" fontId="25" fillId="4" borderId="121" xfId="35" applyNumberFormat="1" applyFont="1" applyFill="1" applyBorder="1" applyAlignment="1" applyProtection="1">
      <alignment horizontal="right" vertical="center" shrinkToFit="1"/>
      <protection locked="0"/>
    </xf>
    <xf numFmtId="177" fontId="25" fillId="4" borderId="159" xfId="35" applyNumberFormat="1" applyFont="1" applyFill="1" applyBorder="1" applyAlignment="1" applyProtection="1">
      <alignment horizontal="right" vertical="center" shrinkToFit="1"/>
      <protection locked="0"/>
    </xf>
    <xf numFmtId="188" fontId="25" fillId="4" borderId="122" xfId="35" applyNumberFormat="1" applyFont="1" applyFill="1" applyBorder="1" applyAlignment="1" applyProtection="1">
      <alignment horizontal="right" vertical="center" shrinkToFit="1"/>
      <protection locked="0"/>
    </xf>
    <xf numFmtId="177" fontId="25" fillId="5" borderId="149" xfId="30" applyNumberFormat="1" applyFont="1" applyFill="1" applyBorder="1" applyAlignment="1" applyProtection="1">
      <alignment horizontal="righ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0" fontId="25" fillId="0" borderId="72" xfId="30" applyFont="1" applyBorder="1" applyAlignment="1" applyProtection="1">
      <alignment horizontal="center" vertical="center" shrinkToFit="1"/>
      <protection locked="0"/>
    </xf>
    <xf numFmtId="177" fontId="25" fillId="5" borderId="128" xfId="30" applyNumberFormat="1" applyFont="1" applyFill="1" applyBorder="1" applyAlignment="1" applyProtection="1">
      <alignment horizontal="right" vertical="center" shrinkToFit="1"/>
      <protection locked="0"/>
    </xf>
    <xf numFmtId="188" fontId="25" fillId="5" borderId="150" xfId="30" applyNumberFormat="1" applyFont="1" applyFill="1" applyBorder="1" applyAlignment="1" applyProtection="1">
      <alignment horizontal="right" vertical="center" shrinkToFit="1"/>
      <protection locked="0"/>
    </xf>
    <xf numFmtId="0" fontId="25" fillId="5" borderId="128" xfId="30" applyNumberFormat="1" applyFont="1" applyFill="1" applyBorder="1" applyAlignment="1" applyProtection="1">
      <alignment horizontal="left" vertical="center" shrinkToFit="1"/>
      <protection locked="0"/>
    </xf>
    <xf numFmtId="0" fontId="25" fillId="5" borderId="151" xfId="30" applyNumberFormat="1" applyFont="1" applyFill="1" applyBorder="1" applyAlignment="1" applyProtection="1">
      <alignment horizontal="lef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protection locked="0"/>
    </xf>
    <xf numFmtId="177" fontId="25" fillId="5" borderId="13"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177" fontId="25" fillId="5" borderId="66"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177" fontId="25" fillId="4" borderId="125" xfId="30" applyNumberFormat="1" applyFont="1" applyFill="1" applyBorder="1" applyAlignment="1" applyProtection="1">
      <alignment horizontal="right" vertical="center" shrinkToFit="1"/>
      <protection locked="0"/>
    </xf>
    <xf numFmtId="177" fontId="25" fillId="4" borderId="145" xfId="30" applyNumberFormat="1" applyFont="1" applyFill="1" applyBorder="1" applyAlignment="1" applyProtection="1">
      <alignment horizontal="right" vertical="center" shrinkToFit="1"/>
      <protection locked="0"/>
    </xf>
    <xf numFmtId="0" fontId="25" fillId="4" borderId="144" xfId="30" applyNumberFormat="1" applyFont="1" applyFill="1" applyBorder="1" applyAlignment="1" applyProtection="1">
      <alignment horizontal="left" vertical="center" shrinkToFit="1"/>
      <protection locked="0"/>
    </xf>
    <xf numFmtId="0" fontId="25" fillId="4" borderId="125" xfId="30" applyNumberFormat="1" applyFont="1" applyFill="1" applyBorder="1" applyAlignment="1" applyProtection="1">
      <alignment horizontal="left" vertical="center" shrinkToFit="1"/>
      <protection locked="0"/>
    </xf>
    <xf numFmtId="0" fontId="25" fillId="4" borderId="126" xfId="30" applyNumberFormat="1" applyFont="1" applyFill="1" applyBorder="1" applyAlignment="1" applyProtection="1">
      <alignment horizontal="left" vertical="center" shrinkToFit="1"/>
      <protection locked="0"/>
    </xf>
    <xf numFmtId="177" fontId="25" fillId="0" borderId="160" xfId="30" applyNumberFormat="1" applyFont="1" applyBorder="1" applyAlignment="1" applyProtection="1">
      <alignment horizontal="righ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0" borderId="165" xfId="30" applyNumberFormat="1" applyFont="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0" fontId="25" fillId="4" borderId="125" xfId="30" applyFont="1" applyFill="1" applyBorder="1" applyAlignment="1" applyProtection="1">
      <alignment horizontal="left" vertical="center" shrinkToFit="1"/>
      <protection locked="0"/>
    </xf>
    <xf numFmtId="0" fontId="25" fillId="4" borderId="145" xfId="30" applyFont="1" applyFill="1" applyBorder="1" applyAlignment="1" applyProtection="1">
      <alignment horizontal="left" vertical="center" shrinkToFit="1"/>
      <protection locked="0"/>
    </xf>
    <xf numFmtId="0" fontId="25" fillId="0" borderId="122" xfId="30" applyNumberFormat="1" applyFont="1" applyBorder="1" applyAlignment="1" applyProtection="1">
      <alignment horizontal="left" vertical="center" shrinkToFit="1"/>
      <protection locked="0"/>
    </xf>
    <xf numFmtId="0" fontId="25" fillId="0" borderId="152" xfId="30" applyNumberFormat="1"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0" fontId="25" fillId="0" borderId="125" xfId="30" applyFont="1" applyBorder="1" applyAlignment="1" applyProtection="1">
      <alignment horizontal="left" vertical="center" shrinkToFit="1"/>
      <protection locked="0"/>
    </xf>
    <xf numFmtId="0" fontId="25" fillId="0" borderId="145" xfId="30" applyFont="1" applyBorder="1" applyAlignment="1" applyProtection="1">
      <alignment horizontal="left" vertical="center" shrinkToFit="1"/>
      <protection locked="0"/>
    </xf>
    <xf numFmtId="177" fontId="25" fillId="0" borderId="121" xfId="30"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25"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0" fontId="25" fillId="4" borderId="153" xfId="30" applyFont="1" applyFill="1" applyBorder="1" applyAlignment="1" applyProtection="1">
      <alignment horizontal="left" vertical="center" shrinkToFit="1"/>
      <protection locked="0"/>
    </xf>
    <xf numFmtId="0" fontId="25" fillId="4" borderId="154" xfId="30" applyFont="1" applyFill="1" applyBorder="1" applyAlignment="1" applyProtection="1">
      <alignment horizontal="left" vertical="center" shrinkToFit="1"/>
      <protection locked="0"/>
    </xf>
    <xf numFmtId="0" fontId="25" fillId="4" borderId="155" xfId="30" applyFont="1" applyFill="1" applyBorder="1" applyAlignment="1" applyProtection="1">
      <alignment horizontal="left" vertical="center" shrinkToFit="1"/>
      <protection locked="0"/>
    </xf>
    <xf numFmtId="177" fontId="25" fillId="4" borderId="156" xfId="30" applyNumberFormat="1" applyFont="1" applyFill="1" applyBorder="1" applyAlignment="1" applyProtection="1">
      <alignment horizontal="right" vertical="center" shrinkToFit="1"/>
      <protection locked="0"/>
    </xf>
    <xf numFmtId="177" fontId="25" fillId="4" borderId="157" xfId="30" applyNumberFormat="1" applyFont="1" applyFill="1" applyBorder="1" applyAlignment="1" applyProtection="1">
      <alignment horizontal="right" vertical="center" shrinkToFit="1"/>
      <protection locked="0"/>
    </xf>
    <xf numFmtId="0" fontId="25" fillId="4" borderId="157" xfId="30" applyNumberFormat="1" applyFont="1" applyFill="1" applyBorder="1" applyAlignment="1" applyProtection="1">
      <alignment horizontal="left" vertical="center" shrinkToFit="1"/>
      <protection locked="0"/>
    </xf>
    <xf numFmtId="0" fontId="25" fillId="4" borderId="158" xfId="30" applyNumberFormat="1" applyFont="1" applyFill="1" applyBorder="1" applyAlignment="1" applyProtection="1">
      <alignment horizontal="lef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48"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69"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5" borderId="66"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33"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1" xfId="30" applyFont="1" applyFill="1" applyBorder="1" applyProtection="1">
      <alignment vertical="center"/>
    </xf>
    <xf numFmtId="177" fontId="25" fillId="4" borderId="139"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43"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1"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4" xfId="30" applyFont="1" applyFill="1" applyBorder="1" applyAlignment="1" applyProtection="1">
      <alignment horizontal="center" vertical="center" textRotation="255" wrapTex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32"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1" xfId="30" applyFont="1" applyFill="1" applyBorder="1" applyAlignment="1" applyProtection="1">
      <alignment vertical="center"/>
    </xf>
    <xf numFmtId="188" fontId="25" fillId="4" borderId="99" xfId="36" applyNumberFormat="1" applyFont="1" applyFill="1" applyBorder="1" applyAlignment="1" applyProtection="1">
      <alignment horizontal="right" vertical="center" shrinkToFit="1"/>
    </xf>
    <xf numFmtId="188" fontId="25" fillId="4" borderId="138"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1"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88" fontId="25" fillId="4" borderId="90"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98"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9" xfId="30" applyFont="1" applyFill="1" applyBorder="1" applyAlignment="1" applyProtection="1">
      <alignment horizontal="center" vertical="center" textRotation="255" shrinkToFit="1"/>
    </xf>
    <xf numFmtId="0" fontId="25" fillId="4" borderId="31"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4"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37" xfId="30" applyFont="1" applyFill="1" applyBorder="1" applyProtection="1">
      <alignment vertical="center"/>
    </xf>
    <xf numFmtId="0" fontId="25" fillId="4" borderId="34" xfId="30" applyFont="1" applyFill="1" applyBorder="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32"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177" fontId="25" fillId="4" borderId="32" xfId="36" applyNumberFormat="1" applyFont="1" applyFill="1" applyBorder="1" applyAlignment="1" applyProtection="1">
      <alignment horizontal="right" vertical="center" shrinkToFit="1"/>
    </xf>
    <xf numFmtId="177" fontId="25" fillId="4" borderId="106" xfId="36" applyNumberFormat="1" applyFont="1" applyFill="1" applyBorder="1" applyAlignment="1" applyProtection="1">
      <alignment horizontal="right" vertical="center" shrinkToFit="1"/>
    </xf>
    <xf numFmtId="177" fontId="25" fillId="4" borderId="107" xfId="36" applyNumberFormat="1" applyFont="1" applyFill="1" applyBorder="1" applyAlignment="1" applyProtection="1">
      <alignment horizontal="right" vertical="center" shrinkToFit="1"/>
    </xf>
    <xf numFmtId="177" fontId="25" fillId="4" borderId="108" xfId="36" applyNumberFormat="1" applyFont="1" applyFill="1" applyBorder="1" applyAlignment="1" applyProtection="1">
      <alignment horizontal="right" vertical="center" shrinkToFit="1"/>
    </xf>
    <xf numFmtId="177" fontId="25" fillId="4" borderId="109" xfId="36" applyNumberFormat="1" applyFont="1" applyFill="1" applyBorder="1" applyAlignment="1" applyProtection="1">
      <alignment horizontal="right" vertical="center" shrinkToFit="1"/>
    </xf>
    <xf numFmtId="177" fontId="25" fillId="4" borderId="110"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2" xfId="36" applyFont="1" applyFill="1" applyBorder="1" applyAlignment="1" applyProtection="1">
      <alignment horizontal="center" vertical="center"/>
    </xf>
    <xf numFmtId="0" fontId="25" fillId="4" borderId="64" xfId="36" applyFont="1" applyFill="1" applyBorder="1" applyAlignment="1" applyProtection="1">
      <alignment horizontal="center" vertical="center"/>
    </xf>
    <xf numFmtId="0" fontId="25" fillId="4" borderId="26" xfId="30" applyFont="1" applyFill="1" applyBorder="1" applyProtection="1">
      <alignment vertical="center"/>
    </xf>
    <xf numFmtId="0" fontId="27" fillId="4" borderId="33" xfId="30" applyFont="1" applyFill="1" applyBorder="1" applyAlignment="1" applyProtection="1">
      <alignment horizontal="center" vertical="center"/>
    </xf>
    <xf numFmtId="177" fontId="25" fillId="4" borderId="141"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4" xfId="30" applyFont="1" applyFill="1" applyBorder="1" applyAlignment="1" applyProtection="1">
      <alignmen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1" xfId="36" applyFont="1" applyFill="1" applyBorder="1" applyAlignment="1" applyProtection="1">
      <alignment horizontal="left" vertical="center" shrinkToFit="1"/>
    </xf>
    <xf numFmtId="188" fontId="25" fillId="4" borderId="142" xfId="36" applyNumberFormat="1" applyFont="1" applyFill="1" applyBorder="1" applyAlignment="1" applyProtection="1">
      <alignment horizontal="right" vertical="center" shrinkToFit="1"/>
    </xf>
    <xf numFmtId="188" fontId="25" fillId="4" borderId="30"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40"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1"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4" xfId="30" applyFont="1" applyFill="1" applyBorder="1" applyAlignment="1" applyProtection="1">
      <alignment horizontal="center" vertical="center" wrapTex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1"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88" fontId="25" fillId="4" borderId="117" xfId="36" applyNumberFormat="1" applyFont="1" applyFill="1" applyBorder="1" applyAlignment="1" applyProtection="1">
      <alignment horizontal="right" vertical="center" shrinkToFit="1"/>
    </xf>
    <xf numFmtId="188" fontId="25" fillId="4" borderId="13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88" fontId="25" fillId="4" borderId="135" xfId="36" applyNumberFormat="1" applyFont="1" applyFill="1" applyBorder="1" applyAlignment="1" applyProtection="1">
      <alignment horizontal="right" vertical="center" shrinkToFit="1"/>
    </xf>
    <xf numFmtId="188" fontId="25" fillId="4" borderId="136"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0" fontId="25" fillId="4" borderId="7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13" xfId="30" applyFont="1" applyFill="1" applyBorder="1" applyAlignment="1" applyProtection="1">
      <alignment horizontal="left" vertical="center" wrapText="1"/>
    </xf>
    <xf numFmtId="0" fontId="25" fillId="4" borderId="65" xfId="30" applyFont="1" applyFill="1" applyBorder="1" applyAlignment="1" applyProtection="1">
      <alignment horizontal="left" vertical="center"/>
    </xf>
    <xf numFmtId="0" fontId="25" fillId="4" borderId="69" xfId="30" applyFont="1" applyFill="1" applyBorder="1" applyAlignment="1" applyProtection="1">
      <alignment horizontal="lef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1" xfId="36" applyNumberFormat="1" applyFont="1" applyFill="1" applyBorder="1" applyAlignment="1" applyProtection="1">
      <alignment horizontal="right" vertical="center" shrinkToFit="1"/>
    </xf>
    <xf numFmtId="0" fontId="25" fillId="4" borderId="82"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0" fontId="25" fillId="4" borderId="9" xfId="30" applyFont="1" applyFill="1" applyBorder="1" applyAlignment="1" applyProtection="1">
      <alignment horizontal="center" vertical="center" wrapText="1"/>
    </xf>
    <xf numFmtId="0" fontId="25" fillId="4" borderId="7" xfId="30" applyFont="1" applyFill="1" applyBorder="1" applyAlignment="1" applyProtection="1">
      <alignment horizontal="center" vertical="center" wrapText="1"/>
    </xf>
    <xf numFmtId="0" fontId="25" fillId="4" borderId="50"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1" xfId="30" applyFont="1" applyFill="1" applyBorder="1" applyAlignment="1" applyProtection="1">
      <alignment horizontal="center" vertical="center" wrapText="1"/>
    </xf>
    <xf numFmtId="177" fontId="25" fillId="4" borderId="117"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188" fontId="25" fillId="4" borderId="119" xfId="36" applyNumberFormat="1" applyFont="1" applyFill="1" applyBorder="1" applyAlignment="1" applyProtection="1">
      <alignment horizontal="right" vertical="center" shrinkToFit="1"/>
    </xf>
    <xf numFmtId="188" fontId="25" fillId="4" borderId="120" xfId="36" applyNumberFormat="1" applyFont="1" applyFill="1" applyBorder="1" applyAlignment="1" applyProtection="1">
      <alignment horizontal="right" vertical="center" shrinkToFit="1"/>
    </xf>
    <xf numFmtId="176" fontId="25" fillId="4" borderId="67" xfId="36" applyNumberFormat="1" applyFont="1" applyFill="1" applyBorder="1" applyAlignment="1" applyProtection="1">
      <alignment horizontal="right" vertical="center" shrinkToFit="1"/>
    </xf>
    <xf numFmtId="0" fontId="25" fillId="4" borderId="70" xfId="30" applyFont="1" applyFill="1" applyBorder="1" applyProtection="1">
      <alignment vertical="center"/>
    </xf>
    <xf numFmtId="0" fontId="25" fillId="4" borderId="51" xfId="30" applyFont="1" applyFill="1" applyBorder="1" applyProtection="1">
      <alignment vertical="center"/>
    </xf>
    <xf numFmtId="0" fontId="25" fillId="4" borderId="71" xfId="30" applyFont="1" applyFill="1" applyBorder="1" applyProtection="1">
      <alignmen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77" fontId="25" fillId="4" borderId="129" xfId="36" applyNumberFormat="1" applyFont="1" applyFill="1" applyBorder="1" applyAlignment="1" applyProtection="1">
      <alignment horizontal="right" vertical="center" shrinkToFit="1"/>
    </xf>
    <xf numFmtId="177" fontId="25" fillId="4" borderId="130"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4" xfId="30" applyFont="1" applyFill="1" applyBorder="1" applyAlignment="1" applyProtection="1">
      <alignment horizontal="right" vertical="center"/>
    </xf>
    <xf numFmtId="188" fontId="25" fillId="4" borderId="100" xfId="36" applyNumberFormat="1" applyFont="1" applyFill="1" applyBorder="1" applyAlignment="1" applyProtection="1">
      <alignment horizontal="right" vertical="center" shrinkToFit="1"/>
    </xf>
    <xf numFmtId="188" fontId="25" fillId="4" borderId="101" xfId="36" applyNumberFormat="1" applyFont="1" applyFill="1" applyBorder="1" applyAlignment="1" applyProtection="1">
      <alignment horizontal="right" vertical="center" shrinkToFit="1"/>
    </xf>
    <xf numFmtId="188" fontId="25" fillId="4" borderId="102" xfId="36" applyNumberFormat="1" applyFont="1" applyFill="1" applyBorder="1" applyAlignment="1" applyProtection="1">
      <alignment horizontal="right" vertical="center" shrinkToFit="1"/>
    </xf>
    <xf numFmtId="189" fontId="25" fillId="4" borderId="70"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1" xfId="36" applyNumberFormat="1" applyFont="1" applyFill="1" applyBorder="1" applyAlignment="1" applyProtection="1">
      <alignment horizontal="right" vertical="center" shrinkToFit="1"/>
    </xf>
    <xf numFmtId="189" fontId="25" fillId="4" borderId="103" xfId="36" applyNumberFormat="1" applyFont="1" applyFill="1" applyBorder="1" applyAlignment="1" applyProtection="1">
      <alignment horizontal="right" vertical="center" shrinkToFit="1"/>
    </xf>
    <xf numFmtId="189" fontId="25" fillId="4" borderId="104" xfId="36" applyNumberFormat="1" applyFont="1" applyFill="1" applyBorder="1" applyAlignment="1" applyProtection="1">
      <alignment horizontal="right" vertical="center" shrinkToFit="1"/>
    </xf>
    <xf numFmtId="189" fontId="25" fillId="4" borderId="10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2" xfId="36"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1" xfId="30" applyFont="1" applyFill="1" applyBorder="1" applyAlignment="1" applyProtection="1">
      <alignment horizontal="center" vertical="center"/>
    </xf>
    <xf numFmtId="188" fontId="25" fillId="4" borderId="111"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9" fontId="3" fillId="4" borderId="27"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9" fontId="3" fillId="4" borderId="33"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2" xfId="32" applyFont="1" applyFill="1" applyBorder="1" applyAlignment="1">
      <alignment horizontal="left" vertical="center"/>
    </xf>
    <xf numFmtId="0" fontId="3" fillId="4" borderId="33"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11" xfId="33" applyNumberFormat="1" applyFont="1" applyBorder="1" applyAlignment="1">
      <alignment horizontal="center" vertical="center" wrapText="1"/>
    </xf>
    <xf numFmtId="178" fontId="9" fillId="0" borderId="30"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9" fillId="0" borderId="33"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4" borderId="33"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0" borderId="33"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2" xfId="31" applyFont="1" applyFill="1" applyBorder="1" applyAlignment="1">
      <alignment vertical="center"/>
    </xf>
    <xf numFmtId="0" fontId="3" fillId="4" borderId="33" xfId="31" applyFont="1" applyFill="1" applyBorder="1" applyAlignment="1">
      <alignment vertical="center"/>
    </xf>
    <xf numFmtId="178" fontId="9" fillId="0" borderId="27"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33" xfId="31" applyNumberFormat="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6" fillId="0" borderId="66" xfId="22" applyFont="1" applyFill="1" applyBorder="1" applyAlignment="1" applyProtection="1">
      <alignment horizontal="left" vertical="center"/>
    </xf>
    <xf numFmtId="0" fontId="7" fillId="0" borderId="32" xfId="37" applyFont="1" applyFill="1" applyBorder="1" applyAlignment="1">
      <alignment horizontal="left" vertical="center" wrapText="1"/>
    </xf>
    <xf numFmtId="0" fontId="7" fillId="0" borderId="32" xfId="37" applyFont="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Fill="1" applyBorder="1" applyAlignment="1">
      <alignment horizontal="left" vertical="center" wrapText="1"/>
    </xf>
    <xf numFmtId="0" fontId="7" fillId="0" borderId="65" xfId="37" applyFont="1" applyBorder="1" applyAlignment="1">
      <alignment horizontal="left" vertical="center" wrapText="1"/>
    </xf>
    <xf numFmtId="0" fontId="7" fillId="0" borderId="66"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32" xfId="24" applyFont="1" applyFill="1" applyBorder="1" applyAlignment="1">
      <alignment vertical="center"/>
    </xf>
    <xf numFmtId="0" fontId="7" fillId="0" borderId="64" xfId="24" applyFont="1" applyFill="1" applyBorder="1" applyAlignment="1">
      <alignment vertical="center"/>
    </xf>
    <xf numFmtId="0" fontId="7" fillId="0" borderId="22" xfId="24" applyFont="1" applyFill="1" applyBorder="1" applyAlignment="1">
      <alignment vertical="center" wrapText="1"/>
    </xf>
    <xf numFmtId="0" fontId="7" fillId="0" borderId="33" xfId="24" applyFont="1" applyFill="1" applyBorder="1" applyAlignment="1">
      <alignment vertical="center" wrapText="1"/>
    </xf>
    <xf numFmtId="0" fontId="7" fillId="0" borderId="13" xfId="24" applyFont="1" applyFill="1" applyBorder="1" applyAlignment="1">
      <alignment vertical="center"/>
    </xf>
    <xf numFmtId="0" fontId="7" fillId="0" borderId="69" xfId="24" applyFont="1" applyFill="1" applyBorder="1" applyAlignment="1">
      <alignment vertical="center"/>
    </xf>
    <xf numFmtId="0" fontId="7" fillId="0" borderId="65" xfId="24" applyFont="1" applyFill="1" applyBorder="1" applyAlignment="1">
      <alignment vertical="center"/>
    </xf>
    <xf numFmtId="0" fontId="7" fillId="0" borderId="66"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4"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4"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2" xfId="23" applyFont="1" applyFill="1" applyBorder="1" applyAlignment="1">
      <alignment horizontal="left" vertical="center"/>
    </xf>
    <xf numFmtId="0" fontId="7" fillId="0" borderId="64" xfId="23" applyFont="1" applyFill="1" applyBorder="1" applyAlignment="1">
      <alignment horizontal="left" vertical="center"/>
    </xf>
    <xf numFmtId="0" fontId="7" fillId="0" borderId="27" xfId="23" applyFont="1" applyFill="1" applyBorder="1" applyAlignment="1">
      <alignment horizontal="center" vertical="center" shrinkToFit="1"/>
    </xf>
    <xf numFmtId="0" fontId="7" fillId="0" borderId="32" xfId="23" applyFont="1" applyFill="1" applyBorder="1" applyAlignment="1">
      <alignment horizontal="center" vertical="center" shrinkToFit="1"/>
    </xf>
    <xf numFmtId="0" fontId="7" fillId="0" borderId="64" xfId="23" applyFont="1" applyFill="1" applyBorder="1" applyAlignment="1">
      <alignment horizontal="center" vertical="center" shrinkToFit="1"/>
    </xf>
    <xf numFmtId="0" fontId="7" fillId="0" borderId="9" xfId="23" applyFont="1" applyFill="1" applyBorder="1" applyAlignment="1">
      <alignment vertical="center" wrapText="1"/>
    </xf>
    <xf numFmtId="0" fontId="7" fillId="0" borderId="31" xfId="23" applyFont="1" applyFill="1" applyBorder="1" applyAlignment="1">
      <alignment vertical="center" wrapText="1"/>
    </xf>
    <xf numFmtId="0" fontId="7" fillId="0" borderId="13" xfId="23" applyFont="1" applyFill="1" applyBorder="1" applyAlignment="1">
      <alignment vertical="center"/>
    </xf>
    <xf numFmtId="0" fontId="7" fillId="0" borderId="69" xfId="23" applyFont="1" applyFill="1" applyBorder="1" applyAlignment="1">
      <alignment vertical="center"/>
    </xf>
    <xf numFmtId="0" fontId="7" fillId="0" borderId="65" xfId="23" applyFont="1" applyFill="1" applyBorder="1" applyAlignment="1">
      <alignment horizontal="left" vertical="center"/>
    </xf>
    <xf numFmtId="0" fontId="7" fillId="0" borderId="66" xfId="23" applyFont="1" applyFill="1" applyBorder="1" applyAlignment="1">
      <alignment horizontal="left" vertical="center"/>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188" fontId="1" fillId="4" borderId="11" xfId="32" applyNumberFormat="1" applyFont="1" applyFill="1" applyBorder="1" applyAlignment="1">
      <alignment horizontal="center" vertical="center"/>
    </xf>
    <xf numFmtId="188" fontId="1" fillId="4" borderId="30" xfId="32"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4"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wrapText="1"/>
      <protection locked="0"/>
    </xf>
    <xf numFmtId="0" fontId="1" fillId="0" borderId="31" xfId="31" applyFont="1" applyFill="1" applyBorder="1" applyAlignment="1" applyProtection="1">
      <alignment horizontal="left" vertical="top" wrapText="1"/>
      <protection locked="0"/>
    </xf>
    <xf numFmtId="0" fontId="1" fillId="0" borderId="54" xfId="31" applyFont="1" applyFill="1" applyBorder="1" applyAlignment="1" applyProtection="1">
      <alignment horizontal="left" vertical="top" wrapText="1"/>
      <protection locked="0"/>
    </xf>
    <xf numFmtId="0" fontId="1" fillId="0" borderId="0" xfId="31" applyFont="1" applyFill="1" applyBorder="1" applyAlignment="1" applyProtection="1">
      <alignment horizontal="left" vertical="top" wrapText="1"/>
      <protection locked="0"/>
    </xf>
    <xf numFmtId="0" fontId="1" fillId="0" borderId="61" xfId="31" applyFont="1" applyFill="1" applyBorder="1" applyAlignment="1" applyProtection="1">
      <alignment horizontal="left" vertical="top" wrapText="1"/>
      <protection locked="0"/>
    </xf>
    <xf numFmtId="0" fontId="1" fillId="0" borderId="26" xfId="31" applyFont="1" applyFill="1" applyBorder="1" applyAlignment="1" applyProtection="1">
      <alignment horizontal="left" vertical="top" wrapText="1"/>
      <protection locked="0"/>
    </xf>
    <xf numFmtId="0" fontId="1" fillId="0" borderId="37" xfId="31" applyFont="1" applyFill="1" applyBorder="1" applyAlignment="1" applyProtection="1">
      <alignment horizontal="left" vertical="top" wrapText="1"/>
      <protection locked="0"/>
    </xf>
    <xf numFmtId="0" fontId="1" fillId="0" borderId="34" xfId="31" applyFont="1" applyFill="1" applyBorder="1" applyAlignment="1" applyProtection="1">
      <alignment horizontal="left" vertical="top" wrapText="1"/>
      <protection locked="0"/>
    </xf>
    <xf numFmtId="0" fontId="1" fillId="0" borderId="27" xfId="31" applyFont="1" applyFill="1" applyBorder="1" applyAlignment="1">
      <alignment horizontal="center" vertical="center"/>
    </xf>
    <xf numFmtId="0" fontId="1" fillId="0" borderId="32" xfId="31" applyFont="1" applyFill="1" applyBorder="1" applyAlignment="1">
      <alignment horizontal="center" vertical="center"/>
    </xf>
    <xf numFmtId="0" fontId="1" fillId="0" borderId="33"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1"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4" xfId="32" applyNumberFormat="1" applyFont="1" applyFill="1" applyBorder="1" applyAlignment="1">
      <alignment horizontal="center" vertical="center" wrapText="1"/>
    </xf>
    <xf numFmtId="179" fontId="1" fillId="0" borderId="30"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F9C3-45CE-90C3-2C10EC3423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19683</c:v>
                </c:pt>
                <c:pt idx="1">
                  <c:v>27469</c:v>
                </c:pt>
                <c:pt idx="2">
                  <c:v>38898</c:v>
                </c:pt>
                <c:pt idx="3">
                  <c:v>49387</c:v>
                </c:pt>
                <c:pt idx="4">
                  <c:v>34802</c:v>
                </c:pt>
              </c:numCache>
            </c:numRef>
          </c:val>
          <c:smooth val="0"/>
          <c:extLst>
            <c:ext xmlns:c16="http://schemas.microsoft.com/office/drawing/2014/chart" uri="{C3380CC4-5D6E-409C-BE32-E72D297353CC}">
              <c16:uniqueId val="{00000001-F9C3-45CE-90C3-2C10EC34231F}"/>
            </c:ext>
          </c:extLst>
        </c:ser>
        <c:dLbls>
          <c:showLegendKey val="0"/>
          <c:showVal val="0"/>
          <c:showCatName val="0"/>
          <c:showSerName val="0"/>
          <c:showPercent val="0"/>
          <c:showBubbleSize val="0"/>
        </c:dLbls>
        <c:marker val="1"/>
        <c:smooth val="0"/>
        <c:axId val="525551072"/>
        <c:axId val="1"/>
      </c:lineChart>
      <c:catAx>
        <c:axId val="52555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55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0.95</c:v>
                </c:pt>
                <c:pt idx="1">
                  <c:v>1.32</c:v>
                </c:pt>
                <c:pt idx="2">
                  <c:v>1.0900000000000001</c:v>
                </c:pt>
                <c:pt idx="3">
                  <c:v>1.59</c:v>
                </c:pt>
                <c:pt idx="4">
                  <c:v>1.5</c:v>
                </c:pt>
              </c:numCache>
            </c:numRef>
          </c:val>
          <c:extLst>
            <c:ext xmlns:c16="http://schemas.microsoft.com/office/drawing/2014/chart" uri="{C3380CC4-5D6E-409C-BE32-E72D297353CC}">
              <c16:uniqueId val="{00000000-2913-47B4-83B5-0B5861A6FF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9.91</c:v>
                </c:pt>
                <c:pt idx="1">
                  <c:v>13.65</c:v>
                </c:pt>
                <c:pt idx="2">
                  <c:v>14.99</c:v>
                </c:pt>
                <c:pt idx="3">
                  <c:v>15.98</c:v>
                </c:pt>
                <c:pt idx="4">
                  <c:v>14.67</c:v>
                </c:pt>
              </c:numCache>
            </c:numRef>
          </c:val>
          <c:extLst>
            <c:ext xmlns:c16="http://schemas.microsoft.com/office/drawing/2014/chart" uri="{C3380CC4-5D6E-409C-BE32-E72D297353CC}">
              <c16:uniqueId val="{00000001-2913-47B4-83B5-0B5861A6FF6E}"/>
            </c:ext>
          </c:extLst>
        </c:ser>
        <c:dLbls>
          <c:showLegendKey val="0"/>
          <c:showVal val="0"/>
          <c:showCatName val="0"/>
          <c:showSerName val="0"/>
          <c:showPercent val="0"/>
          <c:showBubbleSize val="0"/>
        </c:dLbls>
        <c:gapWidth val="250"/>
        <c:overlap val="100"/>
        <c:axId val="525552320"/>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1.84</c:v>
                </c:pt>
                <c:pt idx="1">
                  <c:v>4.26</c:v>
                </c:pt>
                <c:pt idx="2">
                  <c:v>1.1599999999999999</c:v>
                </c:pt>
                <c:pt idx="3">
                  <c:v>1.41</c:v>
                </c:pt>
                <c:pt idx="4">
                  <c:v>-1.51</c:v>
                </c:pt>
              </c:numCache>
            </c:numRef>
          </c:val>
          <c:smooth val="0"/>
          <c:extLst>
            <c:ext xmlns:c16="http://schemas.microsoft.com/office/drawing/2014/chart" uri="{C3380CC4-5D6E-409C-BE32-E72D297353CC}">
              <c16:uniqueId val="{00000002-2913-47B4-83B5-0B5861A6FF6E}"/>
            </c:ext>
          </c:extLst>
        </c:ser>
        <c:dLbls>
          <c:showLegendKey val="0"/>
          <c:showVal val="0"/>
          <c:showCatName val="0"/>
          <c:showSerName val="0"/>
          <c:showPercent val="0"/>
          <c:showBubbleSize val="0"/>
        </c:dLbls>
        <c:marker val="1"/>
        <c:smooth val="0"/>
        <c:axId val="525552320"/>
        <c:axId val="1"/>
      </c:lineChart>
      <c:catAx>
        <c:axId val="52555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55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5.0999999999999996</c:v>
                </c:pt>
                <c:pt idx="2">
                  <c:v>#N/A</c:v>
                </c:pt>
                <c:pt idx="3">
                  <c:v>4.9000000000000004</c:v>
                </c:pt>
                <c:pt idx="4">
                  <c:v>#N/A</c:v>
                </c:pt>
                <c:pt idx="5">
                  <c:v>4.17</c:v>
                </c:pt>
                <c:pt idx="6">
                  <c:v>#N/A</c:v>
                </c:pt>
                <c:pt idx="7">
                  <c:v>3.3</c:v>
                </c:pt>
                <c:pt idx="8">
                  <c:v>#N/A</c:v>
                </c:pt>
                <c:pt idx="9">
                  <c:v>0.14000000000000001</c:v>
                </c:pt>
              </c:numCache>
            </c:numRef>
          </c:val>
          <c:extLst>
            <c:ext xmlns:c16="http://schemas.microsoft.com/office/drawing/2014/chart" uri="{C3380CC4-5D6E-409C-BE32-E72D297353CC}">
              <c16:uniqueId val="{00000000-FF78-4400-A2E1-7091C0838F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78-4400-A2E1-7091C0838FB3}"/>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0.14000000000000001</c:v>
                </c:pt>
                <c:pt idx="2">
                  <c:v>#N/A</c:v>
                </c:pt>
                <c:pt idx="3">
                  <c:v>0.15</c:v>
                </c:pt>
                <c:pt idx="4">
                  <c:v>#N/A</c:v>
                </c:pt>
                <c:pt idx="5">
                  <c:v>0.16</c:v>
                </c:pt>
                <c:pt idx="6">
                  <c:v>#N/A</c:v>
                </c:pt>
                <c:pt idx="7">
                  <c:v>0.18</c:v>
                </c:pt>
                <c:pt idx="8">
                  <c:v>#N/A</c:v>
                </c:pt>
                <c:pt idx="9">
                  <c:v>0.18</c:v>
                </c:pt>
              </c:numCache>
            </c:numRef>
          </c:val>
          <c:extLst>
            <c:ext xmlns:c16="http://schemas.microsoft.com/office/drawing/2014/chart" uri="{C3380CC4-5D6E-409C-BE32-E72D297353CC}">
              <c16:uniqueId val="{00000002-FF78-4400-A2E1-7091C0838FB3}"/>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0.24</c:v>
                </c:pt>
                <c:pt idx="4">
                  <c:v>#N/A</c:v>
                </c:pt>
                <c:pt idx="5">
                  <c:v>0.26</c:v>
                </c:pt>
                <c:pt idx="6">
                  <c:v>#N/A</c:v>
                </c:pt>
                <c:pt idx="7">
                  <c:v>0.27</c:v>
                </c:pt>
                <c:pt idx="8">
                  <c:v>#N/A</c:v>
                </c:pt>
                <c:pt idx="9">
                  <c:v>0.28999999999999998</c:v>
                </c:pt>
              </c:numCache>
            </c:numRef>
          </c:val>
          <c:extLst>
            <c:ext xmlns:c16="http://schemas.microsoft.com/office/drawing/2014/chart" uri="{C3380CC4-5D6E-409C-BE32-E72D297353CC}">
              <c16:uniqueId val="{00000003-FF78-4400-A2E1-7091C0838F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0.22</c:v>
                </c:pt>
                <c:pt idx="4">
                  <c:v>#N/A</c:v>
                </c:pt>
                <c:pt idx="5">
                  <c:v>0.28000000000000003</c:v>
                </c:pt>
                <c:pt idx="6">
                  <c:v>#N/A</c:v>
                </c:pt>
                <c:pt idx="7">
                  <c:v>0.28999999999999998</c:v>
                </c:pt>
                <c:pt idx="8">
                  <c:v>#N/A</c:v>
                </c:pt>
                <c:pt idx="9">
                  <c:v>0.35</c:v>
                </c:pt>
              </c:numCache>
            </c:numRef>
          </c:val>
          <c:extLst>
            <c:ext xmlns:c16="http://schemas.microsoft.com/office/drawing/2014/chart" uri="{C3380CC4-5D6E-409C-BE32-E72D297353CC}">
              <c16:uniqueId val="{00000004-FF78-4400-A2E1-7091C0838FB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0.43</c:v>
                </c:pt>
                <c:pt idx="2">
                  <c:v>#N/A</c:v>
                </c:pt>
                <c:pt idx="3">
                  <c:v>0.28999999999999998</c:v>
                </c:pt>
                <c:pt idx="4">
                  <c:v>#N/A</c:v>
                </c:pt>
                <c:pt idx="5">
                  <c:v>0.41</c:v>
                </c:pt>
                <c:pt idx="6">
                  <c:v>#N/A</c:v>
                </c:pt>
                <c:pt idx="7">
                  <c:v>0.72</c:v>
                </c:pt>
                <c:pt idx="8">
                  <c:v>#N/A</c:v>
                </c:pt>
                <c:pt idx="9">
                  <c:v>0.64</c:v>
                </c:pt>
              </c:numCache>
            </c:numRef>
          </c:val>
          <c:extLst>
            <c:ext xmlns:c16="http://schemas.microsoft.com/office/drawing/2014/chart" uri="{C3380CC4-5D6E-409C-BE32-E72D297353CC}">
              <c16:uniqueId val="{00000005-FF78-4400-A2E1-7091C0838FB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0.56000000000000005</c:v>
                </c:pt>
                <c:pt idx="4">
                  <c:v>#N/A</c:v>
                </c:pt>
                <c:pt idx="5">
                  <c:v>0.33</c:v>
                </c:pt>
                <c:pt idx="6">
                  <c:v>#N/A</c:v>
                </c:pt>
                <c:pt idx="7">
                  <c:v>1.21</c:v>
                </c:pt>
                <c:pt idx="8">
                  <c:v>#N/A</c:v>
                </c:pt>
                <c:pt idx="9">
                  <c:v>1.05</c:v>
                </c:pt>
              </c:numCache>
            </c:numRef>
          </c:val>
          <c:extLst>
            <c:ext xmlns:c16="http://schemas.microsoft.com/office/drawing/2014/chart" uri="{C3380CC4-5D6E-409C-BE32-E72D297353CC}">
              <c16:uniqueId val="{00000006-FF78-4400-A2E1-7091C0838FB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1.68</c:v>
                </c:pt>
                <c:pt idx="1">
                  <c:v>#N/A</c:v>
                </c:pt>
                <c:pt idx="2">
                  <c:v>0.31</c:v>
                </c:pt>
                <c:pt idx="3">
                  <c:v>#N/A</c:v>
                </c:pt>
                <c:pt idx="4">
                  <c:v>#N/A</c:v>
                </c:pt>
                <c:pt idx="5">
                  <c:v>0.78</c:v>
                </c:pt>
                <c:pt idx="6">
                  <c:v>#N/A</c:v>
                </c:pt>
                <c:pt idx="7">
                  <c:v>0.92</c:v>
                </c:pt>
                <c:pt idx="8">
                  <c:v>#N/A</c:v>
                </c:pt>
                <c:pt idx="9">
                  <c:v>1.54</c:v>
                </c:pt>
              </c:numCache>
            </c:numRef>
          </c:val>
          <c:extLst>
            <c:ext xmlns:c16="http://schemas.microsoft.com/office/drawing/2014/chart" uri="{C3380CC4-5D6E-409C-BE32-E72D297353CC}">
              <c16:uniqueId val="{00000007-FF78-4400-A2E1-7091C0838FB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2.88</c:v>
                </c:pt>
                <c:pt idx="2">
                  <c:v>#N/A</c:v>
                </c:pt>
                <c:pt idx="3">
                  <c:v>3.28</c:v>
                </c:pt>
                <c:pt idx="4">
                  <c:v>#N/A</c:v>
                </c:pt>
                <c:pt idx="5">
                  <c:v>3.5</c:v>
                </c:pt>
                <c:pt idx="6">
                  <c:v>#N/A</c:v>
                </c:pt>
                <c:pt idx="7">
                  <c:v>3.8</c:v>
                </c:pt>
                <c:pt idx="8">
                  <c:v>#N/A</c:v>
                </c:pt>
                <c:pt idx="9">
                  <c:v>4.72</c:v>
                </c:pt>
              </c:numCache>
            </c:numRef>
          </c:val>
          <c:extLst>
            <c:ext xmlns:c16="http://schemas.microsoft.com/office/drawing/2014/chart" uri="{C3380CC4-5D6E-409C-BE32-E72D297353CC}">
              <c16:uniqueId val="{00000008-FF78-4400-A2E1-7091C0838F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5.42</c:v>
                </c:pt>
                <c:pt idx="2">
                  <c:v>#N/A</c:v>
                </c:pt>
                <c:pt idx="3">
                  <c:v>5.41</c:v>
                </c:pt>
                <c:pt idx="4">
                  <c:v>#N/A</c:v>
                </c:pt>
                <c:pt idx="5">
                  <c:v>5.58</c:v>
                </c:pt>
                <c:pt idx="6">
                  <c:v>#N/A</c:v>
                </c:pt>
                <c:pt idx="7">
                  <c:v>5.26</c:v>
                </c:pt>
                <c:pt idx="8">
                  <c:v>#N/A</c:v>
                </c:pt>
                <c:pt idx="9">
                  <c:v>5.42</c:v>
                </c:pt>
              </c:numCache>
            </c:numRef>
          </c:val>
          <c:extLst>
            <c:ext xmlns:c16="http://schemas.microsoft.com/office/drawing/2014/chart" uri="{C3380CC4-5D6E-409C-BE32-E72D297353CC}">
              <c16:uniqueId val="{00000009-FF78-4400-A2E1-7091C0838FB3}"/>
            </c:ext>
          </c:extLst>
        </c:ser>
        <c:dLbls>
          <c:showLegendKey val="0"/>
          <c:showVal val="0"/>
          <c:showCatName val="0"/>
          <c:showSerName val="0"/>
          <c:showPercent val="0"/>
          <c:showBubbleSize val="0"/>
        </c:dLbls>
        <c:gapWidth val="150"/>
        <c:overlap val="100"/>
        <c:axId val="459224112"/>
        <c:axId val="1"/>
      </c:barChart>
      <c:catAx>
        <c:axId val="45922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22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20466</c:v>
                </c:pt>
                <c:pt idx="5">
                  <c:v>20474</c:v>
                </c:pt>
                <c:pt idx="8">
                  <c:v>20938</c:v>
                </c:pt>
                <c:pt idx="11">
                  <c:v>20369</c:v>
                </c:pt>
                <c:pt idx="14">
                  <c:v>20985</c:v>
                </c:pt>
              </c:numCache>
            </c:numRef>
          </c:val>
          <c:extLst>
            <c:ext xmlns:c16="http://schemas.microsoft.com/office/drawing/2014/chart" uri="{C3380CC4-5D6E-409C-BE32-E72D297353CC}">
              <c16:uniqueId val="{00000000-D653-402C-8626-E72DAA872A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D653-402C-8626-E72DAA872A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634</c:v>
                </c:pt>
                <c:pt idx="3">
                  <c:v>360</c:v>
                </c:pt>
                <c:pt idx="6">
                  <c:v>394</c:v>
                </c:pt>
                <c:pt idx="9">
                  <c:v>434</c:v>
                </c:pt>
                <c:pt idx="12">
                  <c:v>398</c:v>
                </c:pt>
              </c:numCache>
            </c:numRef>
          </c:val>
          <c:extLst>
            <c:ext xmlns:c16="http://schemas.microsoft.com/office/drawing/2014/chart" uri="{C3380CC4-5D6E-409C-BE32-E72D297353CC}">
              <c16:uniqueId val="{00000002-D653-402C-8626-E72DAA872A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100</c:v>
                </c:pt>
                <c:pt idx="3">
                  <c:v>51</c:v>
                </c:pt>
                <c:pt idx="6">
                  <c:v>44</c:v>
                </c:pt>
                <c:pt idx="9">
                  <c:v>48</c:v>
                </c:pt>
                <c:pt idx="12">
                  <c:v>56</c:v>
                </c:pt>
              </c:numCache>
            </c:numRef>
          </c:val>
          <c:extLst>
            <c:ext xmlns:c16="http://schemas.microsoft.com/office/drawing/2014/chart" uri="{C3380CC4-5D6E-409C-BE32-E72D297353CC}">
              <c16:uniqueId val="{00000003-D653-402C-8626-E72DAA872A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7727</c:v>
                </c:pt>
                <c:pt idx="3">
                  <c:v>7494</c:v>
                </c:pt>
                <c:pt idx="6">
                  <c:v>7446</c:v>
                </c:pt>
                <c:pt idx="9">
                  <c:v>7675</c:v>
                </c:pt>
                <c:pt idx="12">
                  <c:v>6925</c:v>
                </c:pt>
              </c:numCache>
            </c:numRef>
          </c:val>
          <c:extLst>
            <c:ext xmlns:c16="http://schemas.microsoft.com/office/drawing/2014/chart" uri="{C3380CC4-5D6E-409C-BE32-E72D297353CC}">
              <c16:uniqueId val="{00000004-D653-402C-8626-E72DAA872A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53-402C-8626-E72DAA872A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53-402C-8626-E72DAA872A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17379</c:v>
                </c:pt>
                <c:pt idx="3">
                  <c:v>17563</c:v>
                </c:pt>
                <c:pt idx="6">
                  <c:v>17721</c:v>
                </c:pt>
                <c:pt idx="9">
                  <c:v>16571</c:v>
                </c:pt>
                <c:pt idx="12">
                  <c:v>17993</c:v>
                </c:pt>
              </c:numCache>
            </c:numRef>
          </c:val>
          <c:extLst>
            <c:ext xmlns:c16="http://schemas.microsoft.com/office/drawing/2014/chart" uri="{C3380CC4-5D6E-409C-BE32-E72D297353CC}">
              <c16:uniqueId val="{00000007-D653-402C-8626-E72DAA872A8A}"/>
            </c:ext>
          </c:extLst>
        </c:ser>
        <c:dLbls>
          <c:showLegendKey val="0"/>
          <c:showVal val="0"/>
          <c:showCatName val="0"/>
          <c:showSerName val="0"/>
          <c:showPercent val="0"/>
          <c:showBubbleSize val="0"/>
        </c:dLbls>
        <c:gapWidth val="100"/>
        <c:overlap val="100"/>
        <c:axId val="525551488"/>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5375</c:v>
                </c:pt>
                <c:pt idx="2">
                  <c:v>#N/A</c:v>
                </c:pt>
                <c:pt idx="3">
                  <c:v>#N/A</c:v>
                </c:pt>
                <c:pt idx="4">
                  <c:v>4995</c:v>
                </c:pt>
                <c:pt idx="5">
                  <c:v>#N/A</c:v>
                </c:pt>
                <c:pt idx="6">
                  <c:v>#N/A</c:v>
                </c:pt>
                <c:pt idx="7">
                  <c:v>4668</c:v>
                </c:pt>
                <c:pt idx="8">
                  <c:v>#N/A</c:v>
                </c:pt>
                <c:pt idx="9">
                  <c:v>#N/A</c:v>
                </c:pt>
                <c:pt idx="10">
                  <c:v>4359</c:v>
                </c:pt>
                <c:pt idx="11">
                  <c:v>#N/A</c:v>
                </c:pt>
                <c:pt idx="12">
                  <c:v>#N/A</c:v>
                </c:pt>
                <c:pt idx="13">
                  <c:v>4387</c:v>
                </c:pt>
                <c:pt idx="14">
                  <c:v>#N/A</c:v>
                </c:pt>
              </c:numCache>
            </c:numRef>
          </c:val>
          <c:smooth val="0"/>
          <c:extLst>
            <c:ext xmlns:c16="http://schemas.microsoft.com/office/drawing/2014/chart" uri="{C3380CC4-5D6E-409C-BE32-E72D297353CC}">
              <c16:uniqueId val="{00000008-D653-402C-8626-E72DAA872A8A}"/>
            </c:ext>
          </c:extLst>
        </c:ser>
        <c:dLbls>
          <c:showLegendKey val="0"/>
          <c:showVal val="0"/>
          <c:showCatName val="0"/>
          <c:showSerName val="0"/>
          <c:showPercent val="0"/>
          <c:showBubbleSize val="0"/>
        </c:dLbls>
        <c:marker val="1"/>
        <c:smooth val="0"/>
        <c:axId val="525551488"/>
        <c:axId val="1"/>
      </c:lineChart>
      <c:catAx>
        <c:axId val="5255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55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184136</c:v>
                </c:pt>
                <c:pt idx="5">
                  <c:v>189661</c:v>
                </c:pt>
                <c:pt idx="8">
                  <c:v>190291</c:v>
                </c:pt>
                <c:pt idx="11">
                  <c:v>199720</c:v>
                </c:pt>
                <c:pt idx="14">
                  <c:v>202243</c:v>
                </c:pt>
              </c:numCache>
            </c:numRef>
          </c:val>
          <c:extLst>
            <c:ext xmlns:c16="http://schemas.microsoft.com/office/drawing/2014/chart" uri="{C3380CC4-5D6E-409C-BE32-E72D297353CC}">
              <c16:uniqueId val="{00000000-C3ED-4CF5-9B95-D01E1C6B81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92879</c:v>
                </c:pt>
                <c:pt idx="5">
                  <c:v>94492</c:v>
                </c:pt>
                <c:pt idx="8">
                  <c:v>94341</c:v>
                </c:pt>
                <c:pt idx="11">
                  <c:v>92005</c:v>
                </c:pt>
                <c:pt idx="14">
                  <c:v>94267</c:v>
                </c:pt>
              </c:numCache>
            </c:numRef>
          </c:val>
          <c:extLst>
            <c:ext xmlns:c16="http://schemas.microsoft.com/office/drawing/2014/chart" uri="{C3380CC4-5D6E-409C-BE32-E72D297353CC}">
              <c16:uniqueId val="{00000001-C3ED-4CF5-9B95-D01E1C6B81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21608</c:v>
                </c:pt>
                <c:pt idx="5">
                  <c:v>22672</c:v>
                </c:pt>
                <c:pt idx="8">
                  <c:v>24365</c:v>
                </c:pt>
                <c:pt idx="11">
                  <c:v>26397</c:v>
                </c:pt>
                <c:pt idx="14">
                  <c:v>25170</c:v>
                </c:pt>
              </c:numCache>
            </c:numRef>
          </c:val>
          <c:extLst>
            <c:ext xmlns:c16="http://schemas.microsoft.com/office/drawing/2014/chart" uri="{C3380CC4-5D6E-409C-BE32-E72D297353CC}">
              <c16:uniqueId val="{00000002-C3ED-4CF5-9B95-D01E1C6B81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ED-4CF5-9B95-D01E1C6B81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ED-4CF5-9B95-D01E1C6B81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8574</c:v>
                </c:pt>
                <c:pt idx="3">
                  <c:v>216</c:v>
                </c:pt>
                <c:pt idx="6">
                  <c:v>1397</c:v>
                </c:pt>
                <c:pt idx="9">
                  <c:v>1329</c:v>
                </c:pt>
                <c:pt idx="12">
                  <c:v>468</c:v>
                </c:pt>
              </c:numCache>
            </c:numRef>
          </c:val>
          <c:extLst>
            <c:ext xmlns:c16="http://schemas.microsoft.com/office/drawing/2014/chart" uri="{C3380CC4-5D6E-409C-BE32-E72D297353CC}">
              <c16:uniqueId val="{00000005-C3ED-4CF5-9B95-D01E1C6B81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21363</c:v>
                </c:pt>
                <c:pt idx="3">
                  <c:v>19603</c:v>
                </c:pt>
                <c:pt idx="6">
                  <c:v>17721</c:v>
                </c:pt>
                <c:pt idx="9">
                  <c:v>16588</c:v>
                </c:pt>
                <c:pt idx="12">
                  <c:v>16506</c:v>
                </c:pt>
              </c:numCache>
            </c:numRef>
          </c:val>
          <c:extLst>
            <c:ext xmlns:c16="http://schemas.microsoft.com/office/drawing/2014/chart" uri="{C3380CC4-5D6E-409C-BE32-E72D297353CC}">
              <c16:uniqueId val="{00000006-C3ED-4CF5-9B95-D01E1C6B81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365</c:v>
                </c:pt>
                <c:pt idx="3">
                  <c:v>600</c:v>
                </c:pt>
                <c:pt idx="6">
                  <c:v>1909</c:v>
                </c:pt>
                <c:pt idx="9">
                  <c:v>3717</c:v>
                </c:pt>
                <c:pt idx="12">
                  <c:v>7346</c:v>
                </c:pt>
              </c:numCache>
            </c:numRef>
          </c:val>
          <c:extLst>
            <c:ext xmlns:c16="http://schemas.microsoft.com/office/drawing/2014/chart" uri="{C3380CC4-5D6E-409C-BE32-E72D297353CC}">
              <c16:uniqueId val="{00000007-C3ED-4CF5-9B95-D01E1C6B81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125721</c:v>
                </c:pt>
                <c:pt idx="3">
                  <c:v>118699</c:v>
                </c:pt>
                <c:pt idx="6">
                  <c:v>112531</c:v>
                </c:pt>
                <c:pt idx="9">
                  <c:v>109318</c:v>
                </c:pt>
                <c:pt idx="12">
                  <c:v>101394</c:v>
                </c:pt>
              </c:numCache>
            </c:numRef>
          </c:val>
          <c:extLst>
            <c:ext xmlns:c16="http://schemas.microsoft.com/office/drawing/2014/chart" uri="{C3380CC4-5D6E-409C-BE32-E72D297353CC}">
              <c16:uniqueId val="{00000008-C3ED-4CF5-9B95-D01E1C6B81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3005</c:v>
                </c:pt>
                <c:pt idx="3">
                  <c:v>2727</c:v>
                </c:pt>
                <c:pt idx="6">
                  <c:v>2586</c:v>
                </c:pt>
                <c:pt idx="9">
                  <c:v>2403</c:v>
                </c:pt>
                <c:pt idx="12">
                  <c:v>2193</c:v>
                </c:pt>
              </c:numCache>
            </c:numRef>
          </c:val>
          <c:extLst>
            <c:ext xmlns:c16="http://schemas.microsoft.com/office/drawing/2014/chart" uri="{C3380CC4-5D6E-409C-BE32-E72D297353CC}">
              <c16:uniqueId val="{00000009-C3ED-4CF5-9B95-D01E1C6B81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164966</c:v>
                </c:pt>
                <c:pt idx="3">
                  <c:v>172945</c:v>
                </c:pt>
                <c:pt idx="6">
                  <c:v>177633</c:v>
                </c:pt>
                <c:pt idx="9">
                  <c:v>187119</c:v>
                </c:pt>
                <c:pt idx="12">
                  <c:v>201700</c:v>
                </c:pt>
              </c:numCache>
            </c:numRef>
          </c:val>
          <c:extLst>
            <c:ext xmlns:c16="http://schemas.microsoft.com/office/drawing/2014/chart" uri="{C3380CC4-5D6E-409C-BE32-E72D297353CC}">
              <c16:uniqueId val="{0000000A-C3ED-4CF5-9B95-D01E1C6B8163}"/>
            </c:ext>
          </c:extLst>
        </c:ser>
        <c:dLbls>
          <c:showLegendKey val="0"/>
          <c:showVal val="0"/>
          <c:showCatName val="0"/>
          <c:showSerName val="0"/>
          <c:showPercent val="0"/>
          <c:showBubbleSize val="0"/>
        </c:dLbls>
        <c:gapWidth val="100"/>
        <c:overlap val="100"/>
        <c:axId val="52555689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25370</c:v>
                </c:pt>
                <c:pt idx="2">
                  <c:v>#N/A</c:v>
                </c:pt>
                <c:pt idx="3">
                  <c:v>#N/A</c:v>
                </c:pt>
                <c:pt idx="4">
                  <c:v>7966</c:v>
                </c:pt>
                <c:pt idx="5">
                  <c:v>#N/A</c:v>
                </c:pt>
                <c:pt idx="6">
                  <c:v>#N/A</c:v>
                </c:pt>
                <c:pt idx="7">
                  <c:v>4780</c:v>
                </c:pt>
                <c:pt idx="8">
                  <c:v>#N/A</c:v>
                </c:pt>
                <c:pt idx="9">
                  <c:v>#N/A</c:v>
                </c:pt>
                <c:pt idx="10">
                  <c:v>2352</c:v>
                </c:pt>
                <c:pt idx="11">
                  <c:v>#N/A</c:v>
                </c:pt>
                <c:pt idx="12">
                  <c:v>#N/A</c:v>
                </c:pt>
                <c:pt idx="13">
                  <c:v>7928</c:v>
                </c:pt>
                <c:pt idx="14">
                  <c:v>#N/A</c:v>
                </c:pt>
              </c:numCache>
            </c:numRef>
          </c:val>
          <c:smooth val="0"/>
          <c:extLst>
            <c:ext xmlns:c16="http://schemas.microsoft.com/office/drawing/2014/chart" uri="{C3380CC4-5D6E-409C-BE32-E72D297353CC}">
              <c16:uniqueId val="{0000000B-C3ED-4CF5-9B95-D01E1C6B8163}"/>
            </c:ext>
          </c:extLst>
        </c:ser>
        <c:dLbls>
          <c:showLegendKey val="0"/>
          <c:showVal val="0"/>
          <c:showCatName val="0"/>
          <c:showSerName val="0"/>
          <c:showPercent val="0"/>
          <c:showBubbleSize val="0"/>
        </c:dLbls>
        <c:marker val="1"/>
        <c:smooth val="0"/>
        <c:axId val="525556896"/>
        <c:axId val="1"/>
      </c:lineChart>
      <c:catAx>
        <c:axId val="5255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55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{E47E675D-62B9-4705-A745-FA9C7EB831ED}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9EF-4AB7-8183-036D9003601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{A02F9AA9-60E7-4A4F-92D0-74AB6FEECAB9}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9EF-4AB7-8183-036D9003601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{5BA28145-D6A5-48D2-BF3E-634873742A88}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9EF-4AB7-8183-036D9003601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{97265A52-17BF-4F2B-88B4-80618EC7ED34}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9EF-4AB7-8183-036D9003601D}"/>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{AA3C8063-B84D-4BA6-A38D-35A915F165F4}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9EF-4AB7-8183-036D900360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58.1</c:v>
                </c:pt>
              </c:numCache>
            </c:numRef>
          </c:xVal>
          <c:yVal>
            <c:numRef>
              <c:f>公会計指標分析・財政指標組合せ分析表!$K$51:$O$51</c:f>
              <c:numCache>
                <c:formatCode>#,##0.0;"▲ "#,##0.0</c:formatCode>
                <c:ptCount val="5"/>
                <c:pt idx="4">
                  <c:v>8.5</c:v>
                </c:pt>
              </c:numCache>
            </c:numRef>
          </c:yVal>
          <c:smooth val="0"/>
          <c:extLst>
            <c:ext xmlns:c16="http://schemas.microsoft.com/office/drawing/2014/chart" uri="{C3380CC4-5D6E-409C-BE32-E72D297353CC}">
              <c16:uniqueId val="{00000005-B9EF-4AB7-8183-036D9003601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{6EFD9BBE-8C77-4923-8195-E325922F7CD4}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9EF-4AB7-8183-036D9003601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{3838CC4B-5BDE-4389-9228-A83C292CE7F9}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9EF-4AB7-8183-036D9003601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{9FFFC8F7-EB96-49E0-AD40-3F2034A1A3B7}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9EF-4AB7-8183-036D9003601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{C17B9B39-96FB-46B3-9B3B-8637510FE3A2}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9EF-4AB7-8183-036D9003601D}"/>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{E228E1DA-14F4-4DE9-BF80-7CE58A6FC566}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9EF-4AB7-8183-036D900360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62.1</c:v>
                </c:pt>
              </c:numCache>
            </c:numRef>
          </c:xVal>
          <c:yVal>
            <c:numRef>
              <c:f>公会計指標分析・財政指標組合せ分析表!$K$55:$O$55</c:f>
              <c:numCache>
                <c:formatCode>#,##0.0;"▲ "#,##0.0</c:formatCode>
                <c:ptCount val="5"/>
                <c:pt idx="4">
                  <c:v>38.9</c:v>
                </c:pt>
              </c:numCache>
            </c:numRef>
          </c:yVal>
          <c:smooth val="0"/>
          <c:extLst>
            <c:ext xmlns:c16="http://schemas.microsoft.com/office/drawing/2014/chart" uri="{C3380CC4-5D6E-409C-BE32-E72D297353CC}">
              <c16:uniqueId val="{0000000B-B9EF-4AB7-8183-036D9003601D}"/>
            </c:ext>
          </c:extLst>
        </c:ser>
        <c:dLbls>
          <c:showLegendKey val="0"/>
          <c:showVal val="0"/>
          <c:showCatName val="0"/>
          <c:showSerName val="0"/>
          <c:showPercent val="0"/>
          <c:showBubbleSize val="0"/>
        </c:dLbls>
        <c:axId val="197571576"/>
        <c:axId val="197571968"/>
      </c:scatterChart>
      <c:valAx>
        <c:axId val="197571576"/>
        <c:scaling>
          <c:orientation val="minMax"/>
          <c:max val="62.5"/>
          <c:min val="57.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571968"/>
        <c:crosses val="autoZero"/>
        <c:crossBetween val="midCat"/>
      </c:valAx>
      <c:valAx>
        <c:axId val="197571968"/>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571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{742A03AB-B3B0-4A32-903E-B34EA03AC6CE}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884-4B22-B77C-160D2EA907F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{08F39069-0893-4B8C-9B24-9B2B2049C8B7}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884-4B22-B77C-160D2EA907F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{ED6CA257-A205-4155-A3C4-62A1F32F7DC6}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884-4B22-B77C-160D2EA907F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{355C5C22-5CC5-4499-9676-11B69BE2AE04}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884-4B22-B77C-160D2EA907F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{346F545F-0038-4C42-9416-C8809FC93DF0}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884-4B22-B77C-160D2EA907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5.9</c:v>
                </c:pt>
                <c:pt idx="2">
                  <c:v>5.3</c:v>
                </c:pt>
                <c:pt idx="3">
                  <c:v>4.9000000000000004</c:v>
                </c:pt>
                <c:pt idx="4">
                  <c:v>4.7</c:v>
                </c:pt>
              </c:numCache>
            </c:numRef>
          </c:xVal>
          <c:yVal>
            <c:numRef>
              <c:f>公会計指標分析・財政指標組合せ分析表!$K$73:$O$73</c:f>
              <c:numCache>
                <c:formatCode>#,##0.0;"▲ "#,##0.0</c:formatCode>
                <c:ptCount val="5"/>
                <c:pt idx="0">
                  <c:v>27.5</c:v>
                </c:pt>
                <c:pt idx="1">
                  <c:v>8.5</c:v>
                </c:pt>
                <c:pt idx="2">
                  <c:v>5.0999999999999996</c:v>
                </c:pt>
                <c:pt idx="3">
                  <c:v>2.5</c:v>
                </c:pt>
                <c:pt idx="4">
                  <c:v>8.5</c:v>
                </c:pt>
              </c:numCache>
            </c:numRef>
          </c:yVal>
          <c:smooth val="0"/>
          <c:extLst>
            <c:ext xmlns:c16="http://schemas.microsoft.com/office/drawing/2014/chart" uri="{C3380CC4-5D6E-409C-BE32-E72D297353CC}">
              <c16:uniqueId val="{00000005-C884-4B22-B77C-160D2EA907F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{BDAA88A0-A648-4F04-A5AE-9F6C89C2F5B7}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884-4B22-B77C-160D2EA907F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{898FA3BD-F76D-4079-8DFA-16BD29659004}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884-4B22-B77C-160D2EA907F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{0563A4F6-5187-4E79-AF8A-2A8BB224B218}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884-4B22-B77C-160D2EA907F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{EB7E77AB-8B91-40D5-8980-0E0909C1ED32}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884-4B22-B77C-160D2EA907F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{DB3AFF7E-C2DB-4952-BB6A-C069D3292BE1}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884-4B22-B77C-160D2EA907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C884-4B22-B77C-160D2EA907F4}"/>
            </c:ext>
          </c:extLst>
        </c:ser>
        <c:dLbls>
          <c:showLegendKey val="0"/>
          <c:showVal val="0"/>
          <c:showCatName val="0"/>
          <c:showSerName val="0"/>
          <c:showPercent val="0"/>
          <c:showBubbleSize val="0"/>
        </c:dLbls>
        <c:axId val="197572752"/>
        <c:axId val="197573144"/>
      </c:scatterChart>
      <c:valAx>
        <c:axId val="197572752"/>
        <c:scaling>
          <c:orientation val="minMax"/>
          <c:max val="9"/>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573144"/>
        <c:crosses val="autoZero"/>
        <c:crossBetween val="midCat"/>
      </c:valAx>
      <c:valAx>
        <c:axId val="197573144"/>
        <c:scaling>
          <c:orientation val="minMax"/>
          <c:max val="7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57275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4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4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39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39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39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39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39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39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39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39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39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40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40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40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40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実質公債費比率（</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ヵ年平均）について、平成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年度は</a:t>
          </a:r>
          <a:r>
            <a:rPr kumimoji="1" lang="en-US" altLang="ja-JP" sz="1400">
              <a:solidFill>
                <a:schemeClr val="tx1"/>
              </a:solidFill>
              <a:latin typeface="ＭＳ ゴシック" pitchFamily="49" charset="-128"/>
              <a:ea typeface="ＭＳ ゴシック" pitchFamily="49" charset="-128"/>
            </a:rPr>
            <a:t>4.7</a:t>
          </a:r>
          <a:r>
            <a:rPr kumimoji="1" lang="ja-JP" altLang="en-US" sz="1400">
              <a:solidFill>
                <a:schemeClr val="tx1"/>
              </a:solidFill>
              <a:latin typeface="ＭＳ ゴシック" pitchFamily="49" charset="-128"/>
              <a:ea typeface="ＭＳ ゴシック" pitchFamily="49" charset="-128"/>
            </a:rPr>
            <a:t>％となり、</a:t>
          </a:r>
          <a:r>
            <a:rPr kumimoji="1" lang="en-US" altLang="ja-JP" sz="1400">
              <a:solidFill>
                <a:schemeClr val="tx1"/>
              </a:solidFill>
              <a:latin typeface="ＭＳ ゴシック" pitchFamily="49" charset="-128"/>
              <a:ea typeface="ＭＳ ゴシック" pitchFamily="49" charset="-128"/>
            </a:rPr>
            <a:t>0.2</a:t>
          </a:r>
          <a:r>
            <a:rPr kumimoji="1" lang="ja-JP" altLang="en-US" sz="1400">
              <a:solidFill>
                <a:schemeClr val="tx1"/>
              </a:solidFill>
              <a:latin typeface="ＭＳ ゴシック" pitchFamily="49" charset="-128"/>
              <a:ea typeface="ＭＳ ゴシック" pitchFamily="49" charset="-128"/>
            </a:rPr>
            <a:t>％改善した。これは病院事業の地方独立行政法人化や下水道事業会計への繰入額の減少等により、公営企業債の元利償還金に対する繰入金が平成</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年度と平成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年度を比較すると、</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6</a:t>
          </a:r>
          <a:r>
            <a:rPr kumimoji="1" lang="ja-JP" altLang="en-US" sz="1400">
              <a:solidFill>
                <a:schemeClr val="tx1"/>
              </a:solidFill>
              <a:latin typeface="ＭＳ ゴシック" pitchFamily="49" charset="-128"/>
              <a:ea typeface="ＭＳ ゴシック" pitchFamily="49" charset="-128"/>
            </a:rPr>
            <a:t>千万円減少したこと等による。早期健全化基準（</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％）、財政再生基準（</a:t>
          </a:r>
          <a:r>
            <a:rPr kumimoji="1" lang="en-US" altLang="ja-JP" sz="1400">
              <a:solidFill>
                <a:schemeClr val="tx1"/>
              </a:solidFill>
              <a:latin typeface="ＭＳ ゴシック" pitchFamily="49" charset="-128"/>
              <a:ea typeface="ＭＳ ゴシック" pitchFamily="49" charset="-128"/>
            </a:rPr>
            <a:t>35</a:t>
          </a:r>
          <a:r>
            <a:rPr kumimoji="1" lang="ja-JP" altLang="en-US" sz="1400">
              <a:solidFill>
                <a:schemeClr val="tx1"/>
              </a:solidFill>
              <a:latin typeface="ＭＳ ゴシック" pitchFamily="49" charset="-128"/>
              <a:ea typeface="ＭＳ ゴシック" pitchFamily="49" charset="-128"/>
            </a:rPr>
            <a:t>％）ともに過去</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年間をみても下回っており、今後も引き続き健全な公債管理に努めたい</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4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440"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44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44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44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44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44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44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448"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449"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450"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451"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452"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453"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454"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45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％となり、前年度と比較して</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％悪化した。将来負担額については、病院事業会計の独立行政法人化に伴い病院事業債管理特別会計への</a:t>
          </a:r>
          <a:r>
            <a:rPr kumimoji="1" lang="ja-JP" altLang="en-US" sz="1400">
              <a:solidFill>
                <a:schemeClr val="tx1"/>
              </a:solidFill>
              <a:latin typeface="ＭＳ ゴシック" pitchFamily="49" charset="-128"/>
              <a:ea typeface="ＭＳ ゴシック" pitchFamily="49" charset="-128"/>
            </a:rPr>
            <a:t>移行により、企業債が</a:t>
          </a:r>
          <a:r>
            <a:rPr kumimoji="1" lang="en-US" altLang="ja-JP" sz="1400">
              <a:solidFill>
                <a:schemeClr val="tx1"/>
              </a:solidFill>
              <a:latin typeface="ＭＳ ゴシック" pitchFamily="49" charset="-128"/>
              <a:ea typeface="ＭＳ ゴシック" pitchFamily="49" charset="-128"/>
            </a:rPr>
            <a:t>79</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千万円減少したものの、一般会計における地方債残高が</a:t>
          </a:r>
          <a:r>
            <a:rPr kumimoji="1" lang="en-US" altLang="ja-JP" sz="1400">
              <a:solidFill>
                <a:schemeClr val="tx1"/>
              </a:solidFill>
              <a:latin typeface="ＭＳ ゴシック" pitchFamily="49" charset="-128"/>
              <a:ea typeface="ＭＳ ゴシック" pitchFamily="49" charset="-128"/>
            </a:rPr>
            <a:t>145</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8</a:t>
          </a:r>
          <a:r>
            <a:rPr kumimoji="1" lang="ja-JP" altLang="en-US" sz="1400">
              <a:solidFill>
                <a:schemeClr val="tx1"/>
              </a:solidFill>
              <a:latin typeface="ＭＳ ゴシック" pitchFamily="49" charset="-128"/>
              <a:ea typeface="ＭＳ ゴシック" pitchFamily="49" charset="-128"/>
            </a:rPr>
            <a:t>千万円増加したことで、</a:t>
          </a:r>
          <a:r>
            <a:rPr kumimoji="1" lang="en-US" altLang="ja-JP" sz="1400">
              <a:solidFill>
                <a:schemeClr val="tx1"/>
              </a:solidFill>
              <a:latin typeface="ＭＳ ゴシック" pitchFamily="49" charset="-128"/>
              <a:ea typeface="ＭＳ ゴシック" pitchFamily="49" charset="-128"/>
            </a:rPr>
            <a:t>91</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千万円増加している。充当可能財源</a:t>
          </a:r>
          <a:r>
            <a:rPr kumimoji="1" lang="ja-JP" altLang="en-US" sz="1400">
              <a:latin typeface="ＭＳ ゴシック" pitchFamily="49" charset="-128"/>
              <a:ea typeface="ＭＳ ゴシック" pitchFamily="49" charset="-128"/>
            </a:rPr>
            <a:t>等については、財政調整基金や公共施設整備基金などの残高が減少したものの、東大阪医療センターの元利収入額が増加したことで、</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千万円の増加となった。</a:t>
          </a:r>
          <a:r>
            <a:rPr kumimoji="1" lang="ja-JP" altLang="en-US" sz="1400">
              <a:effectLst/>
              <a:latin typeface="ＭＳ ゴシック" pitchFamily="49" charset="-128"/>
              <a:ea typeface="ＭＳ ゴシック" pitchFamily="49" charset="-128"/>
            </a:rPr>
            <a:t>この結果、将来負担比率の分子は</a:t>
          </a:r>
          <a:r>
            <a:rPr kumimoji="1" lang="en-US" altLang="ja-JP" sz="1400">
              <a:effectLst/>
              <a:latin typeface="ＭＳ ゴシック" pitchFamily="49" charset="-128"/>
              <a:ea typeface="ＭＳ ゴシック" pitchFamily="49" charset="-128"/>
            </a:rPr>
            <a:t>55</a:t>
          </a:r>
          <a:r>
            <a:rPr kumimoji="1" lang="ja-JP" altLang="en-US" sz="1400">
              <a:effectLst/>
              <a:latin typeface="ＭＳ ゴシック" pitchFamily="49" charset="-128"/>
              <a:ea typeface="ＭＳ ゴシック" pitchFamily="49" charset="-128"/>
            </a:rPr>
            <a:t>億</a:t>
          </a:r>
          <a:r>
            <a:rPr kumimoji="1" lang="en-US" altLang="ja-JP" sz="1400">
              <a:effectLst/>
              <a:latin typeface="ＭＳ ゴシック" pitchFamily="49" charset="-128"/>
              <a:ea typeface="ＭＳ ゴシック" pitchFamily="49" charset="-128"/>
            </a:rPr>
            <a:t>7</a:t>
          </a:r>
          <a:r>
            <a:rPr kumimoji="1" lang="ja-JP" altLang="en-US" sz="1400">
              <a:effectLst/>
              <a:latin typeface="ＭＳ ゴシック" pitchFamily="49" charset="-128"/>
              <a:ea typeface="ＭＳ ゴシック" pitchFamily="49" charset="-128"/>
            </a:rPr>
            <a:t>千万円の増となっており、将来負担比率の分子は増加傾向にある。今後も一般会計等にかかる地方債や退職手当はもちろん、公営企業会計及び公社等設立法人の将来負担額にかかる動向や影響に留意しつつ、健全な財政運営に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493,922
476,959
61.78
201,689,269
200,023,698
1,591,197
106,434,180
189,687,488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年度に策定された公共施設等総合管理計画において、老朽化した施設の集約化・複合化や除却を進めている。有形固定資産減価償却率については類似団体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と比較すると低い値となっており、今後も適切な維持管理を</a:t>
          </a:r>
          <a:r>
            <a:rPr kumimoji="1" lang="ja-JP" altLang="en-US" sz="1100">
              <a:solidFill>
                <a:schemeClr val="dk1"/>
              </a:solidFill>
              <a:effectLst/>
              <a:latin typeface="+mn-lt"/>
              <a:ea typeface="+mn-ea"/>
              <a:cs typeface="+mn-cs"/>
            </a:rPr>
            <a:t>行って</a:t>
          </a:r>
          <a:r>
            <a:rPr kumimoji="1" lang="ja-JP" altLang="ja-JP" sz="1100">
              <a:solidFill>
                <a:schemeClr val="dk1"/>
              </a:solidFill>
              <a:effectLst/>
              <a:latin typeface="+mn-lt"/>
              <a:ea typeface="+mn-ea"/>
              <a:cs typeface="+mn-cs"/>
            </a:rPr>
            <a:t>いきたい</a:t>
          </a:r>
          <a:r>
            <a:rPr kumimoji="1" lang="ja-JP" altLang="en-US" sz="1100">
              <a:solidFill>
                <a:schemeClr val="dk1"/>
              </a:solidFill>
              <a:effectLst/>
              <a:latin typeface="+mn-lt"/>
              <a:ea typeface="+mn-ea"/>
              <a:cs typeface="+mn-cs"/>
            </a:rPr>
            <a:t>。</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33799</xdr:rowOff>
    </xdr:from>
    <xdr:ext cx="405111" cy="259045"/>
    <xdr:sp macro="" textlink="">
      <xdr:nvSpPr>
        <xdr:cNvPr id="67" name="有形固定資産減価償却率平均値テキスト"/>
        <xdr:cNvSpPr txBox="1"/>
      </xdr:nvSpPr>
      <xdr:spPr>
        <a:xfrm>
          <a:off x="48133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12192</xdr:rowOff>
    </xdr:from>
    <xdr:to>
      <xdr:col>3</xdr:col>
      <xdr:colOff>1222375</xdr:colOff>
      <xdr:row>32</xdr:row>
      <xdr:rowOff>113792</xdr:rowOff>
    </xdr:to>
    <xdr:sp macro="" textlink="">
      <xdr:nvSpPr>
        <xdr:cNvPr id="75" name="円/楕円 74"/>
        <xdr:cNvSpPr/>
      </xdr:nvSpPr>
      <xdr:spPr>
        <a:xfrm>
          <a:off x="47117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162069</xdr:rowOff>
    </xdr:from>
    <xdr:ext cx="405111" cy="259045"/>
    <xdr:sp macro="" textlink="">
      <xdr:nvSpPr>
        <xdr:cNvPr id="76" name="有形固定資産減価償却率該当値テキスト"/>
        <xdr:cNvSpPr txBox="1"/>
      </xdr:nvSpPr>
      <xdr:spPr>
        <a:xfrm>
          <a:off x="4813300" y="6258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39641</xdr:rowOff>
    </xdr:from>
    <xdr:ext cx="405111" cy="259045"/>
    <xdr:sp macro="" textlink="">
      <xdr:nvSpPr>
        <xdr:cNvPr id="77"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493,922
476,959
61.78
201,689,269
200,023,698
1,591,197
106,434,180
189,687,488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9398</xdr:rowOff>
    </xdr:from>
    <xdr:to>
      <xdr:col>6</xdr:col>
      <xdr:colOff>561975</xdr:colOff>
      <xdr:row>39</xdr:row>
      <xdr:rowOff>110998</xdr:rowOff>
    </xdr:to>
    <xdr:sp macro="" textlink="">
      <xdr:nvSpPr>
        <xdr:cNvPr id="68" name="円/楕円 67"/>
        <xdr:cNvSpPr/>
      </xdr:nvSpPr>
      <xdr:spPr>
        <a:xfrm>
          <a:off x="4584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159275</xdr:rowOff>
    </xdr:from>
    <xdr:ext cx="405111" cy="259045"/>
    <xdr:sp macro="" textlink="">
      <xdr:nvSpPr>
        <xdr:cNvPr id="69" name="【道路】&#10;有形固定資産減価償却率該当値テキスト"/>
        <xdr:cNvSpPr txBox="1"/>
      </xdr:nvSpPr>
      <xdr:spPr>
        <a:xfrm>
          <a:off x="4724400"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33799</xdr:rowOff>
    </xdr:from>
    <xdr:ext cx="405111" cy="259045"/>
    <xdr:sp macro="" textlink="">
      <xdr:nvSpPr>
        <xdr:cNvPr id="70"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1"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23332</xdr:rowOff>
    </xdr:from>
    <xdr:to>
      <xdr:col>15</xdr:col>
      <xdr:colOff>231775</xdr:colOff>
      <xdr:row>41</xdr:row>
      <xdr:rowOff>124932</xdr:rowOff>
    </xdr:to>
    <xdr:sp macro="" textlink="">
      <xdr:nvSpPr>
        <xdr:cNvPr id="109" name="円/楕円 108"/>
        <xdr:cNvSpPr/>
      </xdr:nvSpPr>
      <xdr:spPr>
        <a:xfrm>
          <a:off x="10426700" y="70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109709</xdr:rowOff>
    </xdr:from>
    <xdr:ext cx="469744" cy="259045"/>
    <xdr:sp macro="" textlink="">
      <xdr:nvSpPr>
        <xdr:cNvPr id="110" name="【道路】&#10;一人当たり延長該当値テキスト"/>
        <xdr:cNvSpPr txBox="1"/>
      </xdr:nvSpPr>
      <xdr:spPr>
        <a:xfrm>
          <a:off x="10566400" y="696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47733</xdr:rowOff>
    </xdr:from>
    <xdr:ext cx="469744" cy="259045"/>
    <xdr:sp macro="" textlink="">
      <xdr:nvSpPr>
        <xdr:cNvPr id="111"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39"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77216</xdr:rowOff>
    </xdr:from>
    <xdr:to>
      <xdr:col>6</xdr:col>
      <xdr:colOff>561975</xdr:colOff>
      <xdr:row>60</xdr:row>
      <xdr:rowOff>7366</xdr:rowOff>
    </xdr:to>
    <xdr:sp macro="" textlink="">
      <xdr:nvSpPr>
        <xdr:cNvPr id="147" name="円/楕円 146"/>
        <xdr:cNvSpPr/>
      </xdr:nvSpPr>
      <xdr:spPr>
        <a:xfrm>
          <a:off x="45847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55643</xdr:rowOff>
    </xdr:from>
    <xdr:ext cx="405111" cy="259045"/>
    <xdr:sp macro="" textlink="">
      <xdr:nvSpPr>
        <xdr:cNvPr id="148" name="【橋りょう・トンネル】&#10;有形固定資産減価償却率該当値テキスト"/>
        <xdr:cNvSpPr txBox="1"/>
      </xdr:nvSpPr>
      <xdr:spPr>
        <a:xfrm>
          <a:off x="4724400"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7891</xdr:rowOff>
    </xdr:from>
    <xdr:ext cx="405111" cy="259045"/>
    <xdr:sp macro="" textlink="">
      <xdr:nvSpPr>
        <xdr:cNvPr id="149"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76"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53866</xdr:rowOff>
    </xdr:from>
    <xdr:to>
      <xdr:col>15</xdr:col>
      <xdr:colOff>231775</xdr:colOff>
      <xdr:row>63</xdr:row>
      <xdr:rowOff>155466</xdr:rowOff>
    </xdr:to>
    <xdr:sp macro="" textlink="">
      <xdr:nvSpPr>
        <xdr:cNvPr id="184" name="円/楕円 183"/>
        <xdr:cNvSpPr/>
      </xdr:nvSpPr>
      <xdr:spPr>
        <a:xfrm>
          <a:off x="10426700" y="108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140243</xdr:rowOff>
    </xdr:from>
    <xdr:ext cx="534377" cy="259045"/>
    <xdr:sp macro="" textlink="">
      <xdr:nvSpPr>
        <xdr:cNvPr id="185" name="【橋りょう・トンネル】&#10;一人当たり有形固定資産（償却資産）額該当値テキスト"/>
        <xdr:cNvSpPr txBox="1"/>
      </xdr:nvSpPr>
      <xdr:spPr>
        <a:xfrm>
          <a:off x="10566400" y="1077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14,607</a:t>
          </a:r>
          <a:endParaRPr kumimoji="1" lang="ja-JP" altLang="en-US" sz="1000" b="1">
            <a:solidFill>
              <a:srgbClr val="FF0000"/>
            </a:solidFill>
            <a:latin typeface="ＭＳ Ｐゴシック"/>
          </a:endParaRPr>
        </a:p>
      </xdr:txBody>
    </xdr:sp>
    <xdr:clientData/>
  </xdr:oneCellAnchor>
  <xdr:oneCellAnchor>
    <xdr:from>
      <xdr:col>13</xdr:col>
      <xdr:colOff>434486</xdr:colOff>
      <xdr:row>59</xdr:row>
      <xdr:rowOff>138970</xdr:rowOff>
    </xdr:from>
    <xdr:ext cx="534377" cy="259045"/>
    <xdr:sp macro="" textlink="">
      <xdr:nvSpPr>
        <xdr:cNvPr id="186"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18"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26" name="円/楕円 225"/>
        <xdr:cNvSpPr/>
      </xdr:nvSpPr>
      <xdr:spPr>
        <a:xfrm>
          <a:off x="45847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46100</xdr:rowOff>
    </xdr:from>
    <xdr:ext cx="405111" cy="259045"/>
    <xdr:sp macro="" textlink="">
      <xdr:nvSpPr>
        <xdr:cNvPr id="227" name="【公営住宅】&#10;有形固定資産減価償却率該当値テキスト"/>
        <xdr:cNvSpPr txBox="1"/>
      </xdr:nvSpPr>
      <xdr:spPr>
        <a:xfrm>
          <a:off x="4724400" y="135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97263</xdr:rowOff>
    </xdr:from>
    <xdr:ext cx="405111" cy="259045"/>
    <xdr:sp macro="" textlink="">
      <xdr:nvSpPr>
        <xdr:cNvPr id="228"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57"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66039</xdr:rowOff>
    </xdr:from>
    <xdr:to>
      <xdr:col>15</xdr:col>
      <xdr:colOff>231775</xdr:colOff>
      <xdr:row>82</xdr:row>
      <xdr:rowOff>167639</xdr:rowOff>
    </xdr:to>
    <xdr:sp macro="" textlink="">
      <xdr:nvSpPr>
        <xdr:cNvPr id="265" name="円/楕円 264"/>
        <xdr:cNvSpPr/>
      </xdr:nvSpPr>
      <xdr:spPr>
        <a:xfrm>
          <a:off x="10426700" y="141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44466</xdr:rowOff>
    </xdr:from>
    <xdr:ext cx="469744" cy="259045"/>
    <xdr:sp macro="" textlink="">
      <xdr:nvSpPr>
        <xdr:cNvPr id="266" name="【公営住宅】&#10;一人当たり面積該当値テキスト"/>
        <xdr:cNvSpPr txBox="1"/>
      </xdr:nvSpPr>
      <xdr:spPr>
        <a:xfrm>
          <a:off x="105664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0.538</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17797</xdr:rowOff>
    </xdr:from>
    <xdr:ext cx="469744" cy="259045"/>
    <xdr:sp macro="" textlink="">
      <xdr:nvSpPr>
        <xdr:cNvPr id="267"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10" name="直線コネクタ 309"/>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11"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12" name="直線コネクタ 31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13"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14" name="直線コネクタ 313"/>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315" name="【認定こども園・幼稚園・保育所】&#10;有形固定資産減価償却率平均値テキスト"/>
        <xdr:cNvSpPr txBox="1"/>
      </xdr:nvSpPr>
      <xdr:spPr>
        <a:xfrm>
          <a:off x="164084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16" name="フローチャート : 判断 315"/>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17" name="フローチャート : 判断 316"/>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159294</xdr:rowOff>
    </xdr:from>
    <xdr:to>
      <xdr:col>23</xdr:col>
      <xdr:colOff>568325</xdr:colOff>
      <xdr:row>41</xdr:row>
      <xdr:rowOff>89444</xdr:rowOff>
    </xdr:to>
    <xdr:sp macro="" textlink="">
      <xdr:nvSpPr>
        <xdr:cNvPr id="323" name="円/楕円 322"/>
        <xdr:cNvSpPr/>
      </xdr:nvSpPr>
      <xdr:spPr>
        <a:xfrm>
          <a:off x="16268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74221</xdr:rowOff>
    </xdr:from>
    <xdr:ext cx="405111" cy="259045"/>
    <xdr:sp macro="" textlink="">
      <xdr:nvSpPr>
        <xdr:cNvPr id="324" name="【認定こども園・幼稚園・保育所】&#10;有形固定資産減価償却率該当値テキスト"/>
        <xdr:cNvSpPr txBox="1"/>
      </xdr:nvSpPr>
      <xdr:spPr>
        <a:xfrm>
          <a:off x="1640840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140261</xdr:rowOff>
    </xdr:from>
    <xdr:ext cx="405111" cy="259045"/>
    <xdr:sp macro="" textlink="">
      <xdr:nvSpPr>
        <xdr:cNvPr id="325"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49" name="直線コネクタ 3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50"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51" name="直線コネクタ 3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52"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53" name="直線コネクタ 3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354"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55" name="フローチャート : 判断 35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56" name="フローチャート : 判断 355"/>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29210</xdr:rowOff>
    </xdr:from>
    <xdr:to>
      <xdr:col>32</xdr:col>
      <xdr:colOff>238125</xdr:colOff>
      <xdr:row>39</xdr:row>
      <xdr:rowOff>130810</xdr:rowOff>
    </xdr:to>
    <xdr:sp macro="" textlink="">
      <xdr:nvSpPr>
        <xdr:cNvPr id="362" name="円/楕円 361"/>
        <xdr:cNvSpPr/>
      </xdr:nvSpPr>
      <xdr:spPr>
        <a:xfrm>
          <a:off x="22110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7637</xdr:rowOff>
    </xdr:from>
    <xdr:ext cx="469744" cy="259045"/>
    <xdr:sp macro="" textlink="">
      <xdr:nvSpPr>
        <xdr:cNvPr id="363" name="【認定こども園・幼稚園・保育所】&#10;一人当たり面積該当値テキスト"/>
        <xdr:cNvSpPr txBox="1"/>
      </xdr:nvSpPr>
      <xdr:spPr>
        <a:xfrm>
          <a:off x="222504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154957</xdr:rowOff>
    </xdr:from>
    <xdr:ext cx="469744" cy="259045"/>
    <xdr:sp macro="" textlink="">
      <xdr:nvSpPr>
        <xdr:cNvPr id="364"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387" name="直線コネクタ 386"/>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388"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389" name="直線コネクタ 388"/>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390"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391" name="直線コネクタ 390"/>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92"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3" name="フローチャート : 判断 392"/>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394" name="フローチャート : 判断 393"/>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13208</xdr:rowOff>
    </xdr:from>
    <xdr:to>
      <xdr:col>23</xdr:col>
      <xdr:colOff>568325</xdr:colOff>
      <xdr:row>58</xdr:row>
      <xdr:rowOff>114808</xdr:rowOff>
    </xdr:to>
    <xdr:sp macro="" textlink="">
      <xdr:nvSpPr>
        <xdr:cNvPr id="400" name="円/楕円 399"/>
        <xdr:cNvSpPr/>
      </xdr:nvSpPr>
      <xdr:spPr>
        <a:xfrm>
          <a:off x="162687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36085</xdr:rowOff>
    </xdr:from>
    <xdr:ext cx="405111" cy="259045"/>
    <xdr:sp macro="" textlink="">
      <xdr:nvSpPr>
        <xdr:cNvPr id="401" name="【学校施設】&#10;有形固定資産減価償却率該当値テキスト"/>
        <xdr:cNvSpPr txBox="1"/>
      </xdr:nvSpPr>
      <xdr:spPr>
        <a:xfrm>
          <a:off x="16408400" y="980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76471</xdr:rowOff>
    </xdr:from>
    <xdr:ext cx="405111" cy="259045"/>
    <xdr:sp macro="" textlink="">
      <xdr:nvSpPr>
        <xdr:cNvPr id="402"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27" name="直線コネクタ 426"/>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28"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29" name="直線コネクタ 428"/>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30"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31" name="直線コネクタ 430"/>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432"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33" name="フローチャート : 判断 432"/>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4" name="フローチャート : 判断 433"/>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113030</xdr:rowOff>
    </xdr:from>
    <xdr:to>
      <xdr:col>32</xdr:col>
      <xdr:colOff>238125</xdr:colOff>
      <xdr:row>62</xdr:row>
      <xdr:rowOff>43180</xdr:rowOff>
    </xdr:to>
    <xdr:sp macro="" textlink="">
      <xdr:nvSpPr>
        <xdr:cNvPr id="440" name="円/楕円 439"/>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91457</xdr:rowOff>
    </xdr:from>
    <xdr:ext cx="469744" cy="259045"/>
    <xdr:sp macro="" textlink="">
      <xdr:nvSpPr>
        <xdr:cNvPr id="441" name="【学校施設】&#10;一人当たり面積該当値テキスト"/>
        <xdr:cNvSpPr txBox="1"/>
      </xdr:nvSpPr>
      <xdr:spPr>
        <a:xfrm>
          <a:off x="222504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442"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69" name="直線コネクタ 46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47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471" name="直線コネクタ 47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47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473" name="直線コネクタ 47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47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475" name="フローチャート : 判断 47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476" name="フローチャート : 判断 47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121194</xdr:rowOff>
    </xdr:from>
    <xdr:to>
      <xdr:col>23</xdr:col>
      <xdr:colOff>568325</xdr:colOff>
      <xdr:row>79</xdr:row>
      <xdr:rowOff>51344</xdr:rowOff>
    </xdr:to>
    <xdr:sp macro="" textlink="">
      <xdr:nvSpPr>
        <xdr:cNvPr id="482" name="円/楕円 481"/>
        <xdr:cNvSpPr/>
      </xdr:nvSpPr>
      <xdr:spPr>
        <a:xfrm>
          <a:off x="16268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144071</xdr:rowOff>
    </xdr:from>
    <xdr:ext cx="405111" cy="259045"/>
    <xdr:sp macro="" textlink="">
      <xdr:nvSpPr>
        <xdr:cNvPr id="483" name="【児童館】&#10;有形固定資産減価償却率該当値テキスト"/>
        <xdr:cNvSpPr txBox="1"/>
      </xdr:nvSpPr>
      <xdr:spPr>
        <a:xfrm>
          <a:off x="16408400" y="133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46645</xdr:rowOff>
    </xdr:from>
    <xdr:ext cx="405111" cy="259045"/>
    <xdr:sp macro="" textlink="">
      <xdr:nvSpPr>
        <xdr:cNvPr id="484"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08" name="直線コネクタ 507"/>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9"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0" name="直線コネクタ 5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2" name="直線コネクタ 51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15" name="フローチャート : 判断 51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6350</xdr:rowOff>
    </xdr:from>
    <xdr:to>
      <xdr:col>32</xdr:col>
      <xdr:colOff>238125</xdr:colOff>
      <xdr:row>83</xdr:row>
      <xdr:rowOff>107950</xdr:rowOff>
    </xdr:to>
    <xdr:sp macro="" textlink="">
      <xdr:nvSpPr>
        <xdr:cNvPr id="521" name="円/楕円 520"/>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29227</xdr:rowOff>
    </xdr:from>
    <xdr:ext cx="469744" cy="259045"/>
    <xdr:sp macro="" textlink="">
      <xdr:nvSpPr>
        <xdr:cNvPr id="522" name="【児童館】&#10;一人当たり面積該当値テキスト"/>
        <xdr:cNvSpPr txBox="1"/>
      </xdr:nvSpPr>
      <xdr:spPr>
        <a:xfrm>
          <a:off x="222504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23"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48" name="直線コネクタ 547"/>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9"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0" name="直線コネクタ 549"/>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51"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52" name="直線コネクタ 55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553"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54" name="フローチャート : 判断 553"/>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55" name="フローチャート : 判断 554"/>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109220</xdr:rowOff>
    </xdr:from>
    <xdr:to>
      <xdr:col>23</xdr:col>
      <xdr:colOff>568325</xdr:colOff>
      <xdr:row>104</xdr:row>
      <xdr:rowOff>39370</xdr:rowOff>
    </xdr:to>
    <xdr:sp macro="" textlink="">
      <xdr:nvSpPr>
        <xdr:cNvPr id="561" name="円/楕円 560"/>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132097</xdr:rowOff>
    </xdr:from>
    <xdr:ext cx="405111" cy="259045"/>
    <xdr:sp macro="" textlink="">
      <xdr:nvSpPr>
        <xdr:cNvPr id="562" name="【公民館】&#10;有形固定資産減価償却率該当値テキスト"/>
        <xdr:cNvSpPr txBox="1"/>
      </xdr:nvSpPr>
      <xdr:spPr>
        <a:xfrm>
          <a:off x="164084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101616</xdr:rowOff>
    </xdr:from>
    <xdr:ext cx="405111" cy="259045"/>
    <xdr:sp macro="" textlink="">
      <xdr:nvSpPr>
        <xdr:cNvPr id="563" name="n_1aveValue【公民館】&#10;有形固定資産減価償却率"/>
        <xdr:cNvSpPr txBox="1"/>
      </xdr:nvSpPr>
      <xdr:spPr>
        <a:xfrm>
          <a:off x="15266043"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589" name="直線コネクタ 58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59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91" name="直線コネクタ 59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59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593" name="直線コネクタ 59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594"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595" name="フローチャート : 判断 59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596" name="フローチャート : 判断 59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161471</xdr:rowOff>
    </xdr:from>
    <xdr:to>
      <xdr:col>32</xdr:col>
      <xdr:colOff>238125</xdr:colOff>
      <xdr:row>107</xdr:row>
      <xdr:rowOff>91621</xdr:rowOff>
    </xdr:to>
    <xdr:sp macro="" textlink="">
      <xdr:nvSpPr>
        <xdr:cNvPr id="602" name="円/楕円 601"/>
        <xdr:cNvSpPr/>
      </xdr:nvSpPr>
      <xdr:spPr>
        <a:xfrm>
          <a:off x="221107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139898</xdr:rowOff>
    </xdr:from>
    <xdr:ext cx="469744" cy="259045"/>
    <xdr:sp macro="" textlink="">
      <xdr:nvSpPr>
        <xdr:cNvPr id="603" name="【公民館】&#10;一人当たり面積該当値テキスト"/>
        <xdr:cNvSpPr txBox="1"/>
      </xdr:nvSpPr>
      <xdr:spPr>
        <a:xfrm>
          <a:off x="22250400" y="183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157134</xdr:rowOff>
    </xdr:from>
    <xdr:ext cx="469744" cy="259045"/>
    <xdr:sp macro="" textlink="">
      <xdr:nvSpPr>
        <xdr:cNvPr id="604"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と比較して特に有形固定資産原価償却率が高くなっている施設は、学校施設、公営住宅</a:t>
          </a:r>
          <a:r>
            <a:rPr kumimoji="1" lang="ja-JP" altLang="ja-JP" sz="1100">
              <a:solidFill>
                <a:schemeClr val="tx1"/>
              </a:solidFill>
              <a:effectLst/>
              <a:latin typeface="+mn-lt"/>
              <a:ea typeface="+mn-ea"/>
              <a:cs typeface="+mn-cs"/>
            </a:rPr>
            <a:t>、児童館、公民館であり、特に低くなっている施設は認定こども園・幼稚園・保育所である。学校施設に関しては平成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年度から小学校・中学校の耐震化を行うなど、老朽化対策に取り組んできた。また公営住宅については「東大阪市公営住宅等長寿命化計画」を平成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年度に策定したところであり、同計画に基づいて老朽化した公営住宅の集約と新しい公営住宅の建設を進めている。</a:t>
          </a:r>
          <a:r>
            <a:rPr kumimoji="1" lang="ja-JP" altLang="en-US" sz="1100">
              <a:solidFill>
                <a:schemeClr val="tx1"/>
              </a:solidFill>
              <a:effectLst/>
              <a:latin typeface="+mn-lt"/>
              <a:ea typeface="+mn-ea"/>
              <a:cs typeface="+mn-cs"/>
            </a:rPr>
            <a:t>児童館や</a:t>
          </a:r>
          <a:r>
            <a:rPr kumimoji="1" lang="ja-JP" altLang="en-US" sz="1100">
              <a:solidFill>
                <a:schemeClr val="dk1"/>
              </a:solidFill>
              <a:effectLst/>
              <a:latin typeface="+mn-lt"/>
              <a:ea typeface="+mn-ea"/>
              <a:cs typeface="+mn-cs"/>
            </a:rPr>
            <a:t>公民館についても建築されてから年月が経っているものが多いため、地域との調整を行いながら、利用率や老朽化の状態などを見極めながら</a:t>
          </a:r>
          <a:r>
            <a:rPr kumimoji="1" lang="ja-JP" altLang="ja-JP" sz="1100">
              <a:solidFill>
                <a:schemeClr val="dk1"/>
              </a:solidFill>
              <a:effectLst/>
              <a:latin typeface="+mn-lt"/>
              <a:ea typeface="+mn-ea"/>
              <a:cs typeface="+mn-cs"/>
            </a:rPr>
            <a:t>順次整備を</a:t>
          </a:r>
          <a:r>
            <a:rPr kumimoji="1" lang="ja-JP" altLang="en-US" sz="1100">
              <a:solidFill>
                <a:schemeClr val="dk1"/>
              </a:solidFill>
              <a:effectLst/>
              <a:latin typeface="+mn-lt"/>
              <a:ea typeface="+mn-ea"/>
              <a:cs typeface="+mn-cs"/>
            </a:rPr>
            <a:t>行って</a:t>
          </a:r>
          <a:r>
            <a:rPr kumimoji="1" lang="ja-JP" altLang="ja-JP" sz="1100">
              <a:solidFill>
                <a:schemeClr val="dk1"/>
              </a:solidFill>
              <a:effectLst/>
              <a:latin typeface="+mn-lt"/>
              <a:ea typeface="+mn-ea"/>
              <a:cs typeface="+mn-cs"/>
            </a:rPr>
            <a:t>いく予定であ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認定こども園・幼稚園・保育所については、老朽化や在園児数の減少が見られた幼稚園・保育所を統合し、平成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a:t>
          </a:r>
          <a:r>
            <a:rPr kumimoji="1" lang="ja-JP" altLang="en-US" sz="1100">
              <a:solidFill>
                <a:schemeClr val="dk1"/>
              </a:solidFill>
              <a:effectLst/>
              <a:latin typeface="+mn-lt"/>
              <a:ea typeface="+mn-ea"/>
              <a:cs typeface="+mn-cs"/>
            </a:rPr>
            <a:t>公立</a:t>
          </a:r>
          <a:r>
            <a:rPr kumimoji="1" lang="ja-JP" altLang="ja-JP" sz="1100">
              <a:solidFill>
                <a:schemeClr val="dk1"/>
              </a:solidFill>
              <a:effectLst/>
              <a:latin typeface="+mn-lt"/>
              <a:ea typeface="+mn-ea"/>
              <a:cs typeface="+mn-cs"/>
            </a:rPr>
            <a:t>こども</a:t>
          </a:r>
          <a:r>
            <a:rPr kumimoji="1" lang="ja-JP" altLang="en-US" sz="1100">
              <a:solidFill>
                <a:schemeClr val="dk1"/>
              </a:solidFill>
              <a:effectLst/>
              <a:latin typeface="+mn-lt"/>
              <a:ea typeface="+mn-ea"/>
              <a:cs typeface="+mn-cs"/>
            </a:rPr>
            <a:t>園</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園</a:t>
          </a:r>
          <a:r>
            <a:rPr kumimoji="1" lang="ja-JP" altLang="ja-JP" sz="1100">
              <a:solidFill>
                <a:schemeClr val="dk1"/>
              </a:solidFill>
              <a:effectLst/>
              <a:latin typeface="+mn-lt"/>
              <a:ea typeface="+mn-ea"/>
              <a:cs typeface="+mn-cs"/>
            </a:rPr>
            <a:t>開設した。これに伴い、有形固定資産減価償却率や一人当たり面積が減少している。、今後も市内施設については老朽化対策と複合化の観点から維持管理に取り組んでいく必要がある。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493,922
476,959
61.78
201,689,269
200,023,698
1,591,197
106,434,180
189,687,488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34925</xdr:rowOff>
    </xdr:from>
    <xdr:to>
      <xdr:col>6</xdr:col>
      <xdr:colOff>561975</xdr:colOff>
      <xdr:row>36</xdr:row>
      <xdr:rowOff>136525</xdr:rowOff>
    </xdr:to>
    <xdr:sp macro="" textlink="">
      <xdr:nvSpPr>
        <xdr:cNvPr id="69" name="円/楕円 68"/>
        <xdr:cNvSpPr/>
      </xdr:nvSpPr>
      <xdr:spPr>
        <a:xfrm>
          <a:off x="4584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57802</xdr:rowOff>
    </xdr:from>
    <xdr:ext cx="405111" cy="259045"/>
    <xdr:sp macro="" textlink="">
      <xdr:nvSpPr>
        <xdr:cNvPr id="70" name="【図書館】&#10;有形固定資産減価償却率該当値テキスト"/>
        <xdr:cNvSpPr txBox="1"/>
      </xdr:nvSpPr>
      <xdr:spPr>
        <a:xfrm>
          <a:off x="47244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113047</xdr:rowOff>
    </xdr:from>
    <xdr:ext cx="405111" cy="259045"/>
    <xdr:sp macro="" textlink="">
      <xdr:nvSpPr>
        <xdr:cNvPr id="71" name="n_1aveValue【図書館】&#10;有形固定資産減価償却率"/>
        <xdr:cNvSpPr txBox="1"/>
      </xdr:nvSpPr>
      <xdr:spPr>
        <a:xfrm>
          <a:off x="3582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0"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08" name="円/楕円 107"/>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09"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oneCellAnchor>
    <xdr:from>
      <xdr:col>13</xdr:col>
      <xdr:colOff>466802</xdr:colOff>
      <xdr:row>35</xdr:row>
      <xdr:rowOff>48277</xdr:rowOff>
    </xdr:from>
    <xdr:ext cx="469744" cy="259045"/>
    <xdr:sp macro="" textlink="">
      <xdr:nvSpPr>
        <xdr:cNvPr id="110"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38"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104648</xdr:rowOff>
    </xdr:from>
    <xdr:to>
      <xdr:col>6</xdr:col>
      <xdr:colOff>561975</xdr:colOff>
      <xdr:row>60</xdr:row>
      <xdr:rowOff>34798</xdr:rowOff>
    </xdr:to>
    <xdr:sp macro="" textlink="">
      <xdr:nvSpPr>
        <xdr:cNvPr id="146" name="円/楕円 145"/>
        <xdr:cNvSpPr/>
      </xdr:nvSpPr>
      <xdr:spPr>
        <a:xfrm>
          <a:off x="4584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127525</xdr:rowOff>
    </xdr:from>
    <xdr:ext cx="405111" cy="259045"/>
    <xdr:sp macro="" textlink="">
      <xdr:nvSpPr>
        <xdr:cNvPr id="147" name="【体育館・プール】&#10;有形固定資産減価償却率該当値テキスト"/>
        <xdr:cNvSpPr txBox="1"/>
      </xdr:nvSpPr>
      <xdr:spPr>
        <a:xfrm>
          <a:off x="4724400" y="1007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19321</xdr:rowOff>
    </xdr:from>
    <xdr:ext cx="405111" cy="259045"/>
    <xdr:sp macro="" textlink="">
      <xdr:nvSpPr>
        <xdr:cNvPr id="148"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75"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141224</xdr:rowOff>
    </xdr:from>
    <xdr:to>
      <xdr:col>15</xdr:col>
      <xdr:colOff>231775</xdr:colOff>
      <xdr:row>63</xdr:row>
      <xdr:rowOff>71374</xdr:rowOff>
    </xdr:to>
    <xdr:sp macro="" textlink="">
      <xdr:nvSpPr>
        <xdr:cNvPr id="183" name="円/楕円 182"/>
        <xdr:cNvSpPr/>
      </xdr:nvSpPr>
      <xdr:spPr>
        <a:xfrm>
          <a:off x="10426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56151</xdr:rowOff>
    </xdr:from>
    <xdr:ext cx="469744" cy="259045"/>
    <xdr:sp macro="" textlink="">
      <xdr:nvSpPr>
        <xdr:cNvPr id="184" name="【体育館・プール】&#10;一人当たり面積該当値テキスト"/>
        <xdr:cNvSpPr txBox="1"/>
      </xdr:nvSpPr>
      <xdr:spPr>
        <a:xfrm>
          <a:off x="105664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17035</xdr:rowOff>
    </xdr:from>
    <xdr:ext cx="469744" cy="259045"/>
    <xdr:sp macro="" textlink="">
      <xdr:nvSpPr>
        <xdr:cNvPr id="18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28139</xdr:rowOff>
    </xdr:from>
    <xdr:ext cx="405111" cy="259045"/>
    <xdr:sp macro="" textlink="">
      <xdr:nvSpPr>
        <xdr:cNvPr id="217" name="【福祉施設】&#10;有形固定資産減価償却率平均値テキスト"/>
        <xdr:cNvSpPr txBox="1"/>
      </xdr:nvSpPr>
      <xdr:spPr>
        <a:xfrm>
          <a:off x="4724400" y="14087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36286</xdr:rowOff>
    </xdr:from>
    <xdr:to>
      <xdr:col>6</xdr:col>
      <xdr:colOff>561975</xdr:colOff>
      <xdr:row>86</xdr:row>
      <xdr:rowOff>137886</xdr:rowOff>
    </xdr:to>
    <xdr:sp macro="" textlink="">
      <xdr:nvSpPr>
        <xdr:cNvPr id="225" name="円/楕円 224"/>
        <xdr:cNvSpPr/>
      </xdr:nvSpPr>
      <xdr:spPr>
        <a:xfrm>
          <a:off x="4584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122663</xdr:rowOff>
    </xdr:from>
    <xdr:ext cx="405111" cy="259045"/>
    <xdr:sp macro="" textlink="">
      <xdr:nvSpPr>
        <xdr:cNvPr id="226" name="【福祉施設】&#10;有形固定資産減価償却率該当値テキスト"/>
        <xdr:cNvSpPr txBox="1"/>
      </xdr:nvSpPr>
      <xdr:spPr>
        <a:xfrm>
          <a:off x="4724400" y="1469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120122</xdr:rowOff>
    </xdr:from>
    <xdr:ext cx="405111" cy="259045"/>
    <xdr:sp macro="" textlink="">
      <xdr:nvSpPr>
        <xdr:cNvPr id="227" name="n_1ave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38100</xdr:rowOff>
    </xdr:from>
    <xdr:to>
      <xdr:col>15</xdr:col>
      <xdr:colOff>231775</xdr:colOff>
      <xdr:row>82</xdr:row>
      <xdr:rowOff>139700</xdr:rowOff>
    </xdr:to>
    <xdr:sp macro="" textlink="">
      <xdr:nvSpPr>
        <xdr:cNvPr id="264" name="円/楕円 263"/>
        <xdr:cNvSpPr/>
      </xdr:nvSpPr>
      <xdr:spPr>
        <a:xfrm>
          <a:off x="10426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60977</xdr:rowOff>
    </xdr:from>
    <xdr:ext cx="469744" cy="259045"/>
    <xdr:sp macro="" textlink="">
      <xdr:nvSpPr>
        <xdr:cNvPr id="265" name="【福祉施設】&#10;一人当たり面積該当値テキスト"/>
        <xdr:cNvSpPr txBox="1"/>
      </xdr:nvSpPr>
      <xdr:spPr>
        <a:xfrm>
          <a:off x="10566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111777</xdr:rowOff>
    </xdr:from>
    <xdr:ext cx="469744" cy="259045"/>
    <xdr:sp macro="" textlink="">
      <xdr:nvSpPr>
        <xdr:cNvPr id="266"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164482</xdr:rowOff>
    </xdr:from>
    <xdr:ext cx="405111" cy="259045"/>
    <xdr:sp macro="" textlink="">
      <xdr:nvSpPr>
        <xdr:cNvPr id="296" name="【市民会館】&#10;有形固定資産減価償却率平均値テキスト"/>
        <xdr:cNvSpPr txBox="1"/>
      </xdr:nvSpPr>
      <xdr:spPr>
        <a:xfrm>
          <a:off x="47244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6350</xdr:rowOff>
    </xdr:from>
    <xdr:to>
      <xdr:col>6</xdr:col>
      <xdr:colOff>561975</xdr:colOff>
      <xdr:row>106</xdr:row>
      <xdr:rowOff>107950</xdr:rowOff>
    </xdr:to>
    <xdr:sp macro="" textlink="">
      <xdr:nvSpPr>
        <xdr:cNvPr id="304" name="円/楕円 303"/>
        <xdr:cNvSpPr/>
      </xdr:nvSpPr>
      <xdr:spPr>
        <a:xfrm>
          <a:off x="4584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156227</xdr:rowOff>
    </xdr:from>
    <xdr:ext cx="405111" cy="259045"/>
    <xdr:sp macro="" textlink="">
      <xdr:nvSpPr>
        <xdr:cNvPr id="305" name="【市民会館】&#10;有形固定資産減価償却率該当値テキスト"/>
        <xdr:cNvSpPr txBox="1"/>
      </xdr:nvSpPr>
      <xdr:spPr>
        <a:xfrm>
          <a:off x="47244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120666</xdr:rowOff>
    </xdr:from>
    <xdr:ext cx="405111" cy="259045"/>
    <xdr:sp macro="" textlink="">
      <xdr:nvSpPr>
        <xdr:cNvPr id="306"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35"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127000</xdr:rowOff>
    </xdr:from>
    <xdr:to>
      <xdr:col>15</xdr:col>
      <xdr:colOff>231775</xdr:colOff>
      <xdr:row>107</xdr:row>
      <xdr:rowOff>57150</xdr:rowOff>
    </xdr:to>
    <xdr:sp macro="" textlink="">
      <xdr:nvSpPr>
        <xdr:cNvPr id="343" name="円/楕円 342"/>
        <xdr:cNvSpPr/>
      </xdr:nvSpPr>
      <xdr:spPr>
        <a:xfrm>
          <a:off x="104267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105427</xdr:rowOff>
    </xdr:from>
    <xdr:ext cx="469744" cy="259045"/>
    <xdr:sp macro="" textlink="">
      <xdr:nvSpPr>
        <xdr:cNvPr id="344" name="【市民会館】&#10;一人当たり面積該当値テキスト"/>
        <xdr:cNvSpPr txBox="1"/>
      </xdr:nvSpPr>
      <xdr:spPr>
        <a:xfrm>
          <a:off x="105664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13</xdr:col>
      <xdr:colOff>466802</xdr:colOff>
      <xdr:row>102</xdr:row>
      <xdr:rowOff>3827</xdr:rowOff>
    </xdr:from>
    <xdr:ext cx="469744" cy="259045"/>
    <xdr:sp macro="" textlink="">
      <xdr:nvSpPr>
        <xdr:cNvPr id="345"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8" name="直線コネクタ 36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70" name="直線コネクタ 36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7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2" name="直線コネクタ 37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23131</xdr:rowOff>
    </xdr:from>
    <xdr:ext cx="405111" cy="259045"/>
    <xdr:sp macro="" textlink="">
      <xdr:nvSpPr>
        <xdr:cNvPr id="373" name="【一般廃棄物処理施設】&#10;有形固定資産減価償却率平均値テキスト"/>
        <xdr:cNvSpPr txBox="1"/>
      </xdr:nvSpPr>
      <xdr:spPr>
        <a:xfrm>
          <a:off x="16408400" y="602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4" name="フローチャート : 判断 37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5" name="フローチャート : 判断 37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93980</xdr:rowOff>
    </xdr:from>
    <xdr:to>
      <xdr:col>23</xdr:col>
      <xdr:colOff>568325</xdr:colOff>
      <xdr:row>40</xdr:row>
      <xdr:rowOff>24130</xdr:rowOff>
    </xdr:to>
    <xdr:sp macro="" textlink="">
      <xdr:nvSpPr>
        <xdr:cNvPr id="381" name="円/楕円 380"/>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8907</xdr:rowOff>
    </xdr:from>
    <xdr:ext cx="405111" cy="259045"/>
    <xdr:sp macro="" textlink="">
      <xdr:nvSpPr>
        <xdr:cNvPr id="382" name="【一般廃棄物処理施設】&#10;有形固定資産減価償却率該当値テキスト"/>
        <xdr:cNvSpPr txBox="1"/>
      </xdr:nvSpPr>
      <xdr:spPr>
        <a:xfrm>
          <a:off x="16408400" y="669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161815</xdr:rowOff>
    </xdr:from>
    <xdr:ext cx="405111" cy="259045"/>
    <xdr:sp macro="" textlink="">
      <xdr:nvSpPr>
        <xdr:cNvPr id="383"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7" name="直線コネクタ 40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9" name="直線コネクタ 40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1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11" name="直線コネクタ 41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120111</xdr:rowOff>
    </xdr:from>
    <xdr:ext cx="534377" cy="259045"/>
    <xdr:sp macro="" textlink="">
      <xdr:nvSpPr>
        <xdr:cNvPr id="412" name="【一般廃棄物処理施設】&#10;一人当たり有形固定資産（償却資産）額平均値テキスト"/>
        <xdr:cNvSpPr txBox="1"/>
      </xdr:nvSpPr>
      <xdr:spPr>
        <a:xfrm>
          <a:off x="22250400" y="663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3" name="フローチャート : 判断 41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4" name="フローチャート : 判断 41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146619</xdr:rowOff>
    </xdr:from>
    <xdr:to>
      <xdr:col>32</xdr:col>
      <xdr:colOff>238125</xdr:colOff>
      <xdr:row>41</xdr:row>
      <xdr:rowOff>76769</xdr:rowOff>
    </xdr:to>
    <xdr:sp macro="" textlink="">
      <xdr:nvSpPr>
        <xdr:cNvPr id="420" name="円/楕円 419"/>
        <xdr:cNvSpPr/>
      </xdr:nvSpPr>
      <xdr:spPr>
        <a:xfrm>
          <a:off x="22110700" y="700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125046</xdr:rowOff>
    </xdr:from>
    <xdr:ext cx="534377" cy="259045"/>
    <xdr:sp macro="" textlink="">
      <xdr:nvSpPr>
        <xdr:cNvPr id="421" name="【一般廃棄物処理施設】&#10;一人当たり有形固定資産（償却資産）額該当値テキスト"/>
        <xdr:cNvSpPr txBox="1"/>
      </xdr:nvSpPr>
      <xdr:spPr>
        <a:xfrm>
          <a:off x="22250400" y="69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24,092</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120355</xdr:rowOff>
    </xdr:from>
    <xdr:ext cx="534377" cy="259045"/>
    <xdr:sp macro="" textlink="">
      <xdr:nvSpPr>
        <xdr:cNvPr id="422"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7" name="直線コネクタ 44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9" name="直線コネクタ 44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5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51" name="直線コネクタ 45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5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3" name="フローチャート : 判断 45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4" name="フローチャート : 判断 4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135890</xdr:rowOff>
    </xdr:from>
    <xdr:to>
      <xdr:col>23</xdr:col>
      <xdr:colOff>568325</xdr:colOff>
      <xdr:row>56</xdr:row>
      <xdr:rowOff>66040</xdr:rowOff>
    </xdr:to>
    <xdr:sp macro="" textlink="">
      <xdr:nvSpPr>
        <xdr:cNvPr id="460" name="円/楕円 459"/>
        <xdr:cNvSpPr/>
      </xdr:nvSpPr>
      <xdr:spPr>
        <a:xfrm>
          <a:off x="16268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158767</xdr:rowOff>
    </xdr:from>
    <xdr:ext cx="405111" cy="259045"/>
    <xdr:sp macro="" textlink="">
      <xdr:nvSpPr>
        <xdr:cNvPr id="461" name="【保健センター・保健所】&#10;有形固定資産減価償却率該当値テキスト"/>
        <xdr:cNvSpPr txBox="1"/>
      </xdr:nvSpPr>
      <xdr:spPr>
        <a:xfrm>
          <a:off x="164084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29227</xdr:rowOff>
    </xdr:from>
    <xdr:ext cx="405111" cy="259045"/>
    <xdr:sp macro="" textlink="">
      <xdr:nvSpPr>
        <xdr:cNvPr id="462"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4" name="直線コネクタ 483"/>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5"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6" name="直線コネクタ 4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8" name="直線コネクタ 4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489"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90" name="フローチャート : 判断 48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91" name="フローチャート : 判断 490"/>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86360</xdr:rowOff>
    </xdr:from>
    <xdr:to>
      <xdr:col>32</xdr:col>
      <xdr:colOff>238125</xdr:colOff>
      <xdr:row>63</xdr:row>
      <xdr:rowOff>16510</xdr:rowOff>
    </xdr:to>
    <xdr:sp macro="" textlink="">
      <xdr:nvSpPr>
        <xdr:cNvPr id="497" name="円/楕円 496"/>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1287</xdr:rowOff>
    </xdr:from>
    <xdr:ext cx="469744" cy="259045"/>
    <xdr:sp macro="" textlink="">
      <xdr:nvSpPr>
        <xdr:cNvPr id="498" name="【保健センター・保健所】&#10;一人当たり面積該当値テキスト"/>
        <xdr:cNvSpPr txBox="1"/>
      </xdr:nvSpPr>
      <xdr:spPr>
        <a:xfrm>
          <a:off x="222504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90187</xdr:rowOff>
    </xdr:from>
    <xdr:ext cx="469744" cy="259045"/>
    <xdr:sp macro="" textlink="">
      <xdr:nvSpPr>
        <xdr:cNvPr id="499"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0" name="テキスト ボックス 5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2" name="テキスト ボックス 51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2" name="テキスト ボックス 52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4" name="テキスト ボックス 52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26" name="直線コネクタ 52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2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28" name="直線コネクタ 52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2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30" name="直線コネクタ 52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31"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32" name="フローチャート : 判断 531"/>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33" name="フローチャート : 判断 532"/>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148952</xdr:rowOff>
    </xdr:from>
    <xdr:to>
      <xdr:col>23</xdr:col>
      <xdr:colOff>568325</xdr:colOff>
      <xdr:row>84</xdr:row>
      <xdr:rowOff>79102</xdr:rowOff>
    </xdr:to>
    <xdr:sp macro="" textlink="">
      <xdr:nvSpPr>
        <xdr:cNvPr id="539" name="円/楕円 538"/>
        <xdr:cNvSpPr/>
      </xdr:nvSpPr>
      <xdr:spPr>
        <a:xfrm>
          <a:off x="16268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127379</xdr:rowOff>
    </xdr:from>
    <xdr:ext cx="405111" cy="259045"/>
    <xdr:sp macro="" textlink="">
      <xdr:nvSpPr>
        <xdr:cNvPr id="540" name="【消防施設】&#10;有形固定資産減価償却率該当値テキスト"/>
        <xdr:cNvSpPr txBox="1"/>
      </xdr:nvSpPr>
      <xdr:spPr>
        <a:xfrm>
          <a:off x="164084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56441</xdr:rowOff>
    </xdr:from>
    <xdr:ext cx="405111" cy="259045"/>
    <xdr:sp macro="" textlink="">
      <xdr:nvSpPr>
        <xdr:cNvPr id="541"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65" name="直線コネクタ 56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6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67" name="直線コネクタ 5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6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69" name="直線コネクタ 56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570"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71" name="フローチャート : 判断 57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72" name="フローチャート : 判断 57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8" name="円/楕円 577"/>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137177</xdr:rowOff>
    </xdr:from>
    <xdr:ext cx="469744" cy="259045"/>
    <xdr:sp macro="" textlink="">
      <xdr:nvSpPr>
        <xdr:cNvPr id="579" name="【消防施設】&#10;一人当たり面積該当値テキスト"/>
        <xdr:cNvSpPr txBox="1"/>
      </xdr:nvSpPr>
      <xdr:spPr>
        <a:xfrm>
          <a:off x="222504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67327</xdr:rowOff>
    </xdr:from>
    <xdr:ext cx="469744" cy="259045"/>
    <xdr:sp macro="" textlink="">
      <xdr:nvSpPr>
        <xdr:cNvPr id="580"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03" name="直線コネクタ 602"/>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04"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05" name="直線コネクタ 60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06"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07" name="直線コネクタ 606"/>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11701</xdr:rowOff>
    </xdr:from>
    <xdr:ext cx="405111" cy="259045"/>
    <xdr:sp macro="" textlink="">
      <xdr:nvSpPr>
        <xdr:cNvPr id="608" name="【庁舎】&#10;有形固定資産減価償却率平均値テキスト"/>
        <xdr:cNvSpPr txBox="1"/>
      </xdr:nvSpPr>
      <xdr:spPr>
        <a:xfrm>
          <a:off x="16408400" y="18013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09" name="フローチャート : 判断 608"/>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10" name="フローチャート : 判断 609"/>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109982</xdr:rowOff>
    </xdr:from>
    <xdr:to>
      <xdr:col>23</xdr:col>
      <xdr:colOff>568325</xdr:colOff>
      <xdr:row>108</xdr:row>
      <xdr:rowOff>40132</xdr:rowOff>
    </xdr:to>
    <xdr:sp macro="" textlink="">
      <xdr:nvSpPr>
        <xdr:cNvPr id="616" name="円/楕円 615"/>
        <xdr:cNvSpPr/>
      </xdr:nvSpPr>
      <xdr:spPr>
        <a:xfrm>
          <a:off x="16268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24909</xdr:rowOff>
    </xdr:from>
    <xdr:ext cx="405111" cy="259045"/>
    <xdr:sp macro="" textlink="">
      <xdr:nvSpPr>
        <xdr:cNvPr id="617" name="【庁舎】&#10;有形固定資産減価償却率該当値テキスト"/>
        <xdr:cNvSpPr txBox="1"/>
      </xdr:nvSpPr>
      <xdr:spPr>
        <a:xfrm>
          <a:off x="16408400" y="18370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161814</xdr:rowOff>
    </xdr:from>
    <xdr:ext cx="405111" cy="259045"/>
    <xdr:sp macro="" textlink="">
      <xdr:nvSpPr>
        <xdr:cNvPr id="618"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45" name="直線コネクタ 644"/>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46"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47" name="直線コネクタ 646"/>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48"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49" name="直線コネクタ 648"/>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50"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51" name="フローチャート : 判断 650"/>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52" name="フローチャート : 判断 651"/>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107043</xdr:rowOff>
    </xdr:from>
    <xdr:to>
      <xdr:col>32</xdr:col>
      <xdr:colOff>238125</xdr:colOff>
      <xdr:row>103</xdr:row>
      <xdr:rowOff>37193</xdr:rowOff>
    </xdr:to>
    <xdr:sp macro="" textlink="">
      <xdr:nvSpPr>
        <xdr:cNvPr id="658" name="円/楕円 657"/>
        <xdr:cNvSpPr/>
      </xdr:nvSpPr>
      <xdr:spPr>
        <a:xfrm>
          <a:off x="22110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129920</xdr:rowOff>
    </xdr:from>
    <xdr:ext cx="469744" cy="259045"/>
    <xdr:sp macro="" textlink="">
      <xdr:nvSpPr>
        <xdr:cNvPr id="659" name="【庁舎】&#10;一人当たり面積該当値テキスト"/>
        <xdr:cNvSpPr txBox="1"/>
      </xdr:nvSpPr>
      <xdr:spPr>
        <a:xfrm>
          <a:off x="22250400" y="174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15620</xdr:rowOff>
    </xdr:from>
    <xdr:ext cx="469744" cy="259045"/>
    <xdr:sp macro="" textlink="">
      <xdr:nvSpPr>
        <xdr:cNvPr id="660"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ほとんどの類型において、有形固定資産減価償却率は類似団体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を下回っているものの、図書館、保健センター・保健所については、類似団体平均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を上回っている。これは昭和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年代に多くの施設が建設されていることから、耐用年数を経過しつつあるためである。ただしいずれの施設も、平成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年度に策定した保全計画（長期修繕計画）に基づいて、順次耐震改修をはじめとした修繕を</a:t>
          </a:r>
          <a:r>
            <a:rPr kumimoji="1" lang="ja-JP" altLang="en-US" sz="1100">
              <a:solidFill>
                <a:schemeClr val="dk1"/>
              </a:solidFill>
              <a:effectLst/>
              <a:latin typeface="+mn-lt"/>
              <a:ea typeface="+mn-ea"/>
              <a:cs typeface="+mn-cs"/>
            </a:rPr>
            <a:t>行って</a:t>
          </a:r>
          <a:r>
            <a:rPr kumimoji="1" lang="ja-JP" altLang="ja-JP" sz="1100">
              <a:solidFill>
                <a:schemeClr val="dk1"/>
              </a:solidFill>
              <a:effectLst/>
              <a:latin typeface="+mn-lt"/>
              <a:ea typeface="+mn-ea"/>
              <a:cs typeface="+mn-cs"/>
            </a:rPr>
            <a:t>いく予定であり、今後も適切な維持管理を進めていきたい。</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493,922
476,959
61.78
201,689,269
200,023,698
1,591,197
106,434,180
189,687,488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4.7
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概ね横ばいベースで推移しているところである。類似団体内平均値と比較すると、やや下回っている状況にあり、社会保障関係経費の割合が大きいことが要因といえる。今後もなお厳しい状況が見込まれることから、着実に行財政改革の取り組みを進め、改善を図っていく必要がある。</a:t>
          </a:r>
          <a:endParaRPr kumimoji="1" lang="en-US" altLang="ja-JP" sz="1300">
            <a:latin typeface="ＭＳ Ｐゴシック"/>
          </a:endParaRPr>
        </a:p>
        <a:p>
          <a:pPr>
            <a:lnSpc>
              <a:spcPts val="1500"/>
            </a:lnSpc>
          </a:pP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70" name="直線コネクタ 69"/>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3" name="直線コネクタ 72"/>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77107</xdr:rowOff>
    </xdr:to>
    <xdr:cxnSp macro="">
      <xdr:nvCxnSpPr>
        <xdr:cNvPr id="76" name="直線コネクタ 75"/>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77107</xdr:rowOff>
    </xdr:to>
    <xdr:cxnSp macro="">
      <xdr:nvCxnSpPr>
        <xdr:cNvPr id="79" name="直線コネクタ 78"/>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95449</xdr:rowOff>
    </xdr:from>
    <xdr:ext cx="736600" cy="259045"/>
    <xdr:sp macro="" textlink="">
      <xdr:nvSpPr>
        <xdr:cNvPr id="92" name="テキスト ボックス 91"/>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3" name="円/楕円 92"/>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112684</xdr:rowOff>
    </xdr:from>
    <xdr:ext cx="762000" cy="259045"/>
    <xdr:sp macro="" textlink="">
      <xdr:nvSpPr>
        <xdr:cNvPr id="94" name="テキスト ボックス 93"/>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5" name="円/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経常収支比率は、地方交付税、地方消費税交付金、臨時財政対策債など、歳入の大幅な減となり、前年より</a:t>
          </a:r>
          <a:r>
            <a:rPr kumimoji="1" lang="en-US" altLang="ja-JP" sz="1300">
              <a:latin typeface="ＭＳ Ｐゴシック"/>
            </a:rPr>
            <a:t>2.3</a:t>
          </a:r>
          <a:r>
            <a:rPr kumimoji="1" lang="ja-JP" altLang="en-US" sz="1300">
              <a:latin typeface="ＭＳ Ｐゴシック"/>
            </a:rPr>
            <a:t>ポイント悪化し、</a:t>
          </a:r>
          <a:r>
            <a:rPr kumimoji="1" lang="en-US" altLang="ja-JP" sz="1300">
              <a:latin typeface="ＭＳ Ｐゴシック"/>
            </a:rPr>
            <a:t>95.1</a:t>
          </a:r>
          <a:r>
            <a:rPr kumimoji="1" lang="ja-JP" altLang="en-US" sz="1300">
              <a:latin typeface="ＭＳ Ｐゴシック"/>
            </a:rPr>
            <a:t>％となった。類似団体平均値</a:t>
          </a:r>
          <a:r>
            <a:rPr kumimoji="1" lang="en-US" altLang="ja-JP" sz="1300">
              <a:latin typeface="ＭＳ Ｐゴシック"/>
            </a:rPr>
            <a:t>91.9</a:t>
          </a:r>
          <a:r>
            <a:rPr kumimoji="1" lang="ja-JP" altLang="en-US" sz="1300">
              <a:latin typeface="ＭＳ Ｐゴシック"/>
            </a:rPr>
            <a:t>％と比較しても依然高水準にあり、硬直化した財政状況にあるといえる。今後も引き続き事務事業の見直し等により歳出の抑制を図るとともに、歳入の確保に努め、一層の改善を図る。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165523</xdr:rowOff>
    </xdr:from>
    <xdr:to>
      <xdr:col>7</xdr:col>
      <xdr:colOff>152400</xdr:colOff>
      <xdr:row>66</xdr:row>
      <xdr:rowOff>86571</xdr:rowOff>
    </xdr:to>
    <xdr:cxnSp macro="">
      <xdr:nvCxnSpPr>
        <xdr:cNvPr id="133" name="直線コネクタ 132"/>
        <xdr:cNvCxnSpPr/>
      </xdr:nvCxnSpPr>
      <xdr:spPr>
        <a:xfrm>
          <a:off x="4114800" y="11309773"/>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65</xdr:row>
      <xdr:rowOff>165523</xdr:rowOff>
    </xdr:from>
    <xdr:to>
      <xdr:col>6</xdr:col>
      <xdr:colOff>0</xdr:colOff>
      <xdr:row>66</xdr:row>
      <xdr:rowOff>94615</xdr:rowOff>
    </xdr:to>
    <xdr:cxnSp macro="">
      <xdr:nvCxnSpPr>
        <xdr:cNvPr id="136" name="直線コネクタ 135"/>
        <xdr:cNvCxnSpPr/>
      </xdr:nvCxnSpPr>
      <xdr:spPr>
        <a:xfrm flipV="1">
          <a:off x="3225800" y="1130977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62442</xdr:rowOff>
    </xdr:from>
    <xdr:to>
      <xdr:col>4</xdr:col>
      <xdr:colOff>482600</xdr:colOff>
      <xdr:row>66</xdr:row>
      <xdr:rowOff>94615</xdr:rowOff>
    </xdr:to>
    <xdr:cxnSp macro="">
      <xdr:nvCxnSpPr>
        <xdr:cNvPr id="139" name="直線コネクタ 138"/>
        <xdr:cNvCxnSpPr/>
      </xdr:nvCxnSpPr>
      <xdr:spPr>
        <a:xfrm>
          <a:off x="2336800" y="113781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62442</xdr:rowOff>
    </xdr:from>
    <xdr:to>
      <xdr:col>3</xdr:col>
      <xdr:colOff>279400</xdr:colOff>
      <xdr:row>66</xdr:row>
      <xdr:rowOff>98637</xdr:rowOff>
    </xdr:to>
    <xdr:cxnSp macro="">
      <xdr:nvCxnSpPr>
        <xdr:cNvPr id="142" name="直線コネクタ 141"/>
        <xdr:cNvCxnSpPr/>
      </xdr:nvCxnSpPr>
      <xdr:spPr>
        <a:xfrm flipV="1">
          <a:off x="1447800" y="1137814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35771</xdr:rowOff>
    </xdr:from>
    <xdr:to>
      <xdr:col>7</xdr:col>
      <xdr:colOff>203200</xdr:colOff>
      <xdr:row>66</xdr:row>
      <xdr:rowOff>137371</xdr:rowOff>
    </xdr:to>
    <xdr:sp macro="" textlink="">
      <xdr:nvSpPr>
        <xdr:cNvPr id="152" name="円/楕円 151"/>
        <xdr:cNvSpPr/>
      </xdr:nvSpPr>
      <xdr:spPr>
        <a:xfrm>
          <a:off x="49022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66</xdr:row>
      <xdr:rowOff>7848</xdr:rowOff>
    </xdr:from>
    <xdr:ext cx="762000" cy="259045"/>
    <xdr:sp macro="" textlink="">
      <xdr:nvSpPr>
        <xdr:cNvPr id="153" name="財政構造の弾力性該当値テキスト"/>
        <xdr:cNvSpPr txBox="1"/>
      </xdr:nvSpPr>
      <xdr:spPr>
        <a:xfrm>
          <a:off x="5041900" y="1132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4" name="円/楕円 153"/>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66</xdr:row>
      <xdr:rowOff>29650</xdr:rowOff>
    </xdr:from>
    <xdr:ext cx="736600" cy="259045"/>
    <xdr:sp macro="" textlink="">
      <xdr:nvSpPr>
        <xdr:cNvPr id="155" name="テキスト ボックス 154"/>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43815</xdr:rowOff>
    </xdr:from>
    <xdr:to>
      <xdr:col>4</xdr:col>
      <xdr:colOff>533400</xdr:colOff>
      <xdr:row>66</xdr:row>
      <xdr:rowOff>145415</xdr:rowOff>
    </xdr:to>
    <xdr:sp macro="" textlink="">
      <xdr:nvSpPr>
        <xdr:cNvPr id="156" name="円/楕円 155"/>
        <xdr:cNvSpPr/>
      </xdr:nvSpPr>
      <xdr:spPr>
        <a:xfrm>
          <a:off x="3175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66</xdr:row>
      <xdr:rowOff>130192</xdr:rowOff>
    </xdr:from>
    <xdr:ext cx="762000" cy="259045"/>
    <xdr:sp macro="" textlink="">
      <xdr:nvSpPr>
        <xdr:cNvPr id="157" name="テキスト ボックス 156"/>
        <xdr:cNvSpPr txBox="1"/>
      </xdr:nvSpPr>
      <xdr:spPr>
        <a:xfrm>
          <a:off x="2844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11642</xdr:rowOff>
    </xdr:from>
    <xdr:to>
      <xdr:col>3</xdr:col>
      <xdr:colOff>330200</xdr:colOff>
      <xdr:row>66</xdr:row>
      <xdr:rowOff>113242</xdr:rowOff>
    </xdr:to>
    <xdr:sp macro="" textlink="">
      <xdr:nvSpPr>
        <xdr:cNvPr id="158" name="円/楕円 157"/>
        <xdr:cNvSpPr/>
      </xdr:nvSpPr>
      <xdr:spPr>
        <a:xfrm>
          <a:off x="2286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66</xdr:row>
      <xdr:rowOff>98019</xdr:rowOff>
    </xdr:from>
    <xdr:ext cx="762000" cy="259045"/>
    <xdr:sp macro="" textlink="">
      <xdr:nvSpPr>
        <xdr:cNvPr id="159" name="テキスト ボックス 158"/>
        <xdr:cNvSpPr txBox="1"/>
      </xdr:nvSpPr>
      <xdr:spPr>
        <a:xfrm>
          <a:off x="1955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47837</xdr:rowOff>
    </xdr:from>
    <xdr:to>
      <xdr:col>2</xdr:col>
      <xdr:colOff>127000</xdr:colOff>
      <xdr:row>66</xdr:row>
      <xdr:rowOff>149437</xdr:rowOff>
    </xdr:to>
    <xdr:sp macro="" textlink="">
      <xdr:nvSpPr>
        <xdr:cNvPr id="160" name="円/楕円 159"/>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66</xdr:row>
      <xdr:rowOff>134214</xdr:rowOff>
    </xdr:from>
    <xdr:ext cx="762000" cy="259045"/>
    <xdr:sp macro="" textlink="">
      <xdr:nvSpPr>
        <xdr:cNvPr id="161" name="テキスト ボックス 160"/>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職員適正化計画や集中改革プランの実行に加え、職員の削減後も安易にアルバイトの雇用や委託に頼ることなく、創意工夫による業務効率の向上を図った結果、前年度と同様に類似団体内順位でも上位の</a:t>
          </a:r>
          <a:r>
            <a:rPr kumimoji="1" lang="en-US" altLang="ja-JP" sz="1300">
              <a:latin typeface="ＭＳ Ｐゴシック"/>
            </a:rPr>
            <a:t>88,015</a:t>
          </a:r>
          <a:r>
            <a:rPr kumimoji="1" lang="ja-JP" altLang="en-US" sz="1300">
              <a:latin typeface="ＭＳ Ｐゴシック"/>
            </a:rPr>
            <a:t>円となった。今後も民間で実施可能な事業については委託化を勧めるなど、平成</a:t>
          </a:r>
          <a:r>
            <a:rPr kumimoji="1" lang="en-US" altLang="ja-JP" sz="1300">
              <a:latin typeface="ＭＳ Ｐゴシック"/>
            </a:rPr>
            <a:t>27</a:t>
          </a:r>
          <a:r>
            <a:rPr kumimoji="1" lang="ja-JP" altLang="en-US" sz="1300">
              <a:latin typeface="ＭＳ Ｐゴシック"/>
            </a:rPr>
            <a:t>年度から始まった東大阪行財政改革プラン</a:t>
          </a:r>
          <a:r>
            <a:rPr kumimoji="1" lang="en-US" altLang="ja-JP" sz="1300">
              <a:latin typeface="ＭＳ Ｐゴシック"/>
            </a:rPr>
            <a:t>2015</a:t>
          </a:r>
          <a:r>
            <a:rPr kumimoji="1" lang="ja-JP" altLang="en-US" sz="1300">
              <a:latin typeface="ＭＳ Ｐゴシック"/>
            </a:rPr>
            <a:t>を着実に実行し、引き続きコストの縮減を図っていく方針である。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58057</xdr:rowOff>
    </xdr:from>
    <xdr:to>
      <xdr:col>7</xdr:col>
      <xdr:colOff>152400</xdr:colOff>
      <xdr:row>80</xdr:row>
      <xdr:rowOff>64156</xdr:rowOff>
    </xdr:to>
    <xdr:cxnSp macro="">
      <xdr:nvCxnSpPr>
        <xdr:cNvPr id="196" name="直線コネクタ 195"/>
        <xdr:cNvCxnSpPr/>
      </xdr:nvCxnSpPr>
      <xdr:spPr>
        <a:xfrm flipV="1">
          <a:off x="4114800" y="13774057"/>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80</xdr:row>
      <xdr:rowOff>53311</xdr:rowOff>
    </xdr:from>
    <xdr:to>
      <xdr:col>6</xdr:col>
      <xdr:colOff>0</xdr:colOff>
      <xdr:row>80</xdr:row>
      <xdr:rowOff>64156</xdr:rowOff>
    </xdr:to>
    <xdr:cxnSp macro="">
      <xdr:nvCxnSpPr>
        <xdr:cNvPr id="199" name="直線コネクタ 198"/>
        <xdr:cNvCxnSpPr/>
      </xdr:nvCxnSpPr>
      <xdr:spPr>
        <a:xfrm>
          <a:off x="3225800" y="13769311"/>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170535</xdr:rowOff>
    </xdr:from>
    <xdr:to>
      <xdr:col>4</xdr:col>
      <xdr:colOff>482600</xdr:colOff>
      <xdr:row>80</xdr:row>
      <xdr:rowOff>53311</xdr:rowOff>
    </xdr:to>
    <xdr:cxnSp macro="">
      <xdr:nvCxnSpPr>
        <xdr:cNvPr id="202" name="直線コネクタ 201"/>
        <xdr:cNvCxnSpPr/>
      </xdr:nvCxnSpPr>
      <xdr:spPr>
        <a:xfrm>
          <a:off x="2336800" y="13715085"/>
          <a:ext cx="889000" cy="5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170535</xdr:rowOff>
    </xdr:from>
    <xdr:to>
      <xdr:col>3</xdr:col>
      <xdr:colOff>279400</xdr:colOff>
      <xdr:row>80</xdr:row>
      <xdr:rowOff>14917</xdr:rowOff>
    </xdr:to>
    <xdr:cxnSp macro="">
      <xdr:nvCxnSpPr>
        <xdr:cNvPr id="205" name="直線コネクタ 204"/>
        <xdr:cNvCxnSpPr/>
      </xdr:nvCxnSpPr>
      <xdr:spPr>
        <a:xfrm flipV="1">
          <a:off x="1447800" y="13715085"/>
          <a:ext cx="8890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7257</xdr:rowOff>
    </xdr:from>
    <xdr:to>
      <xdr:col>7</xdr:col>
      <xdr:colOff>203200</xdr:colOff>
      <xdr:row>80</xdr:row>
      <xdr:rowOff>108857</xdr:rowOff>
    </xdr:to>
    <xdr:sp macro="" textlink="">
      <xdr:nvSpPr>
        <xdr:cNvPr id="215" name="円/楕円 214"/>
        <xdr:cNvSpPr/>
      </xdr:nvSpPr>
      <xdr:spPr>
        <a:xfrm>
          <a:off x="4902200" y="137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79</xdr:row>
      <xdr:rowOff>99984</xdr:rowOff>
    </xdr:from>
    <xdr:ext cx="762000" cy="259045"/>
    <xdr:sp macro="" textlink="">
      <xdr:nvSpPr>
        <xdr:cNvPr id="216" name="人件費・物件費等の状況該当値テキスト"/>
        <xdr:cNvSpPr txBox="1"/>
      </xdr:nvSpPr>
      <xdr:spPr>
        <a:xfrm>
          <a:off x="50419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13356</xdr:rowOff>
    </xdr:from>
    <xdr:to>
      <xdr:col>6</xdr:col>
      <xdr:colOff>50800</xdr:colOff>
      <xdr:row>80</xdr:row>
      <xdr:rowOff>114956</xdr:rowOff>
    </xdr:to>
    <xdr:sp macro="" textlink="">
      <xdr:nvSpPr>
        <xdr:cNvPr id="217" name="円/楕円 216"/>
        <xdr:cNvSpPr/>
      </xdr:nvSpPr>
      <xdr:spPr>
        <a:xfrm>
          <a:off x="4064000" y="137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78</xdr:row>
      <xdr:rowOff>125133</xdr:rowOff>
    </xdr:from>
    <xdr:ext cx="736600" cy="259045"/>
    <xdr:sp macro="" textlink="">
      <xdr:nvSpPr>
        <xdr:cNvPr id="218" name="テキスト ボックス 217"/>
        <xdr:cNvSpPr txBox="1"/>
      </xdr:nvSpPr>
      <xdr:spPr>
        <a:xfrm>
          <a:off x="3733800" y="1349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2511</xdr:rowOff>
    </xdr:from>
    <xdr:to>
      <xdr:col>4</xdr:col>
      <xdr:colOff>533400</xdr:colOff>
      <xdr:row>80</xdr:row>
      <xdr:rowOff>104111</xdr:rowOff>
    </xdr:to>
    <xdr:sp macro="" textlink="">
      <xdr:nvSpPr>
        <xdr:cNvPr id="219" name="円/楕円 218"/>
        <xdr:cNvSpPr/>
      </xdr:nvSpPr>
      <xdr:spPr>
        <a:xfrm>
          <a:off x="3175000" y="137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78</xdr:row>
      <xdr:rowOff>114288</xdr:rowOff>
    </xdr:from>
    <xdr:ext cx="762000" cy="259045"/>
    <xdr:sp macro="" textlink="">
      <xdr:nvSpPr>
        <xdr:cNvPr id="220" name="テキスト ボックス 219"/>
        <xdr:cNvSpPr txBox="1"/>
      </xdr:nvSpPr>
      <xdr:spPr>
        <a:xfrm>
          <a:off x="2844800" y="1348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87,661</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119735</xdr:rowOff>
    </xdr:from>
    <xdr:to>
      <xdr:col>3</xdr:col>
      <xdr:colOff>330200</xdr:colOff>
      <xdr:row>80</xdr:row>
      <xdr:rowOff>49885</xdr:rowOff>
    </xdr:to>
    <xdr:sp macro="" textlink="">
      <xdr:nvSpPr>
        <xdr:cNvPr id="221" name="円/楕円 220"/>
        <xdr:cNvSpPr/>
      </xdr:nvSpPr>
      <xdr:spPr>
        <a:xfrm>
          <a:off x="2286000" y="136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78</xdr:row>
      <xdr:rowOff>60062</xdr:rowOff>
    </xdr:from>
    <xdr:ext cx="762000" cy="259045"/>
    <xdr:sp macro="" textlink="">
      <xdr:nvSpPr>
        <xdr:cNvPr id="222" name="テキスト ボックス 221"/>
        <xdr:cNvSpPr txBox="1"/>
      </xdr:nvSpPr>
      <xdr:spPr>
        <a:xfrm>
          <a:off x="1955800" y="1343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135567</xdr:rowOff>
    </xdr:from>
    <xdr:to>
      <xdr:col>2</xdr:col>
      <xdr:colOff>127000</xdr:colOff>
      <xdr:row>80</xdr:row>
      <xdr:rowOff>65717</xdr:rowOff>
    </xdr:to>
    <xdr:sp macro="" textlink="">
      <xdr:nvSpPr>
        <xdr:cNvPr id="223" name="円/楕円 222"/>
        <xdr:cNvSpPr/>
      </xdr:nvSpPr>
      <xdr:spPr>
        <a:xfrm>
          <a:off x="1397000" y="136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78</xdr:row>
      <xdr:rowOff>75894</xdr:rowOff>
    </xdr:from>
    <xdr:ext cx="762000" cy="259045"/>
    <xdr:sp macro="" textlink="">
      <xdr:nvSpPr>
        <xdr:cNvPr id="224" name="テキスト ボックス 223"/>
        <xdr:cNvSpPr txBox="1"/>
      </xdr:nvSpPr>
      <xdr:spPr>
        <a:xfrm>
          <a:off x="1066800" y="134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年度に国家公務員棒給表に準じた給料表の導入、平成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年度に技能労務職員を含む職員の昇給号数の</a:t>
          </a:r>
          <a:r>
            <a:rPr kumimoji="1" lang="en-US" altLang="ja-JP" sz="1300">
              <a:latin typeface="ＭＳ Ｐゴシック"/>
            </a:rPr>
            <a:t>2</a:t>
          </a:r>
          <a:r>
            <a:rPr kumimoji="1" lang="ja-JP" altLang="en-US" sz="1300">
              <a:latin typeface="ＭＳ Ｐゴシック"/>
            </a:rPr>
            <a:t>号給抑制を行い、また、平成</a:t>
          </a:r>
          <a:r>
            <a:rPr kumimoji="1" lang="en-US" altLang="ja-JP" sz="1300">
              <a:latin typeface="ＭＳ Ｐゴシック"/>
            </a:rPr>
            <a:t>27</a:t>
          </a:r>
          <a:r>
            <a:rPr kumimoji="1" lang="ja-JP" altLang="en-US" sz="1300">
              <a:latin typeface="ＭＳ Ｐゴシック"/>
            </a:rPr>
            <a:t>年度には給与制度の総合的見直しと併せて独自の給料表の見直しを行ったところであり、適正な給料水準の確保に努めている。また、諸手当においては、平成</a:t>
          </a:r>
          <a:r>
            <a:rPr kumimoji="1" lang="en-US" altLang="ja-JP" sz="1300">
              <a:latin typeface="ＭＳ Ｐゴシック"/>
            </a:rPr>
            <a:t>19</a:t>
          </a:r>
          <a:r>
            <a:rPr kumimoji="1" lang="ja-JP" altLang="en-US" sz="1300">
              <a:latin typeface="ＭＳ Ｐゴシック"/>
            </a:rPr>
            <a:t>年度に特殊勤務手当の抜本的な見直し、平成</a:t>
          </a:r>
          <a:r>
            <a:rPr kumimoji="1" lang="en-US" altLang="ja-JP" sz="1300">
              <a:latin typeface="ＭＳ Ｐゴシック"/>
            </a:rPr>
            <a:t>21</a:t>
          </a:r>
          <a:r>
            <a:rPr kumimoji="1" lang="ja-JP" altLang="en-US" sz="1300">
              <a:latin typeface="ＭＳ Ｐゴシック"/>
            </a:rPr>
            <a:t>年度に持家に係る住居手当の廃止などを行い、適正化に向けた取組みを行っており、今後もより一層の給与の適正化に努めたい。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85</xdr:row>
      <xdr:rowOff>66221</xdr:rowOff>
    </xdr:to>
    <xdr:cxnSp macro="">
      <xdr:nvCxnSpPr>
        <xdr:cNvPr id="260" name="直線コネクタ 259"/>
        <xdr:cNvCxnSpPr/>
      </xdr:nvCxnSpPr>
      <xdr:spPr>
        <a:xfrm flipV="1">
          <a:off x="16179800" y="146279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84</xdr:row>
      <xdr:rowOff>145748</xdr:rowOff>
    </xdr:from>
    <xdr:to>
      <xdr:col>23</xdr:col>
      <xdr:colOff>406400</xdr:colOff>
      <xdr:row>85</xdr:row>
      <xdr:rowOff>66221</xdr:rowOff>
    </xdr:to>
    <xdr:cxnSp macro="">
      <xdr:nvCxnSpPr>
        <xdr:cNvPr id="263" name="直線コネクタ 262"/>
        <xdr:cNvCxnSpPr/>
      </xdr:nvCxnSpPr>
      <xdr:spPr>
        <a:xfrm>
          <a:off x="15290800" y="14547548"/>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92727</xdr:rowOff>
    </xdr:from>
    <xdr:ext cx="736600" cy="259045"/>
    <xdr:sp macro="" textlink="">
      <xdr:nvSpPr>
        <xdr:cNvPr id="265" name="テキスト ボックス 26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145748</xdr:rowOff>
    </xdr:to>
    <xdr:cxnSp macro="">
      <xdr:nvCxnSpPr>
        <xdr:cNvPr id="266" name="直線コネクタ 265"/>
        <xdr:cNvCxnSpPr/>
      </xdr:nvCxnSpPr>
      <xdr:spPr>
        <a:xfrm>
          <a:off x="14401800" y="1443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35275</xdr:rowOff>
    </xdr:from>
    <xdr:ext cx="762000" cy="259045"/>
    <xdr:sp macro="" textlink="">
      <xdr:nvSpPr>
        <xdr:cNvPr id="268" name="テキスト ボックス 267"/>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161773</xdr:rowOff>
    </xdr:to>
    <xdr:cxnSp macro="">
      <xdr:nvCxnSpPr>
        <xdr:cNvPr id="269" name="直線コネクタ 268"/>
        <xdr:cNvCxnSpPr/>
      </xdr:nvCxnSpPr>
      <xdr:spPr>
        <a:xfrm flipV="1">
          <a:off x="13512800" y="14432643"/>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9" name="円/楕円 278"/>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147459</xdr:rowOff>
    </xdr:from>
    <xdr:ext cx="762000" cy="259045"/>
    <xdr:sp macro="" textlink="">
      <xdr:nvSpPr>
        <xdr:cNvPr id="280"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15421</xdr:rowOff>
    </xdr:from>
    <xdr:to>
      <xdr:col>23</xdr:col>
      <xdr:colOff>457200</xdr:colOff>
      <xdr:row>85</xdr:row>
      <xdr:rowOff>117021</xdr:rowOff>
    </xdr:to>
    <xdr:sp macro="" textlink="">
      <xdr:nvSpPr>
        <xdr:cNvPr id="281" name="円/楕円 280"/>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101798</xdr:rowOff>
    </xdr:from>
    <xdr:ext cx="736600" cy="259045"/>
    <xdr:sp macro="" textlink="">
      <xdr:nvSpPr>
        <xdr:cNvPr id="282" name="テキスト ボックス 28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94948</xdr:rowOff>
    </xdr:from>
    <xdr:to>
      <xdr:col>22</xdr:col>
      <xdr:colOff>254000</xdr:colOff>
      <xdr:row>85</xdr:row>
      <xdr:rowOff>25098</xdr:rowOff>
    </xdr:to>
    <xdr:sp macro="" textlink="">
      <xdr:nvSpPr>
        <xdr:cNvPr id="283" name="円/楕円 282"/>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9875</xdr:rowOff>
    </xdr:from>
    <xdr:ext cx="762000" cy="259045"/>
    <xdr:sp macro="" textlink="">
      <xdr:nvSpPr>
        <xdr:cNvPr id="284" name="テキスト ボックス 28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5" name="円/楕円 284"/>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82</xdr:row>
      <xdr:rowOff>91820</xdr:rowOff>
    </xdr:from>
    <xdr:ext cx="762000" cy="259045"/>
    <xdr:sp macro="" textlink="">
      <xdr:nvSpPr>
        <xdr:cNvPr id="286" name="テキスト ボックス 285"/>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7" name="円/楕円 286"/>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51300</xdr:rowOff>
    </xdr:from>
    <xdr:ext cx="762000" cy="259045"/>
    <xdr:sp macro="" textlink="">
      <xdr:nvSpPr>
        <xdr:cNvPr id="288" name="テキスト ボックス 287"/>
        <xdr:cNvSpPr txBox="1"/>
      </xdr:nvSpPr>
      <xdr:spPr>
        <a:xfrm>
          <a:off x="13131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これまで実施してきた「職員</a:t>
          </a:r>
          <a:r>
            <a:rPr kumimoji="1" lang="en-US" altLang="ja-JP" sz="1300">
              <a:latin typeface="ＭＳ Ｐゴシック"/>
            </a:rPr>
            <a:t>800</a:t>
          </a:r>
          <a:r>
            <a:rPr kumimoji="1" lang="ja-JP" altLang="en-US" sz="1300">
              <a:latin typeface="ＭＳ Ｐゴシック"/>
            </a:rPr>
            <a:t>人削減計画」や「職員数適正化計画」などにより、類似団体内平均値</a:t>
          </a:r>
          <a:r>
            <a:rPr kumimoji="1" lang="en-US" altLang="ja-JP" sz="1300">
              <a:latin typeface="ＭＳ Ｐゴシック"/>
            </a:rPr>
            <a:t>6.19</a:t>
          </a:r>
          <a:r>
            <a:rPr kumimoji="1" lang="ja-JP" altLang="en-US" sz="1300">
              <a:latin typeface="ＭＳ Ｐゴシック"/>
            </a:rPr>
            <a:t>人を下回る</a:t>
          </a:r>
          <a:r>
            <a:rPr kumimoji="1" lang="en-US" altLang="ja-JP" sz="1300">
              <a:latin typeface="ＭＳ Ｐゴシック"/>
            </a:rPr>
            <a:t>5.47</a:t>
          </a:r>
          <a:r>
            <a:rPr kumimoji="1" lang="ja-JP" altLang="en-US" sz="1300">
              <a:latin typeface="ＭＳ Ｐゴシック"/>
            </a:rPr>
            <a:t>人となっている。今後も、さらなる定員管理に努めたい。</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35983</xdr:rowOff>
    </xdr:from>
    <xdr:to>
      <xdr:col>24</xdr:col>
      <xdr:colOff>558800</xdr:colOff>
      <xdr:row>59</xdr:row>
      <xdr:rowOff>64135</xdr:rowOff>
    </xdr:to>
    <xdr:cxnSp macro="">
      <xdr:nvCxnSpPr>
        <xdr:cNvPr id="323" name="直線コネクタ 322"/>
        <xdr:cNvCxnSpPr/>
      </xdr:nvCxnSpPr>
      <xdr:spPr>
        <a:xfrm>
          <a:off x="16179800" y="1015153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31962</xdr:rowOff>
    </xdr:from>
    <xdr:to>
      <xdr:col>23</xdr:col>
      <xdr:colOff>406400</xdr:colOff>
      <xdr:row>59</xdr:row>
      <xdr:rowOff>35983</xdr:rowOff>
    </xdr:to>
    <xdr:cxnSp macro="">
      <xdr:nvCxnSpPr>
        <xdr:cNvPr id="326" name="直線コネクタ 325"/>
        <xdr:cNvCxnSpPr/>
      </xdr:nvCxnSpPr>
      <xdr:spPr>
        <a:xfrm>
          <a:off x="15290800" y="101475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19896</xdr:rowOff>
    </xdr:from>
    <xdr:to>
      <xdr:col>22</xdr:col>
      <xdr:colOff>203200</xdr:colOff>
      <xdr:row>59</xdr:row>
      <xdr:rowOff>31962</xdr:rowOff>
    </xdr:to>
    <xdr:cxnSp macro="">
      <xdr:nvCxnSpPr>
        <xdr:cNvPr id="329" name="直線コネクタ 328"/>
        <xdr:cNvCxnSpPr/>
      </xdr:nvCxnSpPr>
      <xdr:spPr>
        <a:xfrm>
          <a:off x="14401800" y="101354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11854</xdr:rowOff>
    </xdr:from>
    <xdr:to>
      <xdr:col>21</xdr:col>
      <xdr:colOff>0</xdr:colOff>
      <xdr:row>59</xdr:row>
      <xdr:rowOff>19896</xdr:rowOff>
    </xdr:to>
    <xdr:cxnSp macro="">
      <xdr:nvCxnSpPr>
        <xdr:cNvPr id="332" name="直線コネクタ 331"/>
        <xdr:cNvCxnSpPr/>
      </xdr:nvCxnSpPr>
      <xdr:spPr>
        <a:xfrm>
          <a:off x="13512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13335</xdr:rowOff>
    </xdr:from>
    <xdr:to>
      <xdr:col>24</xdr:col>
      <xdr:colOff>609600</xdr:colOff>
      <xdr:row>59</xdr:row>
      <xdr:rowOff>114935</xdr:rowOff>
    </xdr:to>
    <xdr:sp macro="" textlink="">
      <xdr:nvSpPr>
        <xdr:cNvPr id="342" name="円/楕円 341"/>
        <xdr:cNvSpPr/>
      </xdr:nvSpPr>
      <xdr:spPr>
        <a:xfrm>
          <a:off x="16967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29862</xdr:rowOff>
    </xdr:from>
    <xdr:ext cx="762000" cy="259045"/>
    <xdr:sp macro="" textlink="">
      <xdr:nvSpPr>
        <xdr:cNvPr id="343" name="定員管理の状況該当値テキスト"/>
        <xdr:cNvSpPr txBox="1"/>
      </xdr:nvSpPr>
      <xdr:spPr>
        <a:xfrm>
          <a:off x="17106900" y="997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156633</xdr:rowOff>
    </xdr:from>
    <xdr:to>
      <xdr:col>23</xdr:col>
      <xdr:colOff>457200</xdr:colOff>
      <xdr:row>59</xdr:row>
      <xdr:rowOff>86783</xdr:rowOff>
    </xdr:to>
    <xdr:sp macro="" textlink="">
      <xdr:nvSpPr>
        <xdr:cNvPr id="344" name="円/楕円 343"/>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57</xdr:row>
      <xdr:rowOff>96960</xdr:rowOff>
    </xdr:from>
    <xdr:ext cx="736600" cy="259045"/>
    <xdr:sp macro="" textlink="">
      <xdr:nvSpPr>
        <xdr:cNvPr id="345" name="テキスト ボックス 344"/>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152612</xdr:rowOff>
    </xdr:from>
    <xdr:to>
      <xdr:col>22</xdr:col>
      <xdr:colOff>254000</xdr:colOff>
      <xdr:row>59</xdr:row>
      <xdr:rowOff>82762</xdr:rowOff>
    </xdr:to>
    <xdr:sp macro="" textlink="">
      <xdr:nvSpPr>
        <xdr:cNvPr id="346" name="円/楕円 345"/>
        <xdr:cNvSpPr/>
      </xdr:nvSpPr>
      <xdr:spPr>
        <a:xfrm>
          <a:off x="15240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57</xdr:row>
      <xdr:rowOff>92939</xdr:rowOff>
    </xdr:from>
    <xdr:ext cx="762000" cy="259045"/>
    <xdr:sp macro="" textlink="">
      <xdr:nvSpPr>
        <xdr:cNvPr id="347" name="テキスト ボックス 346"/>
        <xdr:cNvSpPr txBox="1"/>
      </xdr:nvSpPr>
      <xdr:spPr>
        <a:xfrm>
          <a:off x="14909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140546</xdr:rowOff>
    </xdr:from>
    <xdr:to>
      <xdr:col>21</xdr:col>
      <xdr:colOff>50800</xdr:colOff>
      <xdr:row>59</xdr:row>
      <xdr:rowOff>70696</xdr:rowOff>
    </xdr:to>
    <xdr:sp macro="" textlink="">
      <xdr:nvSpPr>
        <xdr:cNvPr id="348" name="円/楕円 347"/>
        <xdr:cNvSpPr/>
      </xdr:nvSpPr>
      <xdr:spPr>
        <a:xfrm>
          <a:off x="14351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57</xdr:row>
      <xdr:rowOff>80873</xdr:rowOff>
    </xdr:from>
    <xdr:ext cx="762000" cy="259045"/>
    <xdr:sp macro="" textlink="">
      <xdr:nvSpPr>
        <xdr:cNvPr id="349" name="テキスト ボックス 348"/>
        <xdr:cNvSpPr txBox="1"/>
      </xdr:nvSpPr>
      <xdr:spPr>
        <a:xfrm>
          <a:off x="14020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132504</xdr:rowOff>
    </xdr:from>
    <xdr:to>
      <xdr:col>19</xdr:col>
      <xdr:colOff>533400</xdr:colOff>
      <xdr:row>59</xdr:row>
      <xdr:rowOff>62654</xdr:rowOff>
    </xdr:to>
    <xdr:sp macro="" textlink="">
      <xdr:nvSpPr>
        <xdr:cNvPr id="350" name="円/楕円 349"/>
        <xdr:cNvSpPr/>
      </xdr:nvSpPr>
      <xdr:spPr>
        <a:xfrm>
          <a:off x="13462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57</xdr:row>
      <xdr:rowOff>72831</xdr:rowOff>
    </xdr:from>
    <xdr:ext cx="762000" cy="259045"/>
    <xdr:sp macro="" textlink="">
      <xdr:nvSpPr>
        <xdr:cNvPr id="351" name="テキスト ボックス 350"/>
        <xdr:cNvSpPr txBox="1"/>
      </xdr:nvSpPr>
      <xdr:spPr>
        <a:xfrm>
          <a:off x="13131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単年度実質公債費比率は前年度より</a:t>
          </a:r>
          <a:r>
            <a:rPr kumimoji="1" lang="en-US" altLang="ja-JP" sz="1300">
              <a:latin typeface="ＭＳ Ｐゴシック"/>
            </a:rPr>
            <a:t>0.1</a:t>
          </a:r>
          <a:r>
            <a:rPr kumimoji="1" lang="ja-JP" altLang="en-US" sz="1300">
              <a:latin typeface="ＭＳ Ｐゴシック"/>
            </a:rPr>
            <a:t>％増加したものの、</a:t>
          </a:r>
          <a:r>
            <a:rPr kumimoji="1" lang="en-US" altLang="ja-JP" sz="1300">
              <a:latin typeface="ＭＳ Ｐゴシック"/>
            </a:rPr>
            <a:t>3</a:t>
          </a:r>
          <a:r>
            <a:rPr kumimoji="1" lang="ja-JP" altLang="en-US" sz="1300">
              <a:latin typeface="ＭＳ Ｐゴシック"/>
            </a:rPr>
            <a:t>ヵ年平均値では</a:t>
          </a:r>
          <a:r>
            <a:rPr kumimoji="1" lang="en-US" altLang="ja-JP" sz="1300">
              <a:latin typeface="ＭＳ Ｐゴシック"/>
            </a:rPr>
            <a:t>4.7</a:t>
          </a:r>
          <a:r>
            <a:rPr kumimoji="1" lang="ja-JP" altLang="en-US" sz="1300">
              <a:latin typeface="ＭＳ Ｐゴシック"/>
            </a:rPr>
            <a:t>％となり、前年度と比べ</a:t>
          </a:r>
          <a:r>
            <a:rPr kumimoji="1" lang="en-US" altLang="ja-JP" sz="1300">
              <a:latin typeface="ＭＳ Ｐゴシック"/>
            </a:rPr>
            <a:t>0.2</a:t>
          </a:r>
          <a:r>
            <a:rPr kumimoji="1" lang="ja-JP" altLang="en-US" sz="1300">
              <a:latin typeface="ＭＳ Ｐゴシック"/>
            </a:rPr>
            <a:t>％改善された。土地開発公社健全化事業債をはじめ、過去に発行した地方債の償還が終了したことにより、元利償還金の額が減少したこと等による。今後は小中学校における耐震化事業債などにかかる償還が増加する見込みであることから、引き続き適正な公債管理に努めたい。</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47498</xdr:rowOff>
    </xdr:to>
    <xdr:cxnSp macro="">
      <xdr:nvCxnSpPr>
        <xdr:cNvPr id="383" name="直線コネクタ 382"/>
        <xdr:cNvCxnSpPr/>
      </xdr:nvCxnSpPr>
      <xdr:spPr>
        <a:xfrm flipV="1">
          <a:off x="16179800" y="67147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4"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47498</xdr:rowOff>
    </xdr:from>
    <xdr:to>
      <xdr:col>23</xdr:col>
      <xdr:colOff>406400</xdr:colOff>
      <xdr:row>39</xdr:row>
      <xdr:rowOff>86106</xdr:rowOff>
    </xdr:to>
    <xdr:cxnSp macro="">
      <xdr:nvCxnSpPr>
        <xdr:cNvPr id="386" name="直線コネクタ 385"/>
        <xdr:cNvCxnSpPr/>
      </xdr:nvCxnSpPr>
      <xdr:spPr>
        <a:xfrm flipV="1">
          <a:off x="15290800" y="67340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85361</xdr:rowOff>
    </xdr:from>
    <xdr:ext cx="736600" cy="259045"/>
    <xdr:sp macro="" textlink="">
      <xdr:nvSpPr>
        <xdr:cNvPr id="388" name="テキスト ボックス 387"/>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86106</xdr:rowOff>
    </xdr:from>
    <xdr:to>
      <xdr:col>22</xdr:col>
      <xdr:colOff>203200</xdr:colOff>
      <xdr:row>39</xdr:row>
      <xdr:rowOff>144018</xdr:rowOff>
    </xdr:to>
    <xdr:cxnSp macro="">
      <xdr:nvCxnSpPr>
        <xdr:cNvPr id="389" name="直線コネクタ 388"/>
        <xdr:cNvCxnSpPr/>
      </xdr:nvCxnSpPr>
      <xdr:spPr>
        <a:xfrm flipV="1">
          <a:off x="14401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143273</xdr:rowOff>
    </xdr:from>
    <xdr:ext cx="762000" cy="259045"/>
    <xdr:sp macro="" textlink="">
      <xdr:nvSpPr>
        <xdr:cNvPr id="391" name="テキスト ボックス 390"/>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40132</xdr:rowOff>
    </xdr:to>
    <xdr:cxnSp macro="">
      <xdr:nvCxnSpPr>
        <xdr:cNvPr id="392" name="直線コネクタ 391"/>
        <xdr:cNvCxnSpPr/>
      </xdr:nvCxnSpPr>
      <xdr:spPr>
        <a:xfrm flipV="1">
          <a:off x="13512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49039</xdr:rowOff>
    </xdr:from>
    <xdr:ext cx="762000" cy="259045"/>
    <xdr:sp macro="" textlink="">
      <xdr:nvSpPr>
        <xdr:cNvPr id="394" name="テキスト ボックス 393"/>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97299</xdr:rowOff>
    </xdr:from>
    <xdr:ext cx="762000" cy="259045"/>
    <xdr:sp macro="" textlink="">
      <xdr:nvSpPr>
        <xdr:cNvPr id="396" name="テキスト ボックス 395"/>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402" name="円/楕円 401"/>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165371</xdr:rowOff>
    </xdr:from>
    <xdr:ext cx="762000" cy="259045"/>
    <xdr:sp macro="" textlink="">
      <xdr:nvSpPr>
        <xdr:cNvPr id="403"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4" name="円/楕円 403"/>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108475</xdr:rowOff>
    </xdr:from>
    <xdr:ext cx="736600" cy="259045"/>
    <xdr:sp macro="" textlink="">
      <xdr:nvSpPr>
        <xdr:cNvPr id="405" name="テキスト ボックス 404"/>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35306</xdr:rowOff>
    </xdr:from>
    <xdr:to>
      <xdr:col>22</xdr:col>
      <xdr:colOff>254000</xdr:colOff>
      <xdr:row>39</xdr:row>
      <xdr:rowOff>136906</xdr:rowOff>
    </xdr:to>
    <xdr:sp macro="" textlink="">
      <xdr:nvSpPr>
        <xdr:cNvPr id="406" name="円/楕円 405"/>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37</xdr:row>
      <xdr:rowOff>147083</xdr:rowOff>
    </xdr:from>
    <xdr:ext cx="762000" cy="259045"/>
    <xdr:sp macro="" textlink="">
      <xdr:nvSpPr>
        <xdr:cNvPr id="407" name="テキスト ボックス 406"/>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8" name="円/楕円 407"/>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33545</xdr:rowOff>
    </xdr:from>
    <xdr:ext cx="762000" cy="259045"/>
    <xdr:sp macro="" textlink="">
      <xdr:nvSpPr>
        <xdr:cNvPr id="409" name="テキスト ボックス 408"/>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10" name="円/楕円 409"/>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101109</xdr:rowOff>
    </xdr:from>
    <xdr:ext cx="762000" cy="259045"/>
    <xdr:sp macro="" textlink="">
      <xdr:nvSpPr>
        <xdr:cNvPr id="411" name="テキスト ボックス 410"/>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財政調整基金や減債基金等の充当可能基金の残高が、財政調整基金で約</a:t>
          </a:r>
          <a:r>
            <a:rPr kumimoji="1" lang="en-US" altLang="ja-JP" sz="1300">
              <a:latin typeface="ＭＳ Ｐゴシック"/>
            </a:rPr>
            <a:t>15</a:t>
          </a:r>
          <a:r>
            <a:rPr kumimoji="1" lang="ja-JP" altLang="en-US" sz="1300">
              <a:latin typeface="ＭＳ Ｐゴシック"/>
            </a:rPr>
            <a:t>億円、公共施設整備基金で約</a:t>
          </a:r>
          <a:r>
            <a:rPr kumimoji="1" lang="en-US" altLang="ja-JP" sz="1300">
              <a:latin typeface="ＭＳ Ｐゴシック"/>
            </a:rPr>
            <a:t>10</a:t>
          </a:r>
          <a:r>
            <a:rPr kumimoji="1" lang="ja-JP" altLang="en-US" sz="1300">
              <a:latin typeface="ＭＳ Ｐゴシック"/>
            </a:rPr>
            <a:t>億円減少したこと等により、将来負担比率は前年度より</a:t>
          </a:r>
          <a:r>
            <a:rPr kumimoji="1" lang="en-US" altLang="ja-JP" sz="1300">
              <a:latin typeface="ＭＳ Ｐゴシック"/>
            </a:rPr>
            <a:t>6.0</a:t>
          </a:r>
          <a:r>
            <a:rPr kumimoji="1" lang="ja-JP" altLang="en-US" sz="1300">
              <a:latin typeface="ＭＳ Ｐゴシック"/>
            </a:rPr>
            <a:t>％減少の</a:t>
          </a:r>
          <a:r>
            <a:rPr kumimoji="1" lang="en-US" altLang="ja-JP" sz="1300">
              <a:latin typeface="ＭＳ Ｐゴシック"/>
            </a:rPr>
            <a:t>8.5</a:t>
          </a:r>
          <a:r>
            <a:rPr kumimoji="1" lang="ja-JP" altLang="en-US" sz="1300">
              <a:latin typeface="ＭＳ Ｐゴシック"/>
            </a:rPr>
            <a:t>％となった。類似団体と比べても健全な数値となっているが、今後も将来世代への負担が増加することのないよう健全な財政運営に努めたい。</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161925</xdr:rowOff>
    </xdr:from>
    <xdr:to>
      <xdr:col>24</xdr:col>
      <xdr:colOff>558800</xdr:colOff>
      <xdr:row>14</xdr:row>
      <xdr:rowOff>38735</xdr:rowOff>
    </xdr:to>
    <xdr:cxnSp macro="">
      <xdr:nvCxnSpPr>
        <xdr:cNvPr id="445" name="直線コネクタ 444"/>
        <xdr:cNvCxnSpPr/>
      </xdr:nvCxnSpPr>
      <xdr:spPr>
        <a:xfrm>
          <a:off x="16179800" y="23907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6"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13</xdr:row>
      <xdr:rowOff>161925</xdr:rowOff>
    </xdr:from>
    <xdr:to>
      <xdr:col>23</xdr:col>
      <xdr:colOff>406400</xdr:colOff>
      <xdr:row>14</xdr:row>
      <xdr:rowOff>11388</xdr:rowOff>
    </xdr:to>
    <xdr:cxnSp macro="">
      <xdr:nvCxnSpPr>
        <xdr:cNvPr id="448" name="直線コネクタ 447"/>
        <xdr:cNvCxnSpPr/>
      </xdr:nvCxnSpPr>
      <xdr:spPr>
        <a:xfrm flipV="1">
          <a:off x="15290800" y="239077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167488</xdr:rowOff>
    </xdr:from>
    <xdr:ext cx="736600" cy="259045"/>
    <xdr:sp macro="" textlink="">
      <xdr:nvSpPr>
        <xdr:cNvPr id="450" name="テキスト ボックス 449"/>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11388</xdr:rowOff>
    </xdr:from>
    <xdr:to>
      <xdr:col>22</xdr:col>
      <xdr:colOff>203200</xdr:colOff>
      <xdr:row>14</xdr:row>
      <xdr:rowOff>38735</xdr:rowOff>
    </xdr:to>
    <xdr:cxnSp macro="">
      <xdr:nvCxnSpPr>
        <xdr:cNvPr id="451" name="直線コネクタ 450"/>
        <xdr:cNvCxnSpPr/>
      </xdr:nvCxnSpPr>
      <xdr:spPr>
        <a:xfrm flipV="1">
          <a:off x="14401800" y="2411688"/>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41080</xdr:rowOff>
    </xdr:from>
    <xdr:ext cx="762000" cy="259045"/>
    <xdr:sp macro="" textlink="">
      <xdr:nvSpPr>
        <xdr:cNvPr id="453" name="テキスト ボックス 452"/>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38735</xdr:rowOff>
    </xdr:from>
    <xdr:to>
      <xdr:col>21</xdr:col>
      <xdr:colOff>0</xdr:colOff>
      <xdr:row>15</xdr:row>
      <xdr:rowOff>20108</xdr:rowOff>
    </xdr:to>
    <xdr:cxnSp macro="">
      <xdr:nvCxnSpPr>
        <xdr:cNvPr id="454" name="直線コネクタ 453"/>
        <xdr:cNvCxnSpPr/>
      </xdr:nvCxnSpPr>
      <xdr:spPr>
        <a:xfrm flipV="1">
          <a:off x="13512800" y="243903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100601</xdr:rowOff>
    </xdr:from>
    <xdr:ext cx="762000" cy="259045"/>
    <xdr:sp macro="" textlink="">
      <xdr:nvSpPr>
        <xdr:cNvPr id="456" name="テキスト ボックス 455"/>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167361</xdr:rowOff>
    </xdr:from>
    <xdr:ext cx="762000" cy="259045"/>
    <xdr:sp macro="" textlink="">
      <xdr:nvSpPr>
        <xdr:cNvPr id="458" name="テキスト ボックス 457"/>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159385</xdr:rowOff>
    </xdr:from>
    <xdr:to>
      <xdr:col>24</xdr:col>
      <xdr:colOff>609600</xdr:colOff>
      <xdr:row>14</xdr:row>
      <xdr:rowOff>89535</xdr:rowOff>
    </xdr:to>
    <xdr:sp macro="" textlink="">
      <xdr:nvSpPr>
        <xdr:cNvPr id="464" name="円/楕円 463"/>
        <xdr:cNvSpPr/>
      </xdr:nvSpPr>
      <xdr:spPr>
        <a:xfrm>
          <a:off x="169672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80662</xdr:rowOff>
    </xdr:from>
    <xdr:ext cx="762000" cy="259045"/>
    <xdr:sp macro="" textlink="">
      <xdr:nvSpPr>
        <xdr:cNvPr id="465" name="将来負担の状況該当値テキスト"/>
        <xdr:cNvSpPr txBox="1"/>
      </xdr:nvSpPr>
      <xdr:spPr>
        <a:xfrm>
          <a:off x="17106900" y="23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111125</xdr:rowOff>
    </xdr:from>
    <xdr:to>
      <xdr:col>23</xdr:col>
      <xdr:colOff>457200</xdr:colOff>
      <xdr:row>14</xdr:row>
      <xdr:rowOff>41275</xdr:rowOff>
    </xdr:to>
    <xdr:sp macro="" textlink="">
      <xdr:nvSpPr>
        <xdr:cNvPr id="466" name="円/楕円 465"/>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51452</xdr:rowOff>
    </xdr:from>
    <xdr:ext cx="736600" cy="259045"/>
    <xdr:sp macro="" textlink="">
      <xdr:nvSpPr>
        <xdr:cNvPr id="467" name="テキスト ボックス 466"/>
        <xdr:cNvSpPr txBox="1"/>
      </xdr:nvSpPr>
      <xdr:spPr>
        <a:xfrm>
          <a:off x="15798800" y="210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132038</xdr:rowOff>
    </xdr:from>
    <xdr:to>
      <xdr:col>22</xdr:col>
      <xdr:colOff>254000</xdr:colOff>
      <xdr:row>14</xdr:row>
      <xdr:rowOff>62188</xdr:rowOff>
    </xdr:to>
    <xdr:sp macro="" textlink="">
      <xdr:nvSpPr>
        <xdr:cNvPr id="468" name="円/楕円 467"/>
        <xdr:cNvSpPr/>
      </xdr:nvSpPr>
      <xdr:spPr>
        <a:xfrm>
          <a:off x="15240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72365</xdr:rowOff>
    </xdr:from>
    <xdr:ext cx="762000" cy="259045"/>
    <xdr:sp macro="" textlink="">
      <xdr:nvSpPr>
        <xdr:cNvPr id="469" name="テキスト ボックス 468"/>
        <xdr:cNvSpPr txBox="1"/>
      </xdr:nvSpPr>
      <xdr:spPr>
        <a:xfrm>
          <a:off x="14909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159385</xdr:rowOff>
    </xdr:from>
    <xdr:to>
      <xdr:col>21</xdr:col>
      <xdr:colOff>50800</xdr:colOff>
      <xdr:row>14</xdr:row>
      <xdr:rowOff>89535</xdr:rowOff>
    </xdr:to>
    <xdr:sp macro="" textlink="">
      <xdr:nvSpPr>
        <xdr:cNvPr id="470" name="円/楕円 469"/>
        <xdr:cNvSpPr/>
      </xdr:nvSpPr>
      <xdr:spPr>
        <a:xfrm>
          <a:off x="14351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99712</xdr:rowOff>
    </xdr:from>
    <xdr:ext cx="762000" cy="259045"/>
    <xdr:sp macro="" textlink="">
      <xdr:nvSpPr>
        <xdr:cNvPr id="471" name="テキスト ボックス 470"/>
        <xdr:cNvSpPr txBox="1"/>
      </xdr:nvSpPr>
      <xdr:spPr>
        <a:xfrm>
          <a:off x="14020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140758</xdr:rowOff>
    </xdr:from>
    <xdr:to>
      <xdr:col>19</xdr:col>
      <xdr:colOff>533400</xdr:colOff>
      <xdr:row>15</xdr:row>
      <xdr:rowOff>70908</xdr:rowOff>
    </xdr:to>
    <xdr:sp macro="" textlink="">
      <xdr:nvSpPr>
        <xdr:cNvPr id="472" name="円/楕円 471"/>
        <xdr:cNvSpPr/>
      </xdr:nvSpPr>
      <xdr:spPr>
        <a:xfrm>
          <a:off x="13462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81085</xdr:rowOff>
    </xdr:from>
    <xdr:ext cx="762000" cy="259045"/>
    <xdr:sp macro="" textlink="">
      <xdr:nvSpPr>
        <xdr:cNvPr id="473" name="テキスト ボックス 472"/>
        <xdr:cNvSpPr txBox="1"/>
      </xdr:nvSpPr>
      <xdr:spPr>
        <a:xfrm>
          <a:off x="13131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493,922
476,959
61.78
201,689,269
200,023,698
1,591,197
106,434,180
189,687,488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4.7
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退職手当の減、職員数の減などによる人件費の総量抑制などで、人件費にかかる経常収支比率は前年度より</a:t>
          </a:r>
          <a:r>
            <a:rPr kumimoji="1" lang="en-US" altLang="ja-JP" sz="1300">
              <a:latin typeface="ＭＳ Ｐゴシック"/>
            </a:rPr>
            <a:t>0.1</a:t>
          </a:r>
          <a:r>
            <a:rPr kumimoji="1" lang="ja-JP" altLang="en-US" sz="1300">
              <a:latin typeface="ＭＳ Ｐゴシック"/>
            </a:rPr>
            <a:t>％増の</a:t>
          </a:r>
          <a:r>
            <a:rPr kumimoji="1" lang="en-US" altLang="ja-JP" sz="1300">
              <a:latin typeface="ＭＳ Ｐゴシック"/>
            </a:rPr>
            <a:t>23.3</a:t>
          </a:r>
          <a:r>
            <a:rPr kumimoji="1" lang="ja-JP" altLang="en-US" sz="1300">
              <a:latin typeface="ＭＳ Ｐゴシック"/>
            </a:rPr>
            <a:t>％となった。今後も民間でも実施可能な業務については委託化を進めるなど、より一層の行財政改革に努めたい。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37</xdr:row>
      <xdr:rowOff>143002</xdr:rowOff>
    </xdr:to>
    <xdr:cxnSp macro="">
      <xdr:nvCxnSpPr>
        <xdr:cNvPr id="64" name="直線コネクタ 63"/>
        <xdr:cNvCxnSpPr/>
      </xdr:nvCxnSpPr>
      <xdr:spPr>
        <a:xfrm>
          <a:off x="3987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133858</xdr:rowOff>
    </xdr:from>
    <xdr:to>
      <xdr:col>5</xdr:col>
      <xdr:colOff>549275</xdr:colOff>
      <xdr:row>38</xdr:row>
      <xdr:rowOff>26416</xdr:rowOff>
    </xdr:to>
    <xdr:cxnSp macro="">
      <xdr:nvCxnSpPr>
        <xdr:cNvPr id="67" name="直線コネクタ 66"/>
        <xdr:cNvCxnSpPr/>
      </xdr:nvCxnSpPr>
      <xdr:spPr>
        <a:xfrm flipV="1">
          <a:off x="3098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26416</xdr:rowOff>
    </xdr:to>
    <xdr:cxnSp macro="">
      <xdr:nvCxnSpPr>
        <xdr:cNvPr id="70" name="直線コネクタ 69"/>
        <xdr:cNvCxnSpPr/>
      </xdr:nvCxnSpPr>
      <xdr:spPr>
        <a:xfrm>
          <a:off x="2209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8128</xdr:rowOff>
    </xdr:to>
    <xdr:cxnSp macro="">
      <xdr:nvCxnSpPr>
        <xdr:cNvPr id="73" name="直線コネクタ 72"/>
        <xdr:cNvCxnSpPr/>
      </xdr:nvCxnSpPr>
      <xdr:spPr>
        <a:xfrm flipV="1">
          <a:off x="1320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3" name="円/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108729</xdr:rowOff>
    </xdr:from>
    <xdr:ext cx="762000" cy="259045"/>
    <xdr:sp macro="" textlink="">
      <xdr:nvSpPr>
        <xdr:cNvPr id="84" name="人件費該当値テキスト"/>
        <xdr:cNvSpPr txBox="1"/>
      </xdr:nvSpPr>
      <xdr:spPr>
        <a:xfrm>
          <a:off x="4914900" y="62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23385</xdr:rowOff>
    </xdr:from>
    <xdr:ext cx="736600" cy="259045"/>
    <xdr:sp macro="" textlink="">
      <xdr:nvSpPr>
        <xdr:cNvPr id="86" name="テキスト ボックス 85"/>
        <xdr:cNvSpPr txBox="1"/>
      </xdr:nvSpPr>
      <xdr:spPr>
        <a:xfrm>
          <a:off x="3606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7" name="円/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91" name="円/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69105</xdr:rowOff>
    </xdr:from>
    <xdr:ext cx="762000" cy="259045"/>
    <xdr:sp macro="" textlink="">
      <xdr:nvSpPr>
        <xdr:cNvPr id="92" name="テキスト ボックス 91"/>
        <xdr:cNvSpPr txBox="1"/>
      </xdr:nvSpPr>
      <xdr:spPr>
        <a:xfrm>
          <a:off x="939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物件費にかかる経常収支比率については</a:t>
          </a:r>
          <a:r>
            <a:rPr kumimoji="1" lang="en-US" altLang="ja-JP" sz="1300">
              <a:latin typeface="ＭＳ Ｐゴシック"/>
            </a:rPr>
            <a:t>11.2</a:t>
          </a:r>
          <a:r>
            <a:rPr kumimoji="1" lang="ja-JP" altLang="en-US" sz="1300">
              <a:latin typeface="ＭＳ Ｐゴシック"/>
            </a:rPr>
            <a:t>％となり、行革プランの着実な実行などにより類似団体平均値</a:t>
          </a:r>
          <a:r>
            <a:rPr kumimoji="1" lang="en-US" altLang="ja-JP" sz="1300">
              <a:latin typeface="ＭＳ Ｐゴシック"/>
            </a:rPr>
            <a:t>14.7</a:t>
          </a:r>
          <a:r>
            <a:rPr kumimoji="1" lang="ja-JP" altLang="en-US" sz="1300">
              <a:latin typeface="ＭＳ Ｐゴシック"/>
            </a:rPr>
            <a:t>％を下回っている。今後も更なる事務事業の見直しを行い、経費の削減に取り組んでいく。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14</xdr:row>
      <xdr:rowOff>101600</xdr:rowOff>
    </xdr:to>
    <xdr:cxnSp macro="">
      <xdr:nvCxnSpPr>
        <xdr:cNvPr id="125" name="直線コネクタ 124"/>
        <xdr:cNvCxnSpPr/>
      </xdr:nvCxnSpPr>
      <xdr:spPr>
        <a:xfrm>
          <a:off x="15671800" y="246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63500</xdr:rowOff>
    </xdr:from>
    <xdr:to>
      <xdr:col>22</xdr:col>
      <xdr:colOff>565150</xdr:colOff>
      <xdr:row>14</xdr:row>
      <xdr:rowOff>88900</xdr:rowOff>
    </xdr:to>
    <xdr:cxnSp macro="">
      <xdr:nvCxnSpPr>
        <xdr:cNvPr id="128" name="直線コネクタ 127"/>
        <xdr:cNvCxnSpPr/>
      </xdr:nvCxnSpPr>
      <xdr:spPr>
        <a:xfrm flipV="1">
          <a:off x="14782800" y="246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88900</xdr:rowOff>
    </xdr:to>
    <xdr:cxnSp macro="">
      <xdr:nvCxnSpPr>
        <xdr:cNvPr id="131" name="直線コネクタ 130"/>
        <xdr:cNvCxnSpPr/>
      </xdr:nvCxnSpPr>
      <xdr:spPr>
        <a:xfrm>
          <a:off x="13893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63500</xdr:rowOff>
    </xdr:to>
    <xdr:cxnSp macro="">
      <xdr:nvCxnSpPr>
        <xdr:cNvPr id="134" name="直線コネクタ 133"/>
        <xdr:cNvCxnSpPr/>
      </xdr:nvCxnSpPr>
      <xdr:spPr>
        <a:xfrm flipV="1">
          <a:off x="13004800" y="241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50800</xdr:rowOff>
    </xdr:from>
    <xdr:to>
      <xdr:col>24</xdr:col>
      <xdr:colOff>82550</xdr:colOff>
      <xdr:row>14</xdr:row>
      <xdr:rowOff>152400</xdr:rowOff>
    </xdr:to>
    <xdr:sp macro="" textlink="">
      <xdr:nvSpPr>
        <xdr:cNvPr id="144" name="円/楕円 143"/>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130827</xdr:rowOff>
    </xdr:from>
    <xdr:ext cx="762000" cy="259045"/>
    <xdr:sp macro="" textlink="">
      <xdr:nvSpPr>
        <xdr:cNvPr id="145"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xdr:rowOff>
    </xdr:from>
    <xdr:to>
      <xdr:col>22</xdr:col>
      <xdr:colOff>615950</xdr:colOff>
      <xdr:row>14</xdr:row>
      <xdr:rowOff>114300</xdr:rowOff>
    </xdr:to>
    <xdr:sp macro="" textlink="">
      <xdr:nvSpPr>
        <xdr:cNvPr id="146" name="円/楕円 145"/>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124477</xdr:rowOff>
    </xdr:from>
    <xdr:ext cx="736600" cy="259045"/>
    <xdr:sp macro="" textlink="">
      <xdr:nvSpPr>
        <xdr:cNvPr id="147" name="テキスト ボックス 146"/>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0" name="円/楕円 149"/>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73677</xdr:rowOff>
    </xdr:from>
    <xdr:ext cx="762000" cy="259045"/>
    <xdr:sp macro="" textlink="">
      <xdr:nvSpPr>
        <xdr:cNvPr id="151" name="テキスト ボックス 150"/>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2" name="円/楕円 151"/>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124477</xdr:rowOff>
    </xdr:from>
    <xdr:ext cx="762000" cy="259045"/>
    <xdr:sp macro="" textlink="">
      <xdr:nvSpPr>
        <xdr:cNvPr id="153" name="テキスト ボックス 152"/>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類似団体と比較し、扶助費に係る経常収支比率が突出して高くなっており、本市財政状況の硬直化の大きな要因となっている。平成</a:t>
          </a:r>
          <a:r>
            <a:rPr kumimoji="1" lang="en-US" altLang="ja-JP" sz="1300">
              <a:latin typeface="ＭＳ Ｐゴシック"/>
            </a:rPr>
            <a:t>28</a:t>
          </a:r>
          <a:r>
            <a:rPr kumimoji="1" lang="ja-JP" altLang="en-US" sz="1300">
              <a:latin typeface="ＭＳ Ｐゴシック"/>
            </a:rPr>
            <a:t>年度においては前年度より</a:t>
          </a:r>
          <a:r>
            <a:rPr kumimoji="1" lang="en-US" altLang="ja-JP" sz="1300">
              <a:latin typeface="ＭＳ Ｐゴシック"/>
            </a:rPr>
            <a:t>0.5</a:t>
          </a:r>
          <a:r>
            <a:rPr kumimoji="1" lang="ja-JP" altLang="en-US" sz="1300">
              <a:latin typeface="ＭＳ Ｐゴシック"/>
            </a:rPr>
            <a:t>％増加し、</a:t>
          </a:r>
          <a:r>
            <a:rPr kumimoji="1" lang="en-US" altLang="ja-JP" sz="1300">
              <a:latin typeface="ＭＳ Ｐゴシック"/>
            </a:rPr>
            <a:t>19.3</a:t>
          </a:r>
          <a:r>
            <a:rPr kumimoji="1" lang="ja-JP" altLang="en-US" sz="1300">
              <a:latin typeface="ＭＳ Ｐゴシック"/>
            </a:rPr>
            <a:t>％となった。一因として、年金生活者等支援臨時給付金や認定こども園数の増加等があげられる。依然として類似団体内平均値との乖離幅が大きいため、今後もより一層の適正化に努めていく必要がある。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38100</xdr:rowOff>
    </xdr:from>
    <xdr:to>
      <xdr:col>7</xdr:col>
      <xdr:colOff>15875</xdr:colOff>
      <xdr:row>60</xdr:row>
      <xdr:rowOff>101600</xdr:rowOff>
    </xdr:to>
    <xdr:cxnSp macro="">
      <xdr:nvCxnSpPr>
        <xdr:cNvPr id="186" name="直線コネクタ 185"/>
        <xdr:cNvCxnSpPr/>
      </xdr:nvCxnSpPr>
      <xdr:spPr>
        <a:xfrm>
          <a:off x="3987800" y="10325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60</xdr:row>
      <xdr:rowOff>38100</xdr:rowOff>
    </xdr:from>
    <xdr:to>
      <xdr:col>5</xdr:col>
      <xdr:colOff>549275</xdr:colOff>
      <xdr:row>60</xdr:row>
      <xdr:rowOff>38100</xdr:rowOff>
    </xdr:to>
    <xdr:cxnSp macro="">
      <xdr:nvCxnSpPr>
        <xdr:cNvPr id="189" name="直線コネクタ 188"/>
        <xdr:cNvCxnSpPr/>
      </xdr:nvCxnSpPr>
      <xdr:spPr>
        <a:xfrm>
          <a:off x="3098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158750</xdr:rowOff>
    </xdr:from>
    <xdr:to>
      <xdr:col>4</xdr:col>
      <xdr:colOff>346075</xdr:colOff>
      <xdr:row>60</xdr:row>
      <xdr:rowOff>38100</xdr:rowOff>
    </xdr:to>
    <xdr:cxnSp macro="">
      <xdr:nvCxnSpPr>
        <xdr:cNvPr id="192" name="直線コネクタ 191"/>
        <xdr:cNvCxnSpPr/>
      </xdr:nvCxnSpPr>
      <xdr:spPr>
        <a:xfrm>
          <a:off x="2209800" y="1027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158750</xdr:rowOff>
    </xdr:from>
    <xdr:to>
      <xdr:col>3</xdr:col>
      <xdr:colOff>142875</xdr:colOff>
      <xdr:row>59</xdr:row>
      <xdr:rowOff>158750</xdr:rowOff>
    </xdr:to>
    <xdr:cxnSp macro="">
      <xdr:nvCxnSpPr>
        <xdr:cNvPr id="195" name="直線コネクタ 194"/>
        <xdr:cNvCxnSpPr/>
      </xdr:nvCxnSpPr>
      <xdr:spPr>
        <a:xfrm>
          <a:off x="1320800" y="1027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50800</xdr:rowOff>
    </xdr:from>
    <xdr:to>
      <xdr:col>7</xdr:col>
      <xdr:colOff>66675</xdr:colOff>
      <xdr:row>60</xdr:row>
      <xdr:rowOff>152400</xdr:rowOff>
    </xdr:to>
    <xdr:sp macro="" textlink="">
      <xdr:nvSpPr>
        <xdr:cNvPr id="205" name="円/楕円 204"/>
        <xdr:cNvSpPr/>
      </xdr:nvSpPr>
      <xdr:spPr>
        <a:xfrm>
          <a:off x="47752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60</xdr:row>
      <xdr:rowOff>22877</xdr:rowOff>
    </xdr:from>
    <xdr:ext cx="762000" cy="259045"/>
    <xdr:sp macro="" textlink="">
      <xdr:nvSpPr>
        <xdr:cNvPr id="206"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158750</xdr:rowOff>
    </xdr:from>
    <xdr:to>
      <xdr:col>5</xdr:col>
      <xdr:colOff>600075</xdr:colOff>
      <xdr:row>60</xdr:row>
      <xdr:rowOff>88900</xdr:rowOff>
    </xdr:to>
    <xdr:sp macro="" textlink="">
      <xdr:nvSpPr>
        <xdr:cNvPr id="207" name="円/楕円 206"/>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60</xdr:row>
      <xdr:rowOff>73677</xdr:rowOff>
    </xdr:from>
    <xdr:ext cx="736600" cy="259045"/>
    <xdr:sp macro="" textlink="">
      <xdr:nvSpPr>
        <xdr:cNvPr id="208" name="テキスト ボックス 207"/>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158750</xdr:rowOff>
    </xdr:from>
    <xdr:to>
      <xdr:col>4</xdr:col>
      <xdr:colOff>396875</xdr:colOff>
      <xdr:row>60</xdr:row>
      <xdr:rowOff>88900</xdr:rowOff>
    </xdr:to>
    <xdr:sp macro="" textlink="">
      <xdr:nvSpPr>
        <xdr:cNvPr id="209" name="円/楕円 208"/>
        <xdr:cNvSpPr/>
      </xdr:nvSpPr>
      <xdr:spPr>
        <a:xfrm>
          <a:off x="3048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60</xdr:row>
      <xdr:rowOff>73677</xdr:rowOff>
    </xdr:from>
    <xdr:ext cx="762000" cy="259045"/>
    <xdr:sp macro="" textlink="">
      <xdr:nvSpPr>
        <xdr:cNvPr id="210" name="テキスト ボックス 209"/>
        <xdr:cNvSpPr txBox="1"/>
      </xdr:nvSpPr>
      <xdr:spPr>
        <a:xfrm>
          <a:off x="2717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107950</xdr:rowOff>
    </xdr:from>
    <xdr:to>
      <xdr:col>3</xdr:col>
      <xdr:colOff>193675</xdr:colOff>
      <xdr:row>60</xdr:row>
      <xdr:rowOff>38100</xdr:rowOff>
    </xdr:to>
    <xdr:sp macro="" textlink="">
      <xdr:nvSpPr>
        <xdr:cNvPr id="211" name="円/楕円 210"/>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60</xdr:row>
      <xdr:rowOff>22877</xdr:rowOff>
    </xdr:from>
    <xdr:ext cx="762000" cy="259045"/>
    <xdr:sp macro="" textlink="">
      <xdr:nvSpPr>
        <xdr:cNvPr id="212" name="テキスト ボックス 211"/>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107950</xdr:rowOff>
    </xdr:from>
    <xdr:to>
      <xdr:col>1</xdr:col>
      <xdr:colOff>676275</xdr:colOff>
      <xdr:row>60</xdr:row>
      <xdr:rowOff>38100</xdr:rowOff>
    </xdr:to>
    <xdr:sp macro="" textlink="">
      <xdr:nvSpPr>
        <xdr:cNvPr id="213" name="円/楕円 212"/>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60</xdr:row>
      <xdr:rowOff>22877</xdr:rowOff>
    </xdr:from>
    <xdr:ext cx="762000" cy="259045"/>
    <xdr:sp macro="" textlink="">
      <xdr:nvSpPr>
        <xdr:cNvPr id="214" name="テキスト ボックス 213"/>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その他の経常収支比率については、類似団体内平均値</a:t>
          </a:r>
          <a:r>
            <a:rPr kumimoji="1" lang="en-US" altLang="ja-JP" sz="1300">
              <a:latin typeface="ＭＳ Ｐゴシック"/>
            </a:rPr>
            <a:t>13.1</a:t>
          </a:r>
          <a:r>
            <a:rPr kumimoji="1" lang="ja-JP" altLang="en-US" sz="1300">
              <a:latin typeface="ＭＳ Ｐゴシック"/>
            </a:rPr>
            <a:t>％を下回る</a:t>
          </a:r>
          <a:r>
            <a:rPr kumimoji="1" lang="en-US" altLang="ja-JP" sz="1300">
              <a:latin typeface="ＭＳ Ｐゴシック"/>
            </a:rPr>
            <a:t>12.3</a:t>
          </a:r>
          <a:r>
            <a:rPr kumimoji="1" lang="ja-JP" altLang="en-US" sz="1300">
              <a:latin typeface="ＭＳ Ｐゴシック"/>
            </a:rPr>
            <a:t>％となった。内訳は、維持補修費で</a:t>
          </a:r>
          <a:r>
            <a:rPr kumimoji="1" lang="en-US" altLang="ja-JP" sz="1300">
              <a:latin typeface="ＭＳ Ｐゴシック"/>
            </a:rPr>
            <a:t>1.3</a:t>
          </a:r>
          <a:r>
            <a:rPr kumimoji="1" lang="ja-JP" altLang="en-US" sz="1300">
              <a:latin typeface="ＭＳ Ｐゴシック"/>
            </a:rPr>
            <a:t>％、繰出金で</a:t>
          </a:r>
          <a:r>
            <a:rPr kumimoji="1" lang="en-US" altLang="ja-JP" sz="1300">
              <a:latin typeface="ＭＳ Ｐゴシック"/>
            </a:rPr>
            <a:t>11.0</a:t>
          </a:r>
          <a:r>
            <a:rPr kumimoji="1" lang="ja-JP" altLang="en-US" sz="1300">
              <a:latin typeface="ＭＳ Ｐゴシック"/>
            </a:rPr>
            <a:t>％となり前年度と比較して、維持補修費が</a:t>
          </a:r>
          <a:r>
            <a:rPr kumimoji="1" lang="en-US" altLang="ja-JP" sz="1300">
              <a:latin typeface="ＭＳ Ｐゴシック"/>
            </a:rPr>
            <a:t>0.1</a:t>
          </a:r>
          <a:r>
            <a:rPr kumimoji="1" lang="ja-JP" altLang="en-US" sz="1300">
              <a:latin typeface="ＭＳ Ｐゴシック"/>
            </a:rPr>
            <a:t>％、繰出金が</a:t>
          </a:r>
          <a:r>
            <a:rPr kumimoji="1" lang="en-US" altLang="ja-JP" sz="1300">
              <a:latin typeface="ＭＳ Ｐゴシック"/>
            </a:rPr>
            <a:t>0.5</a:t>
          </a:r>
          <a:r>
            <a:rPr kumimoji="1" lang="ja-JP" altLang="en-US" sz="1300">
              <a:latin typeface="ＭＳ Ｐゴシック"/>
            </a:rPr>
            <a:t>％の増加となっている。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今後も、これまでに整備した施設等の老朽化に伴い維持補修費の増加が見込まれることもあり、引き続き計画的な保全に努めたい。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35560</xdr:rowOff>
    </xdr:to>
    <xdr:cxnSp macro="">
      <xdr:nvCxnSpPr>
        <xdr:cNvPr id="247" name="直線コネクタ 246"/>
        <xdr:cNvCxnSpPr/>
      </xdr:nvCxnSpPr>
      <xdr:spPr>
        <a:xfrm>
          <a:off x="15671800" y="9591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138430</xdr:rowOff>
    </xdr:from>
    <xdr:to>
      <xdr:col>22</xdr:col>
      <xdr:colOff>565150</xdr:colOff>
      <xdr:row>55</xdr:row>
      <xdr:rowOff>161290</xdr:rowOff>
    </xdr:to>
    <xdr:cxnSp macro="">
      <xdr:nvCxnSpPr>
        <xdr:cNvPr id="250" name="直線コネクタ 249"/>
        <xdr:cNvCxnSpPr/>
      </xdr:nvCxnSpPr>
      <xdr:spPr>
        <a:xfrm>
          <a:off x="14782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138430</xdr:rowOff>
    </xdr:to>
    <xdr:cxnSp macro="">
      <xdr:nvCxnSpPr>
        <xdr:cNvPr id="253" name="直線コネクタ 252"/>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123190</xdr:rowOff>
    </xdr:to>
    <xdr:cxnSp macro="">
      <xdr:nvCxnSpPr>
        <xdr:cNvPr id="256" name="直線コネクタ 255"/>
        <xdr:cNvCxnSpPr/>
      </xdr:nvCxnSpPr>
      <xdr:spPr>
        <a:xfrm>
          <a:off x="13004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0" name="円/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2" name="円/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4" name="円/楕円 273"/>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146067</xdr:rowOff>
    </xdr:from>
    <xdr:ext cx="762000" cy="259045"/>
    <xdr:sp macro="" textlink="">
      <xdr:nvSpPr>
        <xdr:cNvPr id="275" name="テキスト ボックス 274"/>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補助費等にかかる経常収支比率については、前年度より</a:t>
          </a:r>
          <a:r>
            <a:rPr kumimoji="1" lang="en-US" altLang="ja-JP" sz="1300">
              <a:latin typeface="ＭＳ Ｐゴシック"/>
            </a:rPr>
            <a:t>0.7</a:t>
          </a:r>
          <a:r>
            <a:rPr kumimoji="1" lang="ja-JP" altLang="en-US" sz="1300">
              <a:latin typeface="ＭＳ Ｐゴシック"/>
            </a:rPr>
            <a:t>％の増加となった。平成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立総合病院の独立行政法人化により、負担金補助金や出資金として支出されていたのが、すべて補助費等として支出されることになったことによる。依然として類似団体内平均値との乖離幅が大きいため、今後もより一層の適正化に努め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39</xdr:row>
      <xdr:rowOff>107950</xdr:rowOff>
    </xdr:to>
    <xdr:cxnSp macro="">
      <xdr:nvCxnSpPr>
        <xdr:cNvPr id="310" name="直線コネクタ 309"/>
        <xdr:cNvCxnSpPr/>
      </xdr:nvCxnSpPr>
      <xdr:spPr>
        <a:xfrm>
          <a:off x="15671800" y="671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39</xdr:row>
      <xdr:rowOff>31750</xdr:rowOff>
    </xdr:from>
    <xdr:to>
      <xdr:col>22</xdr:col>
      <xdr:colOff>565150</xdr:colOff>
      <xdr:row>39</xdr:row>
      <xdr:rowOff>107950</xdr:rowOff>
    </xdr:to>
    <xdr:cxnSp macro="">
      <xdr:nvCxnSpPr>
        <xdr:cNvPr id="313" name="直線コネクタ 312"/>
        <xdr:cNvCxnSpPr/>
      </xdr:nvCxnSpPr>
      <xdr:spPr>
        <a:xfrm flipV="1">
          <a:off x="14782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107950</xdr:rowOff>
    </xdr:from>
    <xdr:to>
      <xdr:col>21</xdr:col>
      <xdr:colOff>361950</xdr:colOff>
      <xdr:row>40</xdr:row>
      <xdr:rowOff>34472</xdr:rowOff>
    </xdr:to>
    <xdr:cxnSp macro="">
      <xdr:nvCxnSpPr>
        <xdr:cNvPr id="316" name="直線コネクタ 315"/>
        <xdr:cNvCxnSpPr/>
      </xdr:nvCxnSpPr>
      <xdr:spPr>
        <a:xfrm flipV="1">
          <a:off x="13893800" y="679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34472</xdr:rowOff>
    </xdr:from>
    <xdr:to>
      <xdr:col>20</xdr:col>
      <xdr:colOff>158750</xdr:colOff>
      <xdr:row>40</xdr:row>
      <xdr:rowOff>121557</xdr:rowOff>
    </xdr:to>
    <xdr:cxnSp macro="">
      <xdr:nvCxnSpPr>
        <xdr:cNvPr id="319" name="直線コネクタ 318"/>
        <xdr:cNvCxnSpPr/>
      </xdr:nvCxnSpPr>
      <xdr:spPr>
        <a:xfrm flipV="1">
          <a:off x="13004800" y="6892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29" name="円/楕円 328"/>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39</xdr:row>
      <xdr:rowOff>29227</xdr:rowOff>
    </xdr:from>
    <xdr:ext cx="762000" cy="259045"/>
    <xdr:sp macro="" textlink="">
      <xdr:nvSpPr>
        <xdr:cNvPr id="330"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152400</xdr:rowOff>
    </xdr:from>
    <xdr:to>
      <xdr:col>22</xdr:col>
      <xdr:colOff>615950</xdr:colOff>
      <xdr:row>39</xdr:row>
      <xdr:rowOff>82550</xdr:rowOff>
    </xdr:to>
    <xdr:sp macro="" textlink="">
      <xdr:nvSpPr>
        <xdr:cNvPr id="331" name="円/楕円 330"/>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39</xdr:row>
      <xdr:rowOff>67327</xdr:rowOff>
    </xdr:from>
    <xdr:ext cx="736600" cy="259045"/>
    <xdr:sp macro="" textlink="">
      <xdr:nvSpPr>
        <xdr:cNvPr id="332" name="テキスト ボックス 331"/>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3" name="円/楕円 332"/>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39</xdr:row>
      <xdr:rowOff>143527</xdr:rowOff>
    </xdr:from>
    <xdr:ext cx="762000" cy="259045"/>
    <xdr:sp macro="" textlink="">
      <xdr:nvSpPr>
        <xdr:cNvPr id="334" name="テキスト ボックス 333"/>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155122</xdr:rowOff>
    </xdr:from>
    <xdr:to>
      <xdr:col>20</xdr:col>
      <xdr:colOff>209550</xdr:colOff>
      <xdr:row>40</xdr:row>
      <xdr:rowOff>85272</xdr:rowOff>
    </xdr:to>
    <xdr:sp macro="" textlink="">
      <xdr:nvSpPr>
        <xdr:cNvPr id="335" name="円/楕円 334"/>
        <xdr:cNvSpPr/>
      </xdr:nvSpPr>
      <xdr:spPr>
        <a:xfrm>
          <a:off x="13843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40</xdr:row>
      <xdr:rowOff>70049</xdr:rowOff>
    </xdr:from>
    <xdr:ext cx="762000" cy="259045"/>
    <xdr:sp macro="" textlink="">
      <xdr:nvSpPr>
        <xdr:cNvPr id="336" name="テキスト ボックス 335"/>
        <xdr:cNvSpPr txBox="1"/>
      </xdr:nvSpPr>
      <xdr:spPr>
        <a:xfrm>
          <a:off x="13512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70757</xdr:rowOff>
    </xdr:from>
    <xdr:to>
      <xdr:col>19</xdr:col>
      <xdr:colOff>6350</xdr:colOff>
      <xdr:row>41</xdr:row>
      <xdr:rowOff>907</xdr:rowOff>
    </xdr:to>
    <xdr:sp macro="" textlink="">
      <xdr:nvSpPr>
        <xdr:cNvPr id="337" name="円/楕円 336"/>
        <xdr:cNvSpPr/>
      </xdr:nvSpPr>
      <xdr:spPr>
        <a:xfrm>
          <a:off x="12954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40</xdr:row>
      <xdr:rowOff>157134</xdr:rowOff>
    </xdr:from>
    <xdr:ext cx="762000" cy="259045"/>
    <xdr:sp macro="" textlink="">
      <xdr:nvSpPr>
        <xdr:cNvPr id="338" name="テキスト ボックス 337"/>
        <xdr:cNvSpPr txBox="1"/>
      </xdr:nvSpPr>
      <xdr:spPr>
        <a:xfrm>
          <a:off x="12623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年度においては土地公社健全化事業債をはじめ、過去に発行された市債の償還終了に伴い、</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値</a:t>
          </a:r>
          <a:r>
            <a:rPr kumimoji="1" lang="ja-JP" altLang="ja-JP" sz="1300">
              <a:solidFill>
                <a:schemeClr val="dk1"/>
              </a:solidFill>
              <a:effectLst/>
              <a:latin typeface="+mj-ea"/>
              <a:ea typeface="+mj-ea"/>
              <a:cs typeface="+mn-cs"/>
            </a:rPr>
            <a:t>の</a:t>
          </a:r>
          <a:r>
            <a:rPr kumimoji="1" lang="en-US" altLang="ja-JP" sz="1300">
              <a:solidFill>
                <a:schemeClr val="dk1"/>
              </a:solidFill>
              <a:effectLst/>
              <a:latin typeface="+mj-ea"/>
              <a:ea typeface="+mj-ea"/>
              <a:cs typeface="+mn-cs"/>
            </a:rPr>
            <a:t>17.0</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を</a:t>
          </a:r>
          <a:r>
            <a:rPr kumimoji="1" lang="ja-JP" altLang="en-US" sz="1300">
              <a:solidFill>
                <a:schemeClr val="dk1"/>
              </a:solidFill>
              <a:effectLst/>
              <a:latin typeface="+mn-lt"/>
              <a:ea typeface="+mn-ea"/>
              <a:cs typeface="+mn-cs"/>
            </a:rPr>
            <a:t>下回る</a:t>
          </a:r>
          <a:r>
            <a:rPr kumimoji="1" lang="en-US" altLang="ja-JP" sz="1300">
              <a:latin typeface="ＭＳ Ｐゴシック"/>
            </a:rPr>
            <a:t>15.0</a:t>
          </a:r>
          <a:r>
            <a:rPr kumimoji="1" lang="ja-JP" altLang="en-US" sz="1300">
              <a:latin typeface="ＭＳ Ｐゴシック"/>
            </a:rPr>
            <a:t>％となった。今後は花園ラグビー場の改修、文化創造館の建設、大阪モノレールの南伸事業など建設事業費の増大が予定されていることから、後年度世代に過度な負担を強いることのない市債の活用に努めていく必要が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69850</xdr:rowOff>
    </xdr:to>
    <xdr:cxnSp macro="">
      <xdr:nvCxnSpPr>
        <xdr:cNvPr id="371" name="直線コネクタ 370"/>
        <xdr:cNvCxnSpPr/>
      </xdr:nvCxnSpPr>
      <xdr:spPr>
        <a:xfrm>
          <a:off x="3987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62230</xdr:rowOff>
    </xdr:from>
    <xdr:to>
      <xdr:col>5</xdr:col>
      <xdr:colOff>549275</xdr:colOff>
      <xdr:row>77</xdr:row>
      <xdr:rowOff>153670</xdr:rowOff>
    </xdr:to>
    <xdr:cxnSp macro="">
      <xdr:nvCxnSpPr>
        <xdr:cNvPr id="374" name="直線コネクタ 373"/>
        <xdr:cNvCxnSpPr/>
      </xdr:nvCxnSpPr>
      <xdr:spPr>
        <a:xfrm flipV="1">
          <a:off x="3098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153670</xdr:rowOff>
    </xdr:to>
    <xdr:cxnSp macro="">
      <xdr:nvCxnSpPr>
        <xdr:cNvPr id="377" name="直線コネクタ 376"/>
        <xdr:cNvCxnSpPr/>
      </xdr:nvCxnSpPr>
      <xdr:spPr>
        <a:xfrm>
          <a:off x="2209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77</xdr:row>
      <xdr:rowOff>146050</xdr:rowOff>
    </xdr:to>
    <xdr:cxnSp macro="">
      <xdr:nvCxnSpPr>
        <xdr:cNvPr id="380" name="直線コネクタ 379"/>
        <xdr:cNvCxnSpPr/>
      </xdr:nvCxnSpPr>
      <xdr:spPr>
        <a:xfrm>
          <a:off x="1320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0" name="円/楕円 389"/>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76</xdr:row>
      <xdr:rowOff>35577</xdr:rowOff>
    </xdr:from>
    <xdr:ext cx="762000" cy="259045"/>
    <xdr:sp macro="" textlink="">
      <xdr:nvSpPr>
        <xdr:cNvPr id="391"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2" name="円/楕円 391"/>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123207</xdr:rowOff>
    </xdr:from>
    <xdr:ext cx="736600" cy="259045"/>
    <xdr:sp macro="" textlink="">
      <xdr:nvSpPr>
        <xdr:cNvPr id="393" name="テキスト ボックス 392"/>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94" name="円/楕円 393"/>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43197</xdr:rowOff>
    </xdr:from>
    <xdr:ext cx="762000" cy="259045"/>
    <xdr:sp macro="" textlink="">
      <xdr:nvSpPr>
        <xdr:cNvPr id="395" name="テキスト ボックス 394"/>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6" name="円/楕円 395"/>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35577</xdr:rowOff>
    </xdr:from>
    <xdr:ext cx="762000" cy="259045"/>
    <xdr:sp macro="" textlink="">
      <xdr:nvSpPr>
        <xdr:cNvPr id="397" name="テキスト ボックス 396"/>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8" name="円/楕円 397"/>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35577</xdr:rowOff>
    </xdr:from>
    <xdr:ext cx="762000" cy="259045"/>
    <xdr:sp macro="" textlink="">
      <xdr:nvSpPr>
        <xdr:cNvPr id="399" name="テキスト ボックス 398"/>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公債費以外の経常収支比率については</a:t>
          </a:r>
          <a:r>
            <a:rPr kumimoji="1" lang="en-US" altLang="ja-JP" sz="1300">
              <a:latin typeface="ＭＳ Ｐゴシック"/>
            </a:rPr>
            <a:t>80.1</a:t>
          </a:r>
          <a:r>
            <a:rPr kumimoji="1" lang="ja-JP" altLang="en-US" sz="1300">
              <a:latin typeface="ＭＳ Ｐゴシック"/>
            </a:rPr>
            <a:t>％となり、前年度と比較して</a:t>
          </a:r>
          <a:r>
            <a:rPr kumimoji="1" lang="en-US" altLang="ja-JP" sz="1300">
              <a:latin typeface="ＭＳ Ｐゴシック"/>
            </a:rPr>
            <a:t>2.2</a:t>
          </a:r>
          <a:r>
            <a:rPr kumimoji="1" lang="ja-JP" altLang="en-US" sz="1300">
              <a:latin typeface="ＭＳ Ｐゴシック"/>
            </a:rPr>
            <a:t>％の増加となった。類似団体内平均値</a:t>
          </a:r>
          <a:r>
            <a:rPr kumimoji="1" lang="en-US" altLang="ja-JP" sz="1300">
              <a:latin typeface="ＭＳ Ｐゴシック"/>
            </a:rPr>
            <a:t>74.9</a:t>
          </a:r>
          <a:r>
            <a:rPr kumimoji="1" lang="ja-JP" altLang="en-US" sz="1300">
              <a:latin typeface="ＭＳ Ｐゴシック"/>
            </a:rPr>
            <a:t>％と比較しても依然高水準で硬直した状態であるといえる。主な内容として人件費、扶助費、補助費等の合計で</a:t>
          </a:r>
          <a:r>
            <a:rPr kumimoji="1" lang="en-US" altLang="ja-JP" sz="1300">
              <a:latin typeface="ＭＳ Ｐゴシック"/>
            </a:rPr>
            <a:t>56.6</a:t>
          </a:r>
          <a:r>
            <a:rPr kumimoji="1" lang="ja-JP" altLang="en-US" sz="1300">
              <a:latin typeface="ＭＳ Ｐゴシック"/>
            </a:rPr>
            <a:t>％となっている。前年度と比較して全ての費目で増加しており、今後もより一層の行財政改革の推進に努めたい。</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30987</xdr:rowOff>
    </xdr:from>
    <xdr:to>
      <xdr:col>24</xdr:col>
      <xdr:colOff>31750</xdr:colOff>
      <xdr:row>78</xdr:row>
      <xdr:rowOff>131572</xdr:rowOff>
    </xdr:to>
    <xdr:cxnSp macro="">
      <xdr:nvCxnSpPr>
        <xdr:cNvPr id="430" name="直線コネクタ 429"/>
        <xdr:cNvCxnSpPr/>
      </xdr:nvCxnSpPr>
      <xdr:spPr>
        <a:xfrm>
          <a:off x="15671800" y="134040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30987</xdr:rowOff>
    </xdr:from>
    <xdr:to>
      <xdr:col>22</xdr:col>
      <xdr:colOff>565150</xdr:colOff>
      <xdr:row>78</xdr:row>
      <xdr:rowOff>90424</xdr:rowOff>
    </xdr:to>
    <xdr:cxnSp macro="">
      <xdr:nvCxnSpPr>
        <xdr:cNvPr id="433" name="直線コネクタ 432"/>
        <xdr:cNvCxnSpPr/>
      </xdr:nvCxnSpPr>
      <xdr:spPr>
        <a:xfrm flipV="1">
          <a:off x="14782800" y="134040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90424</xdr:rowOff>
    </xdr:to>
    <xdr:cxnSp macro="">
      <xdr:nvCxnSpPr>
        <xdr:cNvPr id="436" name="直線コネクタ 435"/>
        <xdr:cNvCxnSpPr/>
      </xdr:nvCxnSpPr>
      <xdr:spPr>
        <a:xfrm>
          <a:off x="13893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99568</xdr:rowOff>
    </xdr:to>
    <xdr:cxnSp macro="">
      <xdr:nvCxnSpPr>
        <xdr:cNvPr id="439" name="直線コネクタ 438"/>
        <xdr:cNvCxnSpPr/>
      </xdr:nvCxnSpPr>
      <xdr:spPr>
        <a:xfrm flipV="1">
          <a:off x="13004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80772</xdr:rowOff>
    </xdr:from>
    <xdr:to>
      <xdr:col>24</xdr:col>
      <xdr:colOff>82550</xdr:colOff>
      <xdr:row>79</xdr:row>
      <xdr:rowOff>10922</xdr:rowOff>
    </xdr:to>
    <xdr:sp macro="" textlink="">
      <xdr:nvSpPr>
        <xdr:cNvPr id="449" name="円/楕円 448"/>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52849</xdr:rowOff>
    </xdr:from>
    <xdr:ext cx="762000" cy="259045"/>
    <xdr:sp macro="" textlink="">
      <xdr:nvSpPr>
        <xdr:cNvPr id="450"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151637</xdr:rowOff>
    </xdr:from>
    <xdr:to>
      <xdr:col>22</xdr:col>
      <xdr:colOff>615950</xdr:colOff>
      <xdr:row>78</xdr:row>
      <xdr:rowOff>81787</xdr:rowOff>
    </xdr:to>
    <xdr:sp macro="" textlink="">
      <xdr:nvSpPr>
        <xdr:cNvPr id="451" name="円/楕円 450"/>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66564</xdr:rowOff>
    </xdr:from>
    <xdr:ext cx="736600" cy="259045"/>
    <xdr:sp macro="" textlink="">
      <xdr:nvSpPr>
        <xdr:cNvPr id="452" name="テキスト ボックス 451"/>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53" name="円/楕円 452"/>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126001</xdr:rowOff>
    </xdr:from>
    <xdr:ext cx="762000" cy="259045"/>
    <xdr:sp macro="" textlink="">
      <xdr:nvSpPr>
        <xdr:cNvPr id="454" name="テキスト ボックス 453"/>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5" name="円/楕円 45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93997</xdr:rowOff>
    </xdr:from>
    <xdr:ext cx="762000" cy="259045"/>
    <xdr:sp macro="" textlink="">
      <xdr:nvSpPr>
        <xdr:cNvPr id="456" name="テキスト ボックス 455"/>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57" name="円/楕円 456"/>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78</xdr:row>
      <xdr:rowOff>135145</xdr:rowOff>
    </xdr:from>
    <xdr:ext cx="762000" cy="259045"/>
    <xdr:sp macro="" textlink="">
      <xdr:nvSpPr>
        <xdr:cNvPr id="458" name="テキスト ボックス 457"/>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6777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6777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6777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大阪府東大阪市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67781"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67782"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67784"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67786"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67787"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67788"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67791"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67795"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67796"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67797"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67798"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67799"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67800"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67801"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67802"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67804"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67806"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67808"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67810"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67812"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67814"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6781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57150</xdr:rowOff>
    </xdr:from>
    <xdr:to>
      <xdr:col>4</xdr:col>
      <xdr:colOff>1114425</xdr:colOff>
      <xdr:row>20</xdr:row>
      <xdr:rowOff>66675</xdr:rowOff>
    </xdr:to>
    <xdr:cxnSp macro="">
      <xdr:nvCxnSpPr>
        <xdr:cNvPr id="67817" name="直線コネクタ 42"/>
        <xdr:cNvCxnSpPr>
          <a:cxnSpLocks noChangeShapeType="1"/>
        </xdr:cNvCxnSpPr>
      </xdr:nvCxnSpPr>
      <xdr:spPr bwMode="auto">
        <a:xfrm flipV="1">
          <a:off x="5648325" y="2162175"/>
          <a:ext cx="0" cy="138112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66675</xdr:rowOff>
    </xdr:from>
    <xdr:to>
      <xdr:col>5</xdr:col>
      <xdr:colOff>76200</xdr:colOff>
      <xdr:row>20</xdr:row>
      <xdr:rowOff>66675</xdr:rowOff>
    </xdr:to>
    <xdr:cxnSp macro="">
      <xdr:nvCxnSpPr>
        <xdr:cNvPr id="67819" name="直線コネクタ 44"/>
        <xdr:cNvCxnSpPr>
          <a:cxnSpLocks noChangeShapeType="1"/>
        </xdr:cNvCxnSpPr>
      </xdr:nvCxnSpPr>
      <xdr:spPr bwMode="auto">
        <a:xfrm>
          <a:off x="5562600" y="35433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57150</xdr:rowOff>
    </xdr:from>
    <xdr:to>
      <xdr:col>5</xdr:col>
      <xdr:colOff>76200</xdr:colOff>
      <xdr:row>12</xdr:row>
      <xdr:rowOff>57150</xdr:rowOff>
    </xdr:to>
    <xdr:cxnSp macro="">
      <xdr:nvCxnSpPr>
        <xdr:cNvPr id="67821" name="直線コネクタ 46"/>
        <xdr:cNvCxnSpPr>
          <a:cxnSpLocks noChangeShapeType="1"/>
        </xdr:cNvCxnSpPr>
      </xdr:nvCxnSpPr>
      <xdr:spPr bwMode="auto">
        <a:xfrm>
          <a:off x="5562600" y="21621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18</xdr:row>
      <xdr:rowOff>38100</xdr:rowOff>
    </xdr:from>
    <xdr:to>
      <xdr:col>4</xdr:col>
      <xdr:colOff>1114425</xdr:colOff>
      <xdr:row>18</xdr:row>
      <xdr:rowOff>76200</xdr:rowOff>
    </xdr:to>
    <xdr:cxnSp macro="">
      <xdr:nvCxnSpPr>
        <xdr:cNvPr id="67822" name="直線コネクタ 47"/>
        <xdr:cNvCxnSpPr>
          <a:cxnSpLocks noChangeShapeType="1"/>
        </xdr:cNvCxnSpPr>
      </xdr:nvCxnSpPr>
      <xdr:spPr bwMode="auto">
        <a:xfrm>
          <a:off x="5000625" y="3171825"/>
          <a:ext cx="647700"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152400</xdr:rowOff>
    </xdr:from>
    <xdr:to>
      <xdr:col>5</xdr:col>
      <xdr:colOff>38100</xdr:colOff>
      <xdr:row>17</xdr:row>
      <xdr:rowOff>76200</xdr:rowOff>
    </xdr:to>
    <xdr:sp macro="" textlink="">
      <xdr:nvSpPr>
        <xdr:cNvPr id="67824" name="フローチャート : 判断 49"/>
        <xdr:cNvSpPr>
          <a:spLocks noChangeArrowheads="1"/>
        </xdr:cNvSpPr>
      </xdr:nvSpPr>
      <xdr:spPr bwMode="auto">
        <a:xfrm>
          <a:off x="5600700" y="294322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152400</xdr:rowOff>
    </xdr:from>
    <xdr:to>
      <xdr:col>4</xdr:col>
      <xdr:colOff>466725</xdr:colOff>
      <xdr:row>18</xdr:row>
      <xdr:rowOff>38100</xdr:rowOff>
    </xdr:to>
    <xdr:cxnSp macro="">
      <xdr:nvCxnSpPr>
        <xdr:cNvPr id="67825" name="直線コネクタ 50"/>
        <xdr:cNvCxnSpPr>
          <a:cxnSpLocks noChangeShapeType="1"/>
        </xdr:cNvCxnSpPr>
      </xdr:nvCxnSpPr>
      <xdr:spPr bwMode="auto">
        <a:xfrm>
          <a:off x="4305300" y="3114675"/>
          <a:ext cx="695325" cy="571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16</xdr:row>
      <xdr:rowOff>142875</xdr:rowOff>
    </xdr:from>
    <xdr:to>
      <xdr:col>4</xdr:col>
      <xdr:colOff>523875</xdr:colOff>
      <xdr:row>17</xdr:row>
      <xdr:rowOff>76200</xdr:rowOff>
    </xdr:to>
    <xdr:sp macro="" textlink="">
      <xdr:nvSpPr>
        <xdr:cNvPr id="67826" name="フローチャート : 判断 51"/>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152400</xdr:rowOff>
    </xdr:from>
    <xdr:to>
      <xdr:col>3</xdr:col>
      <xdr:colOff>904875</xdr:colOff>
      <xdr:row>18</xdr:row>
      <xdr:rowOff>47625</xdr:rowOff>
    </xdr:to>
    <xdr:cxnSp macro="">
      <xdr:nvCxnSpPr>
        <xdr:cNvPr id="67828" name="直線コネクタ 53"/>
        <xdr:cNvCxnSpPr>
          <a:cxnSpLocks noChangeShapeType="1"/>
        </xdr:cNvCxnSpPr>
      </xdr:nvCxnSpPr>
      <xdr:spPr bwMode="auto">
        <a:xfrm flipV="1">
          <a:off x="3609975" y="3114675"/>
          <a:ext cx="695325" cy="666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16</xdr:row>
      <xdr:rowOff>161925</xdr:rowOff>
    </xdr:from>
    <xdr:to>
      <xdr:col>3</xdr:col>
      <xdr:colOff>952500</xdr:colOff>
      <xdr:row>17</xdr:row>
      <xdr:rowOff>95250</xdr:rowOff>
    </xdr:to>
    <xdr:sp macro="" textlink="">
      <xdr:nvSpPr>
        <xdr:cNvPr id="67829" name="フローチャート : 判断 54"/>
        <xdr:cNvSpPr>
          <a:spLocks noChangeArrowheads="1"/>
        </xdr:cNvSpPr>
      </xdr:nvSpPr>
      <xdr:spPr bwMode="auto">
        <a:xfrm>
          <a:off x="4257675" y="29527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38100</xdr:rowOff>
    </xdr:from>
    <xdr:to>
      <xdr:col>3</xdr:col>
      <xdr:colOff>209550</xdr:colOff>
      <xdr:row>18</xdr:row>
      <xdr:rowOff>47625</xdr:rowOff>
    </xdr:to>
    <xdr:cxnSp macro="">
      <xdr:nvCxnSpPr>
        <xdr:cNvPr id="67831" name="直線コネクタ 56"/>
        <xdr:cNvCxnSpPr>
          <a:cxnSpLocks noChangeShapeType="1"/>
        </xdr:cNvCxnSpPr>
      </xdr:nvCxnSpPr>
      <xdr:spPr bwMode="auto">
        <a:xfrm>
          <a:off x="2905125" y="3171825"/>
          <a:ext cx="70485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17</xdr:row>
      <xdr:rowOff>66675</xdr:rowOff>
    </xdr:from>
    <xdr:to>
      <xdr:col>3</xdr:col>
      <xdr:colOff>257175</xdr:colOff>
      <xdr:row>18</xdr:row>
      <xdr:rowOff>0</xdr:rowOff>
    </xdr:to>
    <xdr:sp macro="" textlink="">
      <xdr:nvSpPr>
        <xdr:cNvPr id="67832" name="フローチャート : 判断 57"/>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152400</xdr:rowOff>
    </xdr:from>
    <xdr:to>
      <xdr:col>2</xdr:col>
      <xdr:colOff>695325</xdr:colOff>
      <xdr:row>17</xdr:row>
      <xdr:rowOff>85725</xdr:rowOff>
    </xdr:to>
    <xdr:sp macro="" textlink="">
      <xdr:nvSpPr>
        <xdr:cNvPr id="67834" name="フローチャート : 判断 59"/>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19050</xdr:rowOff>
    </xdr:from>
    <xdr:to>
      <xdr:col>5</xdr:col>
      <xdr:colOff>38100</xdr:colOff>
      <xdr:row>18</xdr:row>
      <xdr:rowOff>123825</xdr:rowOff>
    </xdr:to>
    <xdr:sp macro="" textlink="">
      <xdr:nvSpPr>
        <xdr:cNvPr id="67841" name="円/楕円 66"/>
        <xdr:cNvSpPr>
          <a:spLocks noChangeArrowheads="1"/>
        </xdr:cNvSpPr>
      </xdr:nvSpPr>
      <xdr:spPr bwMode="auto">
        <a:xfrm>
          <a:off x="5600700" y="31527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164985</xdr:rowOff>
    </xdr:from>
    <xdr:ext cx="762000" cy="259045"/>
    <xdr:sp macro="" textlink="">
      <xdr:nvSpPr>
        <xdr:cNvPr id="68" name="人口1人当たり決算額の推移該当値テキスト130"/>
        <xdr:cNvSpPr txBox="1"/>
      </xdr:nvSpPr>
      <xdr:spPr>
        <a:xfrm>
          <a:off x="5740400" y="312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152400</xdr:rowOff>
    </xdr:from>
    <xdr:to>
      <xdr:col>4</xdr:col>
      <xdr:colOff>523875</xdr:colOff>
      <xdr:row>18</xdr:row>
      <xdr:rowOff>85725</xdr:rowOff>
    </xdr:to>
    <xdr:sp macro="" textlink="">
      <xdr:nvSpPr>
        <xdr:cNvPr id="67843" name="円/楕円 68"/>
        <xdr:cNvSpPr>
          <a:spLocks noChangeArrowheads="1"/>
        </xdr:cNvSpPr>
      </xdr:nvSpPr>
      <xdr:spPr bwMode="auto">
        <a:xfrm>
          <a:off x="4953000" y="31146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71305</xdr:rowOff>
    </xdr:from>
    <xdr:ext cx="736600" cy="259045"/>
    <xdr:sp macro="" textlink="">
      <xdr:nvSpPr>
        <xdr:cNvPr id="70" name="テキスト ボックス 69"/>
        <xdr:cNvSpPr txBox="1"/>
      </xdr:nvSpPr>
      <xdr:spPr>
        <a:xfrm>
          <a:off x="4622800" y="320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56,788</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104775</xdr:rowOff>
    </xdr:from>
    <xdr:to>
      <xdr:col>3</xdr:col>
      <xdr:colOff>952500</xdr:colOff>
      <xdr:row>18</xdr:row>
      <xdr:rowOff>28575</xdr:rowOff>
    </xdr:to>
    <xdr:sp macro="" textlink="">
      <xdr:nvSpPr>
        <xdr:cNvPr id="67845" name="円/楕円 70"/>
        <xdr:cNvSpPr>
          <a:spLocks noChangeArrowheads="1"/>
        </xdr:cNvSpPr>
      </xdr:nvSpPr>
      <xdr:spPr bwMode="auto">
        <a:xfrm>
          <a:off x="4257675" y="306705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16304</xdr:rowOff>
    </xdr:from>
    <xdr:ext cx="762000" cy="259045"/>
    <xdr:sp macro="" textlink="">
      <xdr:nvSpPr>
        <xdr:cNvPr id="72" name="テキスト ボックス 71"/>
        <xdr:cNvSpPr txBox="1"/>
      </xdr:nvSpPr>
      <xdr:spPr>
        <a:xfrm>
          <a:off x="3924300" y="315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57,991</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0</xdr:rowOff>
    </xdr:from>
    <xdr:to>
      <xdr:col>3</xdr:col>
      <xdr:colOff>257175</xdr:colOff>
      <xdr:row>18</xdr:row>
      <xdr:rowOff>104775</xdr:rowOff>
    </xdr:to>
    <xdr:sp macro="" textlink="">
      <xdr:nvSpPr>
        <xdr:cNvPr id="67847" name="円/楕円 72"/>
        <xdr:cNvSpPr>
          <a:spLocks noChangeArrowheads="1"/>
        </xdr:cNvSpPr>
      </xdr:nvSpPr>
      <xdr:spPr bwMode="auto">
        <a:xfrm>
          <a:off x="3552825" y="31337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87170</xdr:rowOff>
    </xdr:from>
    <xdr:ext cx="762000" cy="259045"/>
    <xdr:sp macro="" textlink="">
      <xdr:nvSpPr>
        <xdr:cNvPr id="74" name="テキスト ボックス 73"/>
        <xdr:cNvSpPr txBox="1"/>
      </xdr:nvSpPr>
      <xdr:spPr>
        <a:xfrm>
          <a:off x="3225800" y="32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152400</xdr:rowOff>
    </xdr:from>
    <xdr:to>
      <xdr:col>2</xdr:col>
      <xdr:colOff>695325</xdr:colOff>
      <xdr:row>18</xdr:row>
      <xdr:rowOff>85725</xdr:rowOff>
    </xdr:to>
    <xdr:sp macro="" textlink="">
      <xdr:nvSpPr>
        <xdr:cNvPr id="67849" name="円/楕円 74"/>
        <xdr:cNvSpPr>
          <a:spLocks noChangeArrowheads="1"/>
        </xdr:cNvSpPr>
      </xdr:nvSpPr>
      <xdr:spPr bwMode="auto">
        <a:xfrm>
          <a:off x="2857500" y="31146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70162</xdr:rowOff>
    </xdr:from>
    <xdr:ext cx="762000" cy="259045"/>
    <xdr:sp macro="" textlink="">
      <xdr:nvSpPr>
        <xdr:cNvPr id="76" name="テキスト ボックス 75"/>
        <xdr:cNvSpPr txBox="1"/>
      </xdr:nvSpPr>
      <xdr:spPr>
        <a:xfrm>
          <a:off x="2527300" y="320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67852" name="角丸四角形 77"/>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67856"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67857"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67858"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67859"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67860"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67861"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67862"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67863" name="正方形/長方形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0" name="テキスト ボックス 89"/>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67865"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67866" name="直線コネクタ 91"/>
        <xdr:cNvCxnSpPr>
          <a:cxnSpLocks noChangeShapeType="1"/>
        </xdr:cNvCxnSpPr>
      </xdr:nvCxnSpPr>
      <xdr:spPr bwMode="auto">
        <a:xfrm>
          <a:off x="2162175" y="7477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67868" name="直線コネクタ 93"/>
        <xdr:cNvCxnSpPr>
          <a:cxnSpLocks noChangeShapeType="1"/>
        </xdr:cNvCxnSpPr>
      </xdr:nvCxnSpPr>
      <xdr:spPr bwMode="auto">
        <a:xfrm>
          <a:off x="2162175" y="70199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67870" name="直線コネクタ 95"/>
        <xdr:cNvCxnSpPr>
          <a:cxnSpLocks noChangeShapeType="1"/>
        </xdr:cNvCxnSpPr>
      </xdr:nvCxnSpPr>
      <xdr:spPr bwMode="auto">
        <a:xfrm>
          <a:off x="2162175" y="65627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67872" name="直線コネクタ 97"/>
        <xdr:cNvCxnSpPr>
          <a:cxnSpLocks noChangeShapeType="1"/>
        </xdr:cNvCxnSpPr>
      </xdr:nvCxnSpPr>
      <xdr:spPr bwMode="auto">
        <a:xfrm>
          <a:off x="2162175" y="61055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67874" name="直線コネクタ 99"/>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678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180975</xdr:rowOff>
    </xdr:from>
    <xdr:to>
      <xdr:col>4</xdr:col>
      <xdr:colOff>1114425</xdr:colOff>
      <xdr:row>38</xdr:row>
      <xdr:rowOff>104775</xdr:rowOff>
    </xdr:to>
    <xdr:cxnSp macro="">
      <xdr:nvCxnSpPr>
        <xdr:cNvPr id="67877" name="直線コネクタ 102"/>
        <xdr:cNvCxnSpPr>
          <a:cxnSpLocks noChangeShapeType="1"/>
        </xdr:cNvCxnSpPr>
      </xdr:nvCxnSpPr>
      <xdr:spPr bwMode="auto">
        <a:xfrm flipV="1">
          <a:off x="5648325" y="6105525"/>
          <a:ext cx="0" cy="14668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104775</xdr:rowOff>
    </xdr:from>
    <xdr:to>
      <xdr:col>5</xdr:col>
      <xdr:colOff>76200</xdr:colOff>
      <xdr:row>38</xdr:row>
      <xdr:rowOff>104775</xdr:rowOff>
    </xdr:to>
    <xdr:cxnSp macro="">
      <xdr:nvCxnSpPr>
        <xdr:cNvPr id="67879" name="直線コネクタ 104"/>
        <xdr:cNvCxnSpPr>
          <a:cxnSpLocks noChangeShapeType="1"/>
        </xdr:cNvCxnSpPr>
      </xdr:nvCxnSpPr>
      <xdr:spPr bwMode="auto">
        <a:xfrm>
          <a:off x="5562600" y="75723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180975</xdr:rowOff>
    </xdr:from>
    <xdr:to>
      <xdr:col>5</xdr:col>
      <xdr:colOff>76200</xdr:colOff>
      <xdr:row>33</xdr:row>
      <xdr:rowOff>180975</xdr:rowOff>
    </xdr:to>
    <xdr:cxnSp macro="">
      <xdr:nvCxnSpPr>
        <xdr:cNvPr id="67881" name="直線コネクタ 106"/>
        <xdr:cNvCxnSpPr>
          <a:cxnSpLocks noChangeShapeType="1"/>
        </xdr:cNvCxnSpPr>
      </xdr:nvCxnSpPr>
      <xdr:spPr bwMode="auto">
        <a:xfrm>
          <a:off x="5562600" y="61055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36</xdr:row>
      <xdr:rowOff>123825</xdr:rowOff>
    </xdr:from>
    <xdr:to>
      <xdr:col>4</xdr:col>
      <xdr:colOff>1114425</xdr:colOff>
      <xdr:row>36</xdr:row>
      <xdr:rowOff>123825</xdr:rowOff>
    </xdr:to>
    <xdr:cxnSp macro="">
      <xdr:nvCxnSpPr>
        <xdr:cNvPr id="67882" name="直線コネクタ 107"/>
        <xdr:cNvCxnSpPr>
          <a:cxnSpLocks noChangeShapeType="1"/>
        </xdr:cNvCxnSpPr>
      </xdr:nvCxnSpPr>
      <xdr:spPr bwMode="auto">
        <a:xfrm flipV="1">
          <a:off x="5000625" y="7077075"/>
          <a:ext cx="64770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295275</xdr:rowOff>
    </xdr:from>
    <xdr:to>
      <xdr:col>5</xdr:col>
      <xdr:colOff>38100</xdr:colOff>
      <xdr:row>36</xdr:row>
      <xdr:rowOff>57150</xdr:rowOff>
    </xdr:to>
    <xdr:sp macro="" textlink="">
      <xdr:nvSpPr>
        <xdr:cNvPr id="67884" name="フローチャート : 判断 109"/>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95250</xdr:rowOff>
    </xdr:from>
    <xdr:to>
      <xdr:col>4</xdr:col>
      <xdr:colOff>466725</xdr:colOff>
      <xdr:row>36</xdr:row>
      <xdr:rowOff>123825</xdr:rowOff>
    </xdr:to>
    <xdr:cxnSp macro="">
      <xdr:nvCxnSpPr>
        <xdr:cNvPr id="67885" name="直線コネクタ 110"/>
        <xdr:cNvCxnSpPr>
          <a:cxnSpLocks noChangeShapeType="1"/>
        </xdr:cNvCxnSpPr>
      </xdr:nvCxnSpPr>
      <xdr:spPr bwMode="auto">
        <a:xfrm>
          <a:off x="4305300" y="7048500"/>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276225</xdr:rowOff>
    </xdr:from>
    <xdr:to>
      <xdr:col>4</xdr:col>
      <xdr:colOff>523875</xdr:colOff>
      <xdr:row>36</xdr:row>
      <xdr:rowOff>28575</xdr:rowOff>
    </xdr:to>
    <xdr:sp macro="" textlink="">
      <xdr:nvSpPr>
        <xdr:cNvPr id="67886" name="フローチャート : 判断 111"/>
        <xdr:cNvSpPr>
          <a:spLocks noChangeArrowheads="1"/>
        </xdr:cNvSpPr>
      </xdr:nvSpPr>
      <xdr:spPr bwMode="auto">
        <a:xfrm>
          <a:off x="4953000" y="68865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76200</xdr:rowOff>
    </xdr:from>
    <xdr:to>
      <xdr:col>3</xdr:col>
      <xdr:colOff>904875</xdr:colOff>
      <xdr:row>36</xdr:row>
      <xdr:rowOff>95250</xdr:rowOff>
    </xdr:to>
    <xdr:cxnSp macro="">
      <xdr:nvCxnSpPr>
        <xdr:cNvPr id="67888" name="直線コネクタ 113"/>
        <xdr:cNvCxnSpPr>
          <a:cxnSpLocks noChangeShapeType="1"/>
        </xdr:cNvCxnSpPr>
      </xdr:nvCxnSpPr>
      <xdr:spPr bwMode="auto">
        <a:xfrm>
          <a:off x="3609975" y="7029450"/>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266700</xdr:rowOff>
    </xdr:from>
    <xdr:to>
      <xdr:col>3</xdr:col>
      <xdr:colOff>952500</xdr:colOff>
      <xdr:row>36</xdr:row>
      <xdr:rowOff>28575</xdr:rowOff>
    </xdr:to>
    <xdr:sp macro="" textlink="">
      <xdr:nvSpPr>
        <xdr:cNvPr id="67889" name="フローチャート : 判断 114"/>
        <xdr:cNvSpPr>
          <a:spLocks noChangeArrowheads="1"/>
        </xdr:cNvSpPr>
      </xdr:nvSpPr>
      <xdr:spPr bwMode="auto">
        <a:xfrm>
          <a:off x="4257675" y="68770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38100</xdr:rowOff>
    </xdr:from>
    <xdr:to>
      <xdr:col>3</xdr:col>
      <xdr:colOff>209550</xdr:colOff>
      <xdr:row>36</xdr:row>
      <xdr:rowOff>76200</xdr:rowOff>
    </xdr:to>
    <xdr:cxnSp macro="">
      <xdr:nvCxnSpPr>
        <xdr:cNvPr id="67891" name="直線コネクタ 116"/>
        <xdr:cNvCxnSpPr>
          <a:cxnSpLocks noChangeShapeType="1"/>
        </xdr:cNvCxnSpPr>
      </xdr:nvCxnSpPr>
      <xdr:spPr bwMode="auto">
        <a:xfrm>
          <a:off x="2905125" y="6991350"/>
          <a:ext cx="704850"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190500</xdr:rowOff>
    </xdr:from>
    <xdr:to>
      <xdr:col>3</xdr:col>
      <xdr:colOff>257175</xdr:colOff>
      <xdr:row>35</xdr:row>
      <xdr:rowOff>295275</xdr:rowOff>
    </xdr:to>
    <xdr:sp macro="" textlink="">
      <xdr:nvSpPr>
        <xdr:cNvPr id="67892" name="フローチャート : 判断 117"/>
        <xdr:cNvSpPr>
          <a:spLocks noChangeArrowheads="1"/>
        </xdr:cNvSpPr>
      </xdr:nvSpPr>
      <xdr:spPr bwMode="auto">
        <a:xfrm>
          <a:off x="3552825" y="68008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161925</xdr:rowOff>
    </xdr:from>
    <xdr:to>
      <xdr:col>2</xdr:col>
      <xdr:colOff>695325</xdr:colOff>
      <xdr:row>35</xdr:row>
      <xdr:rowOff>257175</xdr:rowOff>
    </xdr:to>
    <xdr:sp macro="" textlink="">
      <xdr:nvSpPr>
        <xdr:cNvPr id="67894" name="フローチャート : 判断 119"/>
        <xdr:cNvSpPr>
          <a:spLocks noChangeArrowheads="1"/>
        </xdr:cNvSpPr>
      </xdr:nvSpPr>
      <xdr:spPr bwMode="auto">
        <a:xfrm>
          <a:off x="2857500" y="67722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66675</xdr:rowOff>
    </xdr:from>
    <xdr:to>
      <xdr:col>5</xdr:col>
      <xdr:colOff>38100</xdr:colOff>
      <xdr:row>37</xdr:row>
      <xdr:rowOff>0</xdr:rowOff>
    </xdr:to>
    <xdr:sp macro="" textlink="">
      <xdr:nvSpPr>
        <xdr:cNvPr id="67901" name="円/楕円 126"/>
        <xdr:cNvSpPr>
          <a:spLocks noChangeArrowheads="1"/>
        </xdr:cNvSpPr>
      </xdr:nvSpPr>
      <xdr:spPr bwMode="auto">
        <a:xfrm>
          <a:off x="5600700" y="70199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36</xdr:row>
      <xdr:rowOff>42287</xdr:rowOff>
    </xdr:from>
    <xdr:ext cx="762000" cy="259045"/>
    <xdr:sp macro="" textlink="">
      <xdr:nvSpPr>
        <xdr:cNvPr id="128" name="人口1人当たり決算額の推移該当値テキスト445"/>
        <xdr:cNvSpPr txBox="1"/>
      </xdr:nvSpPr>
      <xdr:spPr>
        <a:xfrm>
          <a:off x="5740400" y="699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76200</xdr:rowOff>
    </xdr:from>
    <xdr:to>
      <xdr:col>4</xdr:col>
      <xdr:colOff>523875</xdr:colOff>
      <xdr:row>37</xdr:row>
      <xdr:rowOff>9525</xdr:rowOff>
    </xdr:to>
    <xdr:sp macro="" textlink="">
      <xdr:nvSpPr>
        <xdr:cNvPr id="67903" name="円/楕円 128"/>
        <xdr:cNvSpPr>
          <a:spLocks noChangeArrowheads="1"/>
        </xdr:cNvSpPr>
      </xdr:nvSpPr>
      <xdr:spPr bwMode="auto">
        <a:xfrm>
          <a:off x="4953000" y="70294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161251</xdr:rowOff>
    </xdr:from>
    <xdr:ext cx="736600" cy="259045"/>
    <xdr:sp macro="" textlink="">
      <xdr:nvSpPr>
        <xdr:cNvPr id="130" name="テキスト ボックス 129"/>
        <xdr:cNvSpPr txBox="1"/>
      </xdr:nvSpPr>
      <xdr:spPr>
        <a:xfrm>
          <a:off x="4622800" y="711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47625</xdr:rowOff>
    </xdr:from>
    <xdr:to>
      <xdr:col>3</xdr:col>
      <xdr:colOff>952500</xdr:colOff>
      <xdr:row>36</xdr:row>
      <xdr:rowOff>152400</xdr:rowOff>
    </xdr:to>
    <xdr:sp macro="" textlink="">
      <xdr:nvSpPr>
        <xdr:cNvPr id="67905" name="円/楕円 130"/>
        <xdr:cNvSpPr>
          <a:spLocks noChangeArrowheads="1"/>
        </xdr:cNvSpPr>
      </xdr:nvSpPr>
      <xdr:spPr bwMode="auto">
        <a:xfrm>
          <a:off x="4257675" y="70008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36</xdr:row>
      <xdr:rowOff>134871</xdr:rowOff>
    </xdr:from>
    <xdr:ext cx="762000" cy="259045"/>
    <xdr:sp macro="" textlink="">
      <xdr:nvSpPr>
        <xdr:cNvPr id="132" name="テキスト ボックス 131"/>
        <xdr:cNvSpPr txBox="1"/>
      </xdr:nvSpPr>
      <xdr:spPr>
        <a:xfrm>
          <a:off x="3924300" y="7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9,356</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19050</xdr:rowOff>
    </xdr:from>
    <xdr:to>
      <xdr:col>3</xdr:col>
      <xdr:colOff>257175</xdr:colOff>
      <xdr:row>36</xdr:row>
      <xdr:rowOff>123825</xdr:rowOff>
    </xdr:to>
    <xdr:sp macro="" textlink="">
      <xdr:nvSpPr>
        <xdr:cNvPr id="67907" name="円/楕円 132"/>
        <xdr:cNvSpPr>
          <a:spLocks noChangeArrowheads="1"/>
        </xdr:cNvSpPr>
      </xdr:nvSpPr>
      <xdr:spPr bwMode="auto">
        <a:xfrm>
          <a:off x="3552825" y="69723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36</xdr:row>
      <xdr:rowOff>107256</xdr:rowOff>
    </xdr:from>
    <xdr:ext cx="762000" cy="259045"/>
    <xdr:sp macro="" textlink="">
      <xdr:nvSpPr>
        <xdr:cNvPr id="134" name="テキスト ボックス 133"/>
        <xdr:cNvSpPr txBox="1"/>
      </xdr:nvSpPr>
      <xdr:spPr>
        <a:xfrm>
          <a:off x="3225800" y="706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333375</xdr:rowOff>
    </xdr:from>
    <xdr:to>
      <xdr:col>2</xdr:col>
      <xdr:colOff>695325</xdr:colOff>
      <xdr:row>36</xdr:row>
      <xdr:rowOff>85725</xdr:rowOff>
    </xdr:to>
    <xdr:sp macro="" textlink="">
      <xdr:nvSpPr>
        <xdr:cNvPr id="67909" name="円/楕円 134"/>
        <xdr:cNvSpPr>
          <a:spLocks noChangeArrowheads="1"/>
        </xdr:cNvSpPr>
      </xdr:nvSpPr>
      <xdr:spPr bwMode="auto">
        <a:xfrm>
          <a:off x="2857500" y="69437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36</xdr:row>
      <xdr:rowOff>73331</xdr:rowOff>
    </xdr:from>
    <xdr:ext cx="762000" cy="259045"/>
    <xdr:sp macro="" textlink="">
      <xdr:nvSpPr>
        <xdr:cNvPr id="136" name="テキスト ボックス 135"/>
        <xdr:cNvSpPr txBox="1"/>
      </xdr:nvSpPr>
      <xdr:spPr>
        <a:xfrm>
          <a:off x="2527300" y="702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493,922
476,959
61.78
201,689,269
200,023,698
1,591,197
106,434,180
189,687,488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4.7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39</xdr:row>
      <xdr:rowOff>148907</xdr:rowOff>
    </xdr:from>
    <xdr:ext cx="531300" cy="259045"/>
    <xdr:sp macro="" textlink="">
      <xdr:nvSpPr>
        <xdr:cNvPr id="42" name="テキスト ボックス 41"/>
        <xdr:cNvSpPr txBox="1"/>
      </xdr:nvSpPr>
      <xdr:spPr>
        <a:xfrm>
          <a:off x="230701" y="6835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110807</xdr:rowOff>
    </xdr:from>
    <xdr:ext cx="531300" cy="259045"/>
    <xdr:sp macro="" textlink="">
      <xdr:nvSpPr>
        <xdr:cNvPr id="44" name="テキスト ボックス 43"/>
        <xdr:cNvSpPr txBox="1"/>
      </xdr:nvSpPr>
      <xdr:spPr>
        <a:xfrm>
          <a:off x="230701" y="6454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72707</xdr:rowOff>
    </xdr:from>
    <xdr:ext cx="531300" cy="259045"/>
    <xdr:sp macro="" textlink="">
      <xdr:nvSpPr>
        <xdr:cNvPr id="46" name="テキスト ボックス 45"/>
        <xdr:cNvSpPr txBox="1"/>
      </xdr:nvSpPr>
      <xdr:spPr>
        <a:xfrm>
          <a:off x="230701" y="6073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34607</xdr:rowOff>
    </xdr:from>
    <xdr:ext cx="531300" cy="259045"/>
    <xdr:sp macro="" textlink="">
      <xdr:nvSpPr>
        <xdr:cNvPr id="48" name="テキスト ボックス 47"/>
        <xdr:cNvSpPr txBox="1"/>
      </xdr:nvSpPr>
      <xdr:spPr>
        <a:xfrm>
          <a:off x="230701" y="5692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30</xdr:row>
      <xdr:rowOff>167957</xdr:rowOff>
    </xdr:from>
    <xdr:ext cx="531300" cy="259045"/>
    <xdr:sp macro="" textlink="">
      <xdr:nvSpPr>
        <xdr:cNvPr id="50" name="テキスト ボックス 49"/>
        <xdr:cNvSpPr txBox="1"/>
      </xdr:nvSpPr>
      <xdr:spPr>
        <a:xfrm>
          <a:off x="230701" y="5311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28</xdr:row>
      <xdr:rowOff>129857</xdr:rowOff>
    </xdr:from>
    <xdr:ext cx="531300" cy="259045"/>
    <xdr:sp macro="" textlink="">
      <xdr:nvSpPr>
        <xdr:cNvPr id="52" name="テキスト ボックス 51"/>
        <xdr:cNvSpPr txBox="1"/>
      </xdr:nvSpPr>
      <xdr:spPr>
        <a:xfrm>
          <a:off x="230701" y="4930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26</xdr:row>
      <xdr:rowOff>91757</xdr:rowOff>
    </xdr:from>
    <xdr:ext cx="531300" cy="259045"/>
    <xdr:sp macro="" textlink="">
      <xdr:nvSpPr>
        <xdr:cNvPr id="54" name="テキスト ボックス 53"/>
        <xdr:cNvSpPr txBox="1"/>
      </xdr:nvSpPr>
      <xdr:spPr>
        <a:xfrm>
          <a:off x="230701" y="4549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63995</xdr:rowOff>
    </xdr:from>
    <xdr:ext cx="534377" cy="259045"/>
    <xdr:sp macro="" textlink="">
      <xdr:nvSpPr>
        <xdr:cNvPr id="57" name="人件費最小値テキスト"/>
        <xdr:cNvSpPr txBox="1"/>
      </xdr:nvSpPr>
      <xdr:spPr>
        <a:xfrm>
          <a:off x="4686300" y="657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14769</xdr:rowOff>
    </xdr:from>
    <xdr:ext cx="534377" cy="259045"/>
    <xdr:sp macro="" textlink="">
      <xdr:nvSpPr>
        <xdr:cNvPr id="59" name="人件費最大値テキスト"/>
        <xdr:cNvSpPr txBox="1"/>
      </xdr:nvSpPr>
      <xdr:spPr>
        <a:xfrm>
          <a:off x="4686300" y="48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128499</xdr:rowOff>
    </xdr:from>
    <xdr:to>
      <xdr:col>6</xdr:col>
      <xdr:colOff>511175</xdr:colOff>
      <xdr:row>36</xdr:row>
      <xdr:rowOff>6007</xdr:rowOff>
    </xdr:to>
    <xdr:cxnSp macro="">
      <xdr:nvCxnSpPr>
        <xdr:cNvPr id="61" name="直線コネクタ 60"/>
        <xdr:cNvCxnSpPr/>
      </xdr:nvCxnSpPr>
      <xdr:spPr>
        <a:xfrm>
          <a:off x="3797300" y="6129249"/>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61816</xdr:rowOff>
    </xdr:from>
    <xdr:ext cx="534377" cy="259045"/>
    <xdr:sp macro="" textlink="">
      <xdr:nvSpPr>
        <xdr:cNvPr id="62" name="人件費平均値テキスト"/>
        <xdr:cNvSpPr txBox="1"/>
      </xdr:nvSpPr>
      <xdr:spPr>
        <a:xfrm>
          <a:off x="4686300" y="5719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35</xdr:row>
      <xdr:rowOff>102895</xdr:rowOff>
    </xdr:from>
    <xdr:to>
      <xdr:col>5</xdr:col>
      <xdr:colOff>358775</xdr:colOff>
      <xdr:row>35</xdr:row>
      <xdr:rowOff>128499</xdr:rowOff>
    </xdr:to>
    <xdr:cxnSp macro="">
      <xdr:nvCxnSpPr>
        <xdr:cNvPr id="64" name="直線コネクタ 63"/>
        <xdr:cNvCxnSpPr/>
      </xdr:nvCxnSpPr>
      <xdr:spPr>
        <a:xfrm>
          <a:off x="2908300" y="6103645"/>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32</xdr:row>
      <xdr:rowOff>147615</xdr:rowOff>
    </xdr:from>
    <xdr:ext cx="534377" cy="259045"/>
    <xdr:sp macro="" textlink="">
      <xdr:nvSpPr>
        <xdr:cNvPr id="66" name="テキスト ボックス 65"/>
        <xdr:cNvSpPr txBox="1"/>
      </xdr:nvSpPr>
      <xdr:spPr>
        <a:xfrm>
          <a:off x="3530111" y="56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102895</xdr:rowOff>
    </xdr:from>
    <xdr:to>
      <xdr:col>4</xdr:col>
      <xdr:colOff>155575</xdr:colOff>
      <xdr:row>35</xdr:row>
      <xdr:rowOff>135242</xdr:rowOff>
    </xdr:to>
    <xdr:cxnSp macro="">
      <xdr:nvCxnSpPr>
        <xdr:cNvPr id="67" name="直線コネクタ 66"/>
        <xdr:cNvCxnSpPr/>
      </xdr:nvCxnSpPr>
      <xdr:spPr>
        <a:xfrm flipV="1">
          <a:off x="2019300" y="610364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32</xdr:row>
      <xdr:rowOff>157444</xdr:rowOff>
    </xdr:from>
    <xdr:ext cx="534377" cy="259045"/>
    <xdr:sp macro="" textlink="">
      <xdr:nvSpPr>
        <xdr:cNvPr id="69" name="テキスト ボックス 68"/>
        <xdr:cNvSpPr txBox="1"/>
      </xdr:nvSpPr>
      <xdr:spPr>
        <a:xfrm>
          <a:off x="2641111" y="56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54737</xdr:rowOff>
    </xdr:from>
    <xdr:to>
      <xdr:col>2</xdr:col>
      <xdr:colOff>638175</xdr:colOff>
      <xdr:row>35</xdr:row>
      <xdr:rowOff>135242</xdr:rowOff>
    </xdr:to>
    <xdr:cxnSp macro="">
      <xdr:nvCxnSpPr>
        <xdr:cNvPr id="70" name="直線コネクタ 69"/>
        <xdr:cNvCxnSpPr/>
      </xdr:nvCxnSpPr>
      <xdr:spPr>
        <a:xfrm>
          <a:off x="1130300" y="6055487"/>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33</xdr:row>
      <xdr:rowOff>5847</xdr:rowOff>
    </xdr:from>
    <xdr:ext cx="534377" cy="259045"/>
    <xdr:sp macro="" textlink="">
      <xdr:nvSpPr>
        <xdr:cNvPr id="72" name="テキスト ボックス 71"/>
        <xdr:cNvSpPr txBox="1"/>
      </xdr:nvSpPr>
      <xdr:spPr>
        <a:xfrm>
          <a:off x="1752111" y="56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32</xdr:row>
      <xdr:rowOff>80482</xdr:rowOff>
    </xdr:from>
    <xdr:ext cx="534377" cy="259045"/>
    <xdr:sp macro="" textlink="">
      <xdr:nvSpPr>
        <xdr:cNvPr id="74" name="テキスト ボックス 73"/>
        <xdr:cNvSpPr txBox="1"/>
      </xdr:nvSpPr>
      <xdr:spPr>
        <a:xfrm>
          <a:off x="863111" y="55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126657</xdr:rowOff>
    </xdr:from>
    <xdr:to>
      <xdr:col>6</xdr:col>
      <xdr:colOff>561975</xdr:colOff>
      <xdr:row>36</xdr:row>
      <xdr:rowOff>56807</xdr:rowOff>
    </xdr:to>
    <xdr:sp macro="" textlink="">
      <xdr:nvSpPr>
        <xdr:cNvPr id="80" name="円/楕円 79"/>
        <xdr:cNvSpPr/>
      </xdr:nvSpPr>
      <xdr:spPr>
        <a:xfrm>
          <a:off x="4584700" y="61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34</xdr:row>
      <xdr:rowOff>138788</xdr:rowOff>
    </xdr:from>
    <xdr:ext cx="534377" cy="259045"/>
    <xdr:sp macro="" textlink="">
      <xdr:nvSpPr>
        <xdr:cNvPr id="81" name="人件費該当値テキスト"/>
        <xdr:cNvSpPr txBox="1"/>
      </xdr:nvSpPr>
      <xdr:spPr>
        <a:xfrm>
          <a:off x="4686300" y="59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77699</xdr:rowOff>
    </xdr:from>
    <xdr:to>
      <xdr:col>5</xdr:col>
      <xdr:colOff>409575</xdr:colOff>
      <xdr:row>36</xdr:row>
      <xdr:rowOff>7849</xdr:rowOff>
    </xdr:to>
    <xdr:sp macro="" textlink="">
      <xdr:nvSpPr>
        <xdr:cNvPr id="82" name="円/楕円 81"/>
        <xdr:cNvSpPr/>
      </xdr:nvSpPr>
      <xdr:spPr>
        <a:xfrm>
          <a:off x="3746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35</xdr:row>
      <xdr:rowOff>29254</xdr:rowOff>
    </xdr:from>
    <xdr:ext cx="534377" cy="259045"/>
    <xdr:sp macro="" textlink="">
      <xdr:nvSpPr>
        <xdr:cNvPr id="83" name="テキスト ボックス 82"/>
        <xdr:cNvSpPr txBox="1"/>
      </xdr:nvSpPr>
      <xdr:spPr>
        <a:xfrm>
          <a:off x="3530111" y="6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52095</xdr:rowOff>
    </xdr:from>
    <xdr:to>
      <xdr:col>4</xdr:col>
      <xdr:colOff>206375</xdr:colOff>
      <xdr:row>35</xdr:row>
      <xdr:rowOff>153695</xdr:rowOff>
    </xdr:to>
    <xdr:sp macro="" textlink="">
      <xdr:nvSpPr>
        <xdr:cNvPr id="84" name="円/楕円 83"/>
        <xdr:cNvSpPr/>
      </xdr:nvSpPr>
      <xdr:spPr>
        <a:xfrm>
          <a:off x="2857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35</xdr:row>
      <xdr:rowOff>10502</xdr:rowOff>
    </xdr:from>
    <xdr:ext cx="534377" cy="259045"/>
    <xdr:sp macro="" textlink="">
      <xdr:nvSpPr>
        <xdr:cNvPr id="85" name="テキスト ボックス 84"/>
        <xdr:cNvSpPr txBox="1"/>
      </xdr:nvSpPr>
      <xdr:spPr>
        <a:xfrm>
          <a:off x="2641111" y="601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84442</xdr:rowOff>
    </xdr:from>
    <xdr:to>
      <xdr:col>3</xdr:col>
      <xdr:colOff>3175</xdr:colOff>
      <xdr:row>36</xdr:row>
      <xdr:rowOff>14592</xdr:rowOff>
    </xdr:to>
    <xdr:sp macro="" textlink="">
      <xdr:nvSpPr>
        <xdr:cNvPr id="86" name="円/楕円 85"/>
        <xdr:cNvSpPr/>
      </xdr:nvSpPr>
      <xdr:spPr>
        <a:xfrm>
          <a:off x="19685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35</xdr:row>
      <xdr:rowOff>42849</xdr:rowOff>
    </xdr:from>
    <xdr:ext cx="534377" cy="259045"/>
    <xdr:sp macro="" textlink="">
      <xdr:nvSpPr>
        <xdr:cNvPr id="87" name="テキスト ボックス 86"/>
        <xdr:cNvSpPr txBox="1"/>
      </xdr:nvSpPr>
      <xdr:spPr>
        <a:xfrm>
          <a:off x="1752111" y="60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3937</xdr:rowOff>
    </xdr:from>
    <xdr:to>
      <xdr:col>1</xdr:col>
      <xdr:colOff>485775</xdr:colOff>
      <xdr:row>35</xdr:row>
      <xdr:rowOff>105537</xdr:rowOff>
    </xdr:to>
    <xdr:sp macro="" textlink="">
      <xdr:nvSpPr>
        <xdr:cNvPr id="88" name="円/楕円 87"/>
        <xdr:cNvSpPr/>
      </xdr:nvSpPr>
      <xdr:spPr>
        <a:xfrm>
          <a:off x="10795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34</xdr:row>
      <xdr:rowOff>133794</xdr:rowOff>
    </xdr:from>
    <xdr:ext cx="534377" cy="259045"/>
    <xdr:sp macro="" textlink="">
      <xdr:nvSpPr>
        <xdr:cNvPr id="89" name="テキスト ボックス 88"/>
        <xdr:cNvSpPr txBox="1"/>
      </xdr:nvSpPr>
      <xdr:spPr>
        <a:xfrm>
          <a:off x="863111" y="596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59</xdr:row>
      <xdr:rowOff>148907</xdr:rowOff>
    </xdr:from>
    <xdr:ext cx="248786" cy="259045"/>
    <xdr:sp macro="" textlink="">
      <xdr:nvSpPr>
        <xdr:cNvPr id="100" name="テキスト ボックス 99"/>
        <xdr:cNvSpPr txBox="1"/>
      </xdr:nvSpPr>
      <xdr:spPr>
        <a:xfrm>
          <a:off x="513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110807</xdr:rowOff>
    </xdr:from>
    <xdr:ext cx="531300" cy="259045"/>
    <xdr:sp macro="" textlink="">
      <xdr:nvSpPr>
        <xdr:cNvPr id="102" name="テキスト ボックス 101"/>
        <xdr:cNvSpPr txBox="1"/>
      </xdr:nvSpPr>
      <xdr:spPr>
        <a:xfrm>
          <a:off x="230701" y="9883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72707</xdr:rowOff>
    </xdr:from>
    <xdr:ext cx="531300" cy="259045"/>
    <xdr:sp macro="" textlink="">
      <xdr:nvSpPr>
        <xdr:cNvPr id="104" name="テキスト ボックス 103"/>
        <xdr:cNvSpPr txBox="1"/>
      </xdr:nvSpPr>
      <xdr:spPr>
        <a:xfrm>
          <a:off x="230701" y="9502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34607</xdr:rowOff>
    </xdr:from>
    <xdr:ext cx="531300" cy="259045"/>
    <xdr:sp macro="" textlink="">
      <xdr:nvSpPr>
        <xdr:cNvPr id="106" name="テキスト ボックス 105"/>
        <xdr:cNvSpPr txBox="1"/>
      </xdr:nvSpPr>
      <xdr:spPr>
        <a:xfrm>
          <a:off x="230701" y="9121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167957</xdr:rowOff>
    </xdr:from>
    <xdr:ext cx="595419" cy="259045"/>
    <xdr:sp macro="" textlink="">
      <xdr:nvSpPr>
        <xdr:cNvPr id="108" name="テキスト ボックス 107"/>
        <xdr:cNvSpPr txBox="1"/>
      </xdr:nvSpPr>
      <xdr:spPr>
        <a:xfrm>
          <a:off x="166581" y="874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129857</xdr:rowOff>
    </xdr:from>
    <xdr:ext cx="595419" cy="259045"/>
    <xdr:sp macro="" textlink="">
      <xdr:nvSpPr>
        <xdr:cNvPr id="110" name="テキスト ボックス 109"/>
        <xdr:cNvSpPr txBox="1"/>
      </xdr:nvSpPr>
      <xdr:spPr>
        <a:xfrm>
          <a:off x="166581" y="835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46</xdr:row>
      <xdr:rowOff>91757</xdr:rowOff>
    </xdr:from>
    <xdr:ext cx="595419" cy="259045"/>
    <xdr:sp macro="" textlink="">
      <xdr:nvSpPr>
        <xdr:cNvPr id="112" name="テキスト ボックス 111"/>
        <xdr:cNvSpPr txBox="1"/>
      </xdr:nvSpPr>
      <xdr:spPr>
        <a:xfrm>
          <a:off x="166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49491</xdr:rowOff>
    </xdr:from>
    <xdr:ext cx="534377" cy="259045"/>
    <xdr:sp macro="" textlink="">
      <xdr:nvSpPr>
        <xdr:cNvPr id="115" name="物件費最小値テキスト"/>
        <xdr:cNvSpPr txBox="1"/>
      </xdr:nvSpPr>
      <xdr:spPr>
        <a:xfrm>
          <a:off x="4686300" y="99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52933</xdr:rowOff>
    </xdr:from>
    <xdr:ext cx="599010" cy="259045"/>
    <xdr:sp macro="" textlink="">
      <xdr:nvSpPr>
        <xdr:cNvPr id="117" name="物件費最大値テキスト"/>
        <xdr:cNvSpPr txBox="1"/>
      </xdr:nvSpPr>
      <xdr:spPr>
        <a:xfrm>
          <a:off x="4686300" y="828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953</xdr:rowOff>
    </xdr:from>
    <xdr:to>
      <xdr:col>6</xdr:col>
      <xdr:colOff>511175</xdr:colOff>
      <xdr:row>59</xdr:row>
      <xdr:rowOff>1054</xdr:rowOff>
    </xdr:to>
    <xdr:cxnSp macro="">
      <xdr:nvCxnSpPr>
        <xdr:cNvPr id="119" name="直線コネクタ 118"/>
        <xdr:cNvCxnSpPr/>
      </xdr:nvCxnSpPr>
      <xdr:spPr>
        <a:xfrm>
          <a:off x="3797300" y="10116503"/>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157232</xdr:rowOff>
    </xdr:from>
    <xdr:ext cx="534377" cy="259045"/>
    <xdr:sp macro="" textlink="">
      <xdr:nvSpPr>
        <xdr:cNvPr id="120" name="物件費平均値テキスト"/>
        <xdr:cNvSpPr txBox="1"/>
      </xdr:nvSpPr>
      <xdr:spPr>
        <a:xfrm>
          <a:off x="4686300" y="9586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59</xdr:row>
      <xdr:rowOff>953</xdr:rowOff>
    </xdr:from>
    <xdr:to>
      <xdr:col>5</xdr:col>
      <xdr:colOff>358775</xdr:colOff>
      <xdr:row>59</xdr:row>
      <xdr:rowOff>9487</xdr:rowOff>
    </xdr:to>
    <xdr:cxnSp macro="">
      <xdr:nvCxnSpPr>
        <xdr:cNvPr id="122" name="直線コネクタ 121"/>
        <xdr:cNvCxnSpPr/>
      </xdr:nvCxnSpPr>
      <xdr:spPr>
        <a:xfrm flipV="1">
          <a:off x="2908300" y="10116503"/>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55</xdr:row>
      <xdr:rowOff>90455</xdr:rowOff>
    </xdr:from>
    <xdr:ext cx="534377" cy="259045"/>
    <xdr:sp macro="" textlink="">
      <xdr:nvSpPr>
        <xdr:cNvPr id="124" name="テキスト ボックス 123"/>
        <xdr:cNvSpPr txBox="1"/>
      </xdr:nvSpPr>
      <xdr:spPr>
        <a:xfrm>
          <a:off x="3530111" y="95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9487</xdr:rowOff>
    </xdr:from>
    <xdr:to>
      <xdr:col>4</xdr:col>
      <xdr:colOff>155575</xdr:colOff>
      <xdr:row>59</xdr:row>
      <xdr:rowOff>46571</xdr:rowOff>
    </xdr:to>
    <xdr:cxnSp macro="">
      <xdr:nvCxnSpPr>
        <xdr:cNvPr id="125" name="直線コネクタ 124"/>
        <xdr:cNvCxnSpPr/>
      </xdr:nvCxnSpPr>
      <xdr:spPr>
        <a:xfrm flipV="1">
          <a:off x="2019300" y="10125037"/>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55</xdr:row>
      <xdr:rowOff>95964</xdr:rowOff>
    </xdr:from>
    <xdr:ext cx="534377" cy="259045"/>
    <xdr:sp macro="" textlink="">
      <xdr:nvSpPr>
        <xdr:cNvPr id="127" name="テキスト ボックス 126"/>
        <xdr:cNvSpPr txBox="1"/>
      </xdr:nvSpPr>
      <xdr:spPr>
        <a:xfrm>
          <a:off x="2641111" y="95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37312</xdr:rowOff>
    </xdr:from>
    <xdr:to>
      <xdr:col>2</xdr:col>
      <xdr:colOff>638175</xdr:colOff>
      <xdr:row>59</xdr:row>
      <xdr:rowOff>46571</xdr:rowOff>
    </xdr:to>
    <xdr:cxnSp macro="">
      <xdr:nvCxnSpPr>
        <xdr:cNvPr id="128" name="直線コネクタ 127"/>
        <xdr:cNvCxnSpPr/>
      </xdr:nvCxnSpPr>
      <xdr:spPr>
        <a:xfrm>
          <a:off x="1130300" y="1015286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55</xdr:row>
      <xdr:rowOff>129050</xdr:rowOff>
    </xdr:from>
    <xdr:ext cx="534377" cy="259045"/>
    <xdr:sp macro="" textlink="">
      <xdr:nvSpPr>
        <xdr:cNvPr id="130" name="テキスト ボックス 129"/>
        <xdr:cNvSpPr txBox="1"/>
      </xdr:nvSpPr>
      <xdr:spPr>
        <a:xfrm>
          <a:off x="1752111" y="95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55</xdr:row>
      <xdr:rowOff>138689</xdr:rowOff>
    </xdr:from>
    <xdr:ext cx="534377" cy="259045"/>
    <xdr:sp macro="" textlink="">
      <xdr:nvSpPr>
        <xdr:cNvPr id="132" name="テキスト ボックス 131"/>
        <xdr:cNvSpPr txBox="1"/>
      </xdr:nvSpPr>
      <xdr:spPr>
        <a:xfrm>
          <a:off x="863111" y="95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121704</xdr:rowOff>
    </xdr:from>
    <xdr:to>
      <xdr:col>6</xdr:col>
      <xdr:colOff>561975</xdr:colOff>
      <xdr:row>59</xdr:row>
      <xdr:rowOff>51854</xdr:rowOff>
    </xdr:to>
    <xdr:sp macro="" textlink="">
      <xdr:nvSpPr>
        <xdr:cNvPr id="138" name="円/楕円 137"/>
        <xdr:cNvSpPr/>
      </xdr:nvSpPr>
      <xdr:spPr>
        <a:xfrm>
          <a:off x="4584700" y="100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66909</xdr:rowOff>
    </xdr:from>
    <xdr:ext cx="534377" cy="259045"/>
    <xdr:sp macro="" textlink="">
      <xdr:nvSpPr>
        <xdr:cNvPr id="139" name="物件費該当値テキスト"/>
        <xdr:cNvSpPr txBox="1"/>
      </xdr:nvSpPr>
      <xdr:spPr>
        <a:xfrm>
          <a:off x="4686300" y="98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121603</xdr:rowOff>
    </xdr:from>
    <xdr:to>
      <xdr:col>5</xdr:col>
      <xdr:colOff>409575</xdr:colOff>
      <xdr:row>59</xdr:row>
      <xdr:rowOff>51753</xdr:rowOff>
    </xdr:to>
    <xdr:sp macro="" textlink="">
      <xdr:nvSpPr>
        <xdr:cNvPr id="140" name="円/楕円 139"/>
        <xdr:cNvSpPr/>
      </xdr:nvSpPr>
      <xdr:spPr>
        <a:xfrm>
          <a:off x="3746500" y="100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58</xdr:row>
      <xdr:rowOff>76584</xdr:rowOff>
    </xdr:from>
    <xdr:ext cx="534377" cy="259045"/>
    <xdr:sp macro="" textlink="">
      <xdr:nvSpPr>
        <xdr:cNvPr id="141" name="テキスト ボックス 140"/>
        <xdr:cNvSpPr txBox="1"/>
      </xdr:nvSpPr>
      <xdr:spPr>
        <a:xfrm>
          <a:off x="3530111" y="100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130137</xdr:rowOff>
    </xdr:from>
    <xdr:to>
      <xdr:col>4</xdr:col>
      <xdr:colOff>206375</xdr:colOff>
      <xdr:row>59</xdr:row>
      <xdr:rowOff>60287</xdr:rowOff>
    </xdr:to>
    <xdr:sp macro="" textlink="">
      <xdr:nvSpPr>
        <xdr:cNvPr id="142" name="円/楕円 141"/>
        <xdr:cNvSpPr/>
      </xdr:nvSpPr>
      <xdr:spPr>
        <a:xfrm>
          <a:off x="2857500" y="100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81692</xdr:rowOff>
    </xdr:from>
    <xdr:ext cx="534377" cy="259045"/>
    <xdr:sp macro="" textlink="">
      <xdr:nvSpPr>
        <xdr:cNvPr id="143" name="テキスト ボックス 142"/>
        <xdr:cNvSpPr txBox="1"/>
      </xdr:nvSpPr>
      <xdr:spPr>
        <a:xfrm>
          <a:off x="2641111" y="100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167221</xdr:rowOff>
    </xdr:from>
    <xdr:to>
      <xdr:col>3</xdr:col>
      <xdr:colOff>3175</xdr:colOff>
      <xdr:row>59</xdr:row>
      <xdr:rowOff>97371</xdr:rowOff>
    </xdr:to>
    <xdr:sp macro="" textlink="">
      <xdr:nvSpPr>
        <xdr:cNvPr id="144" name="円/楕円 143"/>
        <xdr:cNvSpPr/>
      </xdr:nvSpPr>
      <xdr:spPr>
        <a:xfrm>
          <a:off x="1968500" y="10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125628</xdr:rowOff>
    </xdr:from>
    <xdr:ext cx="534377" cy="259045"/>
    <xdr:sp macro="" textlink="">
      <xdr:nvSpPr>
        <xdr:cNvPr id="145" name="テキスト ボックス 144"/>
        <xdr:cNvSpPr txBox="1"/>
      </xdr:nvSpPr>
      <xdr:spPr>
        <a:xfrm>
          <a:off x="1752111" y="100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157962</xdr:rowOff>
    </xdr:from>
    <xdr:to>
      <xdr:col>1</xdr:col>
      <xdr:colOff>485775</xdr:colOff>
      <xdr:row>59</xdr:row>
      <xdr:rowOff>88112</xdr:rowOff>
    </xdr:to>
    <xdr:sp macro="" textlink="">
      <xdr:nvSpPr>
        <xdr:cNvPr id="146" name="円/楕円 145"/>
        <xdr:cNvSpPr/>
      </xdr:nvSpPr>
      <xdr:spPr>
        <a:xfrm>
          <a:off x="1079500" y="101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109517</xdr:rowOff>
    </xdr:from>
    <xdr:ext cx="534377" cy="259045"/>
    <xdr:sp macro="" textlink="">
      <xdr:nvSpPr>
        <xdr:cNvPr id="147" name="テキスト ボックス 146"/>
        <xdr:cNvSpPr txBox="1"/>
      </xdr:nvSpPr>
      <xdr:spPr>
        <a:xfrm>
          <a:off x="863111" y="100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110807</xdr:rowOff>
    </xdr:from>
    <xdr:ext cx="248786" cy="259045"/>
    <xdr:sp macro="" textlink="">
      <xdr:nvSpPr>
        <xdr:cNvPr id="159" name="テキスト ボックス 158"/>
        <xdr:cNvSpPr txBox="1"/>
      </xdr:nvSpPr>
      <xdr:spPr>
        <a:xfrm>
          <a:off x="513214" y="1331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72707</xdr:rowOff>
    </xdr:from>
    <xdr:ext cx="467179" cy="259045"/>
    <xdr:sp macro="" textlink="">
      <xdr:nvSpPr>
        <xdr:cNvPr id="161" name="テキスト ボックス 160"/>
        <xdr:cNvSpPr txBox="1"/>
      </xdr:nvSpPr>
      <xdr:spPr>
        <a:xfrm>
          <a:off x="294821" y="12931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34607</xdr:rowOff>
    </xdr:from>
    <xdr:ext cx="467179" cy="259045"/>
    <xdr:sp macro="" textlink="">
      <xdr:nvSpPr>
        <xdr:cNvPr id="163" name="テキスト ボックス 162"/>
        <xdr:cNvSpPr txBox="1"/>
      </xdr:nvSpPr>
      <xdr:spPr>
        <a:xfrm>
          <a:off x="294821" y="12550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70</xdr:row>
      <xdr:rowOff>167957</xdr:rowOff>
    </xdr:from>
    <xdr:ext cx="467179" cy="259045"/>
    <xdr:sp macro="" textlink="">
      <xdr:nvSpPr>
        <xdr:cNvPr id="165" name="テキスト ボックス 164"/>
        <xdr:cNvSpPr txBox="1"/>
      </xdr:nvSpPr>
      <xdr:spPr>
        <a:xfrm>
          <a:off x="294821" y="1216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129857</xdr:rowOff>
    </xdr:from>
    <xdr:ext cx="531300" cy="259045"/>
    <xdr:sp macro="" textlink="">
      <xdr:nvSpPr>
        <xdr:cNvPr id="167" name="テキスト ボックス 166"/>
        <xdr:cNvSpPr txBox="1"/>
      </xdr:nvSpPr>
      <xdr:spPr>
        <a:xfrm>
          <a:off x="230701" y="11788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66</xdr:row>
      <xdr:rowOff>91757</xdr:rowOff>
    </xdr:from>
    <xdr:ext cx="531300" cy="259045"/>
    <xdr:sp macro="" textlink="">
      <xdr:nvSpPr>
        <xdr:cNvPr id="169" name="テキスト ボックス 168"/>
        <xdr:cNvSpPr txBox="1"/>
      </xdr:nvSpPr>
      <xdr:spPr>
        <a:xfrm>
          <a:off x="230701" y="11407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38546</xdr:rowOff>
    </xdr:from>
    <xdr:ext cx="378565" cy="259045"/>
    <xdr:sp macro="" textlink="">
      <xdr:nvSpPr>
        <xdr:cNvPr id="172" name="維持補修費最小値テキスト"/>
        <xdr:cNvSpPr txBox="1"/>
      </xdr:nvSpPr>
      <xdr:spPr>
        <a:xfrm>
          <a:off x="4686300" y="1341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323</xdr:rowOff>
    </xdr:from>
    <xdr:ext cx="534377" cy="259045"/>
    <xdr:sp macro="" textlink="">
      <xdr:nvSpPr>
        <xdr:cNvPr id="174" name="維持補修費最大値テキスト"/>
        <xdr:cNvSpPr txBox="1"/>
      </xdr:nvSpPr>
      <xdr:spPr>
        <a:xfrm>
          <a:off x="4686300" y="116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140715</xdr:rowOff>
    </xdr:from>
    <xdr:to>
      <xdr:col>6</xdr:col>
      <xdr:colOff>511175</xdr:colOff>
      <xdr:row>76</xdr:row>
      <xdr:rowOff>142875</xdr:rowOff>
    </xdr:to>
    <xdr:cxnSp macro="">
      <xdr:nvCxnSpPr>
        <xdr:cNvPr id="176" name="直線コネクタ 175"/>
        <xdr:cNvCxnSpPr/>
      </xdr:nvCxnSpPr>
      <xdr:spPr>
        <a:xfrm>
          <a:off x="3797300" y="13170915"/>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38550</xdr:rowOff>
    </xdr:from>
    <xdr:ext cx="469744" cy="259045"/>
    <xdr:sp macro="" textlink="">
      <xdr:nvSpPr>
        <xdr:cNvPr id="177" name="維持補修費平均値テキスト"/>
        <xdr:cNvSpPr txBox="1"/>
      </xdr:nvSpPr>
      <xdr:spPr>
        <a:xfrm>
          <a:off x="4686300" y="12725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76</xdr:row>
      <xdr:rowOff>140715</xdr:rowOff>
    </xdr:from>
    <xdr:to>
      <xdr:col>5</xdr:col>
      <xdr:colOff>358775</xdr:colOff>
      <xdr:row>76</xdr:row>
      <xdr:rowOff>150240</xdr:rowOff>
    </xdr:to>
    <xdr:cxnSp macro="">
      <xdr:nvCxnSpPr>
        <xdr:cNvPr id="179" name="直線コネクタ 178"/>
        <xdr:cNvCxnSpPr/>
      </xdr:nvCxnSpPr>
      <xdr:spPr>
        <a:xfrm flipV="1">
          <a:off x="2908300" y="131709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73</xdr:row>
      <xdr:rowOff>149034</xdr:rowOff>
    </xdr:from>
    <xdr:ext cx="469745" cy="259045"/>
    <xdr:sp macro="" textlink="">
      <xdr:nvSpPr>
        <xdr:cNvPr id="181" name="テキスト ボックス 180"/>
        <xdr:cNvSpPr txBox="1"/>
      </xdr:nvSpPr>
      <xdr:spPr>
        <a:xfrm>
          <a:off x="3562427" y="1266488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147193</xdr:rowOff>
    </xdr:from>
    <xdr:to>
      <xdr:col>4</xdr:col>
      <xdr:colOff>155575</xdr:colOff>
      <xdr:row>76</xdr:row>
      <xdr:rowOff>150240</xdr:rowOff>
    </xdr:to>
    <xdr:cxnSp macro="">
      <xdr:nvCxnSpPr>
        <xdr:cNvPr id="182" name="直線コネクタ 181"/>
        <xdr:cNvCxnSpPr/>
      </xdr:nvCxnSpPr>
      <xdr:spPr>
        <a:xfrm>
          <a:off x="2019300" y="131773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73</xdr:row>
      <xdr:rowOff>158051</xdr:rowOff>
    </xdr:from>
    <xdr:ext cx="469745" cy="259045"/>
    <xdr:sp macro="" textlink="">
      <xdr:nvSpPr>
        <xdr:cNvPr id="184" name="テキスト ボックス 183"/>
        <xdr:cNvSpPr txBox="1"/>
      </xdr:nvSpPr>
      <xdr:spPr>
        <a:xfrm>
          <a:off x="2673427" y="126739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147193</xdr:rowOff>
    </xdr:from>
    <xdr:to>
      <xdr:col>2</xdr:col>
      <xdr:colOff>638175</xdr:colOff>
      <xdr:row>76</xdr:row>
      <xdr:rowOff>147828</xdr:rowOff>
    </xdr:to>
    <xdr:cxnSp macro="">
      <xdr:nvCxnSpPr>
        <xdr:cNvPr id="185" name="直線コネクタ 184"/>
        <xdr:cNvCxnSpPr/>
      </xdr:nvCxnSpPr>
      <xdr:spPr>
        <a:xfrm flipV="1">
          <a:off x="1130300" y="1317739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73</xdr:row>
      <xdr:rowOff>123891</xdr:rowOff>
    </xdr:from>
    <xdr:ext cx="469744" cy="259045"/>
    <xdr:sp macro="" textlink="">
      <xdr:nvSpPr>
        <xdr:cNvPr id="187" name="テキスト ボックス 186"/>
        <xdr:cNvSpPr txBox="1"/>
      </xdr:nvSpPr>
      <xdr:spPr>
        <a:xfrm>
          <a:off x="1784427" y="1263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73</xdr:row>
      <xdr:rowOff>119195</xdr:rowOff>
    </xdr:from>
    <xdr:ext cx="469745" cy="259045"/>
    <xdr:sp macro="" textlink="">
      <xdr:nvSpPr>
        <xdr:cNvPr id="189" name="テキスト ボックス 188"/>
        <xdr:cNvSpPr txBox="1"/>
      </xdr:nvSpPr>
      <xdr:spPr>
        <a:xfrm>
          <a:off x="895427" y="1263504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92075</xdr:rowOff>
    </xdr:from>
    <xdr:to>
      <xdr:col>6</xdr:col>
      <xdr:colOff>561975</xdr:colOff>
      <xdr:row>77</xdr:row>
      <xdr:rowOff>22225</xdr:rowOff>
    </xdr:to>
    <xdr:sp macro="" textlink="">
      <xdr:nvSpPr>
        <xdr:cNvPr id="195" name="円/楕円 194"/>
        <xdr:cNvSpPr/>
      </xdr:nvSpPr>
      <xdr:spPr>
        <a:xfrm>
          <a:off x="45847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75</xdr:row>
      <xdr:rowOff>100780</xdr:rowOff>
    </xdr:from>
    <xdr:ext cx="469744" cy="259045"/>
    <xdr:sp macro="" textlink="">
      <xdr:nvSpPr>
        <xdr:cNvPr id="196" name="維持補修費該当値テキスト"/>
        <xdr:cNvSpPr txBox="1"/>
      </xdr:nvSpPr>
      <xdr:spPr>
        <a:xfrm>
          <a:off x="4686300" y="1295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89915</xdr:rowOff>
    </xdr:from>
    <xdr:to>
      <xdr:col>5</xdr:col>
      <xdr:colOff>409575</xdr:colOff>
      <xdr:row>77</xdr:row>
      <xdr:rowOff>20065</xdr:rowOff>
    </xdr:to>
    <xdr:sp macro="" textlink="">
      <xdr:nvSpPr>
        <xdr:cNvPr id="197" name="円/楕円 196"/>
        <xdr:cNvSpPr/>
      </xdr:nvSpPr>
      <xdr:spPr>
        <a:xfrm>
          <a:off x="37465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48322</xdr:rowOff>
    </xdr:from>
    <xdr:ext cx="469745" cy="259045"/>
    <xdr:sp macro="" textlink="">
      <xdr:nvSpPr>
        <xdr:cNvPr id="198" name="テキスト ボックス 197"/>
        <xdr:cNvSpPr txBox="1"/>
      </xdr:nvSpPr>
      <xdr:spPr>
        <a:xfrm>
          <a:off x="3562427" y="1307852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99440</xdr:rowOff>
    </xdr:from>
    <xdr:to>
      <xdr:col>4</xdr:col>
      <xdr:colOff>206375</xdr:colOff>
      <xdr:row>77</xdr:row>
      <xdr:rowOff>29590</xdr:rowOff>
    </xdr:to>
    <xdr:sp macro="" textlink="">
      <xdr:nvSpPr>
        <xdr:cNvPr id="199" name="円/楕円 198"/>
        <xdr:cNvSpPr/>
      </xdr:nvSpPr>
      <xdr:spPr>
        <a:xfrm>
          <a:off x="2857500" y="131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57847</xdr:rowOff>
    </xdr:from>
    <xdr:ext cx="469745" cy="259045"/>
    <xdr:sp macro="" textlink="">
      <xdr:nvSpPr>
        <xdr:cNvPr id="200" name="テキスト ボックス 199"/>
        <xdr:cNvSpPr txBox="1"/>
      </xdr:nvSpPr>
      <xdr:spPr>
        <a:xfrm>
          <a:off x="2673427" y="1308804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96393</xdr:rowOff>
    </xdr:from>
    <xdr:to>
      <xdr:col>3</xdr:col>
      <xdr:colOff>3175</xdr:colOff>
      <xdr:row>77</xdr:row>
      <xdr:rowOff>26543</xdr:rowOff>
    </xdr:to>
    <xdr:sp macro="" textlink="">
      <xdr:nvSpPr>
        <xdr:cNvPr id="201" name="円/楕円 200"/>
        <xdr:cNvSpPr/>
      </xdr:nvSpPr>
      <xdr:spPr>
        <a:xfrm>
          <a:off x="1968500" y="131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76</xdr:row>
      <xdr:rowOff>47948</xdr:rowOff>
    </xdr:from>
    <xdr:ext cx="469744" cy="259045"/>
    <xdr:sp macro="" textlink="">
      <xdr:nvSpPr>
        <xdr:cNvPr id="202" name="テキスト ボックス 201"/>
        <xdr:cNvSpPr txBox="1"/>
      </xdr:nvSpPr>
      <xdr:spPr>
        <a:xfrm>
          <a:off x="1784427" y="1307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97028</xdr:rowOff>
    </xdr:from>
    <xdr:to>
      <xdr:col>1</xdr:col>
      <xdr:colOff>485775</xdr:colOff>
      <xdr:row>77</xdr:row>
      <xdr:rowOff>27178</xdr:rowOff>
    </xdr:to>
    <xdr:sp macro="" textlink="">
      <xdr:nvSpPr>
        <xdr:cNvPr id="203" name="円/楕円 202"/>
        <xdr:cNvSpPr/>
      </xdr:nvSpPr>
      <xdr:spPr>
        <a:xfrm>
          <a:off x="1079500" y="131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76</xdr:row>
      <xdr:rowOff>52009</xdr:rowOff>
    </xdr:from>
    <xdr:ext cx="469745" cy="259045"/>
    <xdr:sp macro="" textlink="">
      <xdr:nvSpPr>
        <xdr:cNvPr id="204" name="テキスト ボックス 203"/>
        <xdr:cNvSpPr txBox="1"/>
      </xdr:nvSpPr>
      <xdr:spPr>
        <a:xfrm>
          <a:off x="895427" y="1308220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99</xdr:row>
      <xdr:rowOff>148907</xdr:rowOff>
    </xdr:from>
    <xdr:ext cx="531300" cy="259045"/>
    <xdr:sp macro="" textlink="">
      <xdr:nvSpPr>
        <xdr:cNvPr id="215" name="テキスト ボックス 214"/>
        <xdr:cNvSpPr txBox="1"/>
      </xdr:nvSpPr>
      <xdr:spPr>
        <a:xfrm>
          <a:off x="230701" y="17122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110807</xdr:rowOff>
    </xdr:from>
    <xdr:ext cx="531300" cy="259045"/>
    <xdr:sp macro="" textlink="">
      <xdr:nvSpPr>
        <xdr:cNvPr id="217" name="テキスト ボックス 216"/>
        <xdr:cNvSpPr txBox="1"/>
      </xdr:nvSpPr>
      <xdr:spPr>
        <a:xfrm>
          <a:off x="230701" y="16741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72707</xdr:rowOff>
    </xdr:from>
    <xdr:ext cx="531300" cy="259045"/>
    <xdr:sp macro="" textlink="">
      <xdr:nvSpPr>
        <xdr:cNvPr id="219" name="テキスト ボックス 218"/>
        <xdr:cNvSpPr txBox="1"/>
      </xdr:nvSpPr>
      <xdr:spPr>
        <a:xfrm>
          <a:off x="230701" y="16360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34607</xdr:rowOff>
    </xdr:from>
    <xdr:ext cx="595419" cy="259045"/>
    <xdr:sp macro="" textlink="">
      <xdr:nvSpPr>
        <xdr:cNvPr id="221" name="テキスト ボックス 220"/>
        <xdr:cNvSpPr txBox="1"/>
      </xdr:nvSpPr>
      <xdr:spPr>
        <a:xfrm>
          <a:off x="166581" y="1597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167957</xdr:rowOff>
    </xdr:from>
    <xdr:ext cx="595419" cy="259045"/>
    <xdr:sp macro="" textlink="">
      <xdr:nvSpPr>
        <xdr:cNvPr id="223" name="テキスト ボックス 222"/>
        <xdr:cNvSpPr txBox="1"/>
      </xdr:nvSpPr>
      <xdr:spPr>
        <a:xfrm>
          <a:off x="166581" y="1559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129857</xdr:rowOff>
    </xdr:from>
    <xdr:ext cx="595419" cy="259045"/>
    <xdr:sp macro="" textlink="">
      <xdr:nvSpPr>
        <xdr:cNvPr id="225" name="テキスト ボックス 224"/>
        <xdr:cNvSpPr txBox="1"/>
      </xdr:nvSpPr>
      <xdr:spPr>
        <a:xfrm>
          <a:off x="166581" y="1521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91757</xdr:rowOff>
    </xdr:from>
    <xdr:ext cx="595419" cy="259045"/>
    <xdr:sp macro="" textlink="">
      <xdr:nvSpPr>
        <xdr:cNvPr id="227" name="テキスト ボックス 226"/>
        <xdr:cNvSpPr txBox="1"/>
      </xdr:nvSpPr>
      <xdr:spPr>
        <a:xfrm>
          <a:off x="166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1524</xdr:rowOff>
    </xdr:from>
    <xdr:ext cx="534377" cy="259045"/>
    <xdr:sp macro="" textlink="">
      <xdr:nvSpPr>
        <xdr:cNvPr id="230" name="扶助費最小値テキスト"/>
        <xdr:cNvSpPr txBox="1"/>
      </xdr:nvSpPr>
      <xdr:spPr>
        <a:xfrm>
          <a:off x="4686300" y="168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110531</xdr:rowOff>
    </xdr:from>
    <xdr:ext cx="599010" cy="259045"/>
    <xdr:sp macro="" textlink="">
      <xdr:nvSpPr>
        <xdr:cNvPr id="232" name="扶助費最大値テキスト"/>
        <xdr:cNvSpPr txBox="1"/>
      </xdr:nvSpPr>
      <xdr:spPr>
        <a:xfrm>
          <a:off x="4686300" y="1519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78003</xdr:rowOff>
    </xdr:from>
    <xdr:to>
      <xdr:col>6</xdr:col>
      <xdr:colOff>511175</xdr:colOff>
      <xdr:row>92</xdr:row>
      <xdr:rowOff>129032</xdr:rowOff>
    </xdr:to>
    <xdr:cxnSp macro="">
      <xdr:nvCxnSpPr>
        <xdr:cNvPr id="234" name="直線コネクタ 233"/>
        <xdr:cNvCxnSpPr/>
      </xdr:nvCxnSpPr>
      <xdr:spPr>
        <a:xfrm flipV="1">
          <a:off x="3797300" y="15851403"/>
          <a:ext cx="8382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91757</xdr:rowOff>
    </xdr:from>
    <xdr:ext cx="599010" cy="259045"/>
    <xdr:sp macro="" textlink="">
      <xdr:nvSpPr>
        <xdr:cNvPr id="235" name="扶助費平均値テキスト"/>
        <xdr:cNvSpPr txBox="1"/>
      </xdr:nvSpPr>
      <xdr:spPr>
        <a:xfrm>
          <a:off x="4686300" y="16208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92</xdr:row>
      <xdr:rowOff>129032</xdr:rowOff>
    </xdr:from>
    <xdr:to>
      <xdr:col>5</xdr:col>
      <xdr:colOff>358775</xdr:colOff>
      <xdr:row>93</xdr:row>
      <xdr:rowOff>851</xdr:rowOff>
    </xdr:to>
    <xdr:cxnSp macro="">
      <xdr:nvCxnSpPr>
        <xdr:cNvPr id="237" name="直線コネクタ 236"/>
        <xdr:cNvCxnSpPr/>
      </xdr:nvCxnSpPr>
      <xdr:spPr>
        <a:xfrm flipV="1">
          <a:off x="2908300" y="15902432"/>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95</xdr:row>
      <xdr:rowOff>100139</xdr:rowOff>
    </xdr:from>
    <xdr:ext cx="599011" cy="259045"/>
    <xdr:sp macro="" textlink="">
      <xdr:nvSpPr>
        <xdr:cNvPr id="239" name="テキスト ボックス 238"/>
        <xdr:cNvSpPr txBox="1"/>
      </xdr:nvSpPr>
      <xdr:spPr>
        <a:xfrm>
          <a:off x="3497794" y="1638788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851</xdr:rowOff>
    </xdr:from>
    <xdr:to>
      <xdr:col>4</xdr:col>
      <xdr:colOff>155575</xdr:colOff>
      <xdr:row>93</xdr:row>
      <xdr:rowOff>83083</xdr:rowOff>
    </xdr:to>
    <xdr:cxnSp macro="">
      <xdr:nvCxnSpPr>
        <xdr:cNvPr id="240" name="直線コネクタ 239"/>
        <xdr:cNvCxnSpPr/>
      </xdr:nvCxnSpPr>
      <xdr:spPr>
        <a:xfrm flipV="1">
          <a:off x="2019300" y="15945701"/>
          <a:ext cx="889000" cy="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137909</xdr:rowOff>
    </xdr:from>
    <xdr:ext cx="534377" cy="259045"/>
    <xdr:sp macro="" textlink="">
      <xdr:nvSpPr>
        <xdr:cNvPr id="242" name="テキスト ボックス 241"/>
        <xdr:cNvSpPr txBox="1"/>
      </xdr:nvSpPr>
      <xdr:spPr>
        <a:xfrm>
          <a:off x="2641111" y="164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83083</xdr:rowOff>
    </xdr:from>
    <xdr:to>
      <xdr:col>2</xdr:col>
      <xdr:colOff>638175</xdr:colOff>
      <xdr:row>93</xdr:row>
      <xdr:rowOff>96659</xdr:rowOff>
    </xdr:to>
    <xdr:cxnSp macro="">
      <xdr:nvCxnSpPr>
        <xdr:cNvPr id="243" name="直線コネクタ 242"/>
        <xdr:cNvCxnSpPr/>
      </xdr:nvCxnSpPr>
      <xdr:spPr>
        <a:xfrm flipV="1">
          <a:off x="1130300" y="16027933"/>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29127</xdr:rowOff>
    </xdr:from>
    <xdr:ext cx="534377" cy="259045"/>
    <xdr:sp macro="" textlink="">
      <xdr:nvSpPr>
        <xdr:cNvPr id="245" name="テキスト ボックス 244"/>
        <xdr:cNvSpPr txBox="1"/>
      </xdr:nvSpPr>
      <xdr:spPr>
        <a:xfrm>
          <a:off x="1752111" y="164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57810</xdr:rowOff>
    </xdr:from>
    <xdr:ext cx="534377" cy="259045"/>
    <xdr:sp macro="" textlink="">
      <xdr:nvSpPr>
        <xdr:cNvPr id="247" name="テキスト ボックス 246"/>
        <xdr:cNvSpPr txBox="1"/>
      </xdr:nvSpPr>
      <xdr:spPr>
        <a:xfrm>
          <a:off x="863111" y="165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27203</xdr:rowOff>
    </xdr:from>
    <xdr:to>
      <xdr:col>6</xdr:col>
      <xdr:colOff>561975</xdr:colOff>
      <xdr:row>92</xdr:row>
      <xdr:rowOff>128803</xdr:rowOff>
    </xdr:to>
    <xdr:sp macro="" textlink="">
      <xdr:nvSpPr>
        <xdr:cNvPr id="253" name="円/楕円 252"/>
        <xdr:cNvSpPr/>
      </xdr:nvSpPr>
      <xdr:spPr>
        <a:xfrm>
          <a:off x="4584700" y="15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90</xdr:row>
      <xdr:rowOff>87210</xdr:rowOff>
    </xdr:from>
    <xdr:ext cx="599010" cy="259045"/>
    <xdr:sp macro="" textlink="">
      <xdr:nvSpPr>
        <xdr:cNvPr id="254" name="扶助費該当値テキスト"/>
        <xdr:cNvSpPr txBox="1"/>
      </xdr:nvSpPr>
      <xdr:spPr>
        <a:xfrm>
          <a:off x="4686300" y="155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151,858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78232</xdr:rowOff>
    </xdr:from>
    <xdr:to>
      <xdr:col>5</xdr:col>
      <xdr:colOff>409575</xdr:colOff>
      <xdr:row>93</xdr:row>
      <xdr:rowOff>8382</xdr:rowOff>
    </xdr:to>
    <xdr:sp macro="" textlink="">
      <xdr:nvSpPr>
        <xdr:cNvPr id="255" name="円/楕円 254"/>
        <xdr:cNvSpPr/>
      </xdr:nvSpPr>
      <xdr:spPr>
        <a:xfrm>
          <a:off x="3746500" y="15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90</xdr:row>
      <xdr:rowOff>62039</xdr:rowOff>
    </xdr:from>
    <xdr:ext cx="599011" cy="259045"/>
    <xdr:sp macro="" textlink="">
      <xdr:nvSpPr>
        <xdr:cNvPr id="256" name="テキスト ボックス 255"/>
        <xdr:cNvSpPr txBox="1"/>
      </xdr:nvSpPr>
      <xdr:spPr>
        <a:xfrm>
          <a:off x="3497794" y="1549253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147,840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121501</xdr:rowOff>
    </xdr:from>
    <xdr:to>
      <xdr:col>4</xdr:col>
      <xdr:colOff>206375</xdr:colOff>
      <xdr:row>93</xdr:row>
      <xdr:rowOff>51651</xdr:rowOff>
    </xdr:to>
    <xdr:sp macro="" textlink="">
      <xdr:nvSpPr>
        <xdr:cNvPr id="257" name="円/楕円 256"/>
        <xdr:cNvSpPr/>
      </xdr:nvSpPr>
      <xdr:spPr>
        <a:xfrm>
          <a:off x="2857500" y="158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90</xdr:row>
      <xdr:rowOff>105308</xdr:rowOff>
    </xdr:from>
    <xdr:ext cx="599011" cy="259045"/>
    <xdr:sp macro="" textlink="">
      <xdr:nvSpPr>
        <xdr:cNvPr id="258" name="テキスト ボックス 257"/>
        <xdr:cNvSpPr txBox="1"/>
      </xdr:nvSpPr>
      <xdr:spPr>
        <a:xfrm>
          <a:off x="2608794" y="1553580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144,433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32283</xdr:rowOff>
    </xdr:from>
    <xdr:to>
      <xdr:col>3</xdr:col>
      <xdr:colOff>3175</xdr:colOff>
      <xdr:row>93</xdr:row>
      <xdr:rowOff>133883</xdr:rowOff>
    </xdr:to>
    <xdr:sp macro="" textlink="">
      <xdr:nvSpPr>
        <xdr:cNvPr id="259" name="円/楕円 258"/>
        <xdr:cNvSpPr/>
      </xdr:nvSpPr>
      <xdr:spPr>
        <a:xfrm>
          <a:off x="1968500" y="159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91</xdr:row>
      <xdr:rowOff>16090</xdr:rowOff>
    </xdr:from>
    <xdr:ext cx="599010" cy="259045"/>
    <xdr:sp macro="" textlink="">
      <xdr:nvSpPr>
        <xdr:cNvPr id="260" name="テキスト ボックス 259"/>
        <xdr:cNvSpPr txBox="1"/>
      </xdr:nvSpPr>
      <xdr:spPr>
        <a:xfrm>
          <a:off x="1719794" y="1561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137,958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45859</xdr:rowOff>
    </xdr:from>
    <xdr:to>
      <xdr:col>1</xdr:col>
      <xdr:colOff>485775</xdr:colOff>
      <xdr:row>93</xdr:row>
      <xdr:rowOff>147459</xdr:rowOff>
    </xdr:to>
    <xdr:sp macro="" textlink="">
      <xdr:nvSpPr>
        <xdr:cNvPr id="261" name="円/楕円 260"/>
        <xdr:cNvSpPr/>
      </xdr:nvSpPr>
      <xdr:spPr>
        <a:xfrm>
          <a:off x="1079500" y="15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91</xdr:row>
      <xdr:rowOff>29666</xdr:rowOff>
    </xdr:from>
    <xdr:ext cx="599011" cy="259045"/>
    <xdr:sp macro="" textlink="">
      <xdr:nvSpPr>
        <xdr:cNvPr id="262" name="テキスト ボックス 261"/>
        <xdr:cNvSpPr txBox="1"/>
      </xdr:nvSpPr>
      <xdr:spPr>
        <a:xfrm>
          <a:off x="830794" y="1563161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34607</xdr:rowOff>
    </xdr:from>
    <xdr:ext cx="248786" cy="259045"/>
    <xdr:sp macro="" textlink="">
      <xdr:nvSpPr>
        <xdr:cNvPr id="274" name="テキスト ボックス 273"/>
        <xdr:cNvSpPr txBox="1"/>
      </xdr:nvSpPr>
      <xdr:spPr>
        <a:xfrm>
          <a:off x="6355214" y="6378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91757</xdr:rowOff>
    </xdr:from>
    <xdr:ext cx="531299" cy="259045"/>
    <xdr:sp macro="" textlink="">
      <xdr:nvSpPr>
        <xdr:cNvPr id="276" name="テキスト ボックス 275"/>
        <xdr:cNvSpPr txBox="1"/>
      </xdr:nvSpPr>
      <xdr:spPr>
        <a:xfrm>
          <a:off x="6072701" y="5921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148907</xdr:rowOff>
    </xdr:from>
    <xdr:ext cx="531299" cy="259045"/>
    <xdr:sp macro="" textlink="">
      <xdr:nvSpPr>
        <xdr:cNvPr id="278" name="テキスト ボックス 277"/>
        <xdr:cNvSpPr txBox="1"/>
      </xdr:nvSpPr>
      <xdr:spPr>
        <a:xfrm>
          <a:off x="6072701" y="5463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34607</xdr:rowOff>
    </xdr:from>
    <xdr:ext cx="531299" cy="259045"/>
    <xdr:sp macro="" textlink="">
      <xdr:nvSpPr>
        <xdr:cNvPr id="280" name="テキスト ボックス 279"/>
        <xdr:cNvSpPr txBox="1"/>
      </xdr:nvSpPr>
      <xdr:spPr>
        <a:xfrm>
          <a:off x="6072701" y="5006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26</xdr:row>
      <xdr:rowOff>91757</xdr:rowOff>
    </xdr:from>
    <xdr:ext cx="531299" cy="259045"/>
    <xdr:sp macro="" textlink="">
      <xdr:nvSpPr>
        <xdr:cNvPr id="282" name="テキスト ボックス 281"/>
        <xdr:cNvSpPr txBox="1"/>
      </xdr:nvSpPr>
      <xdr:spPr>
        <a:xfrm>
          <a:off x="6072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152359</xdr:rowOff>
    </xdr:from>
    <xdr:ext cx="469744" cy="259045"/>
    <xdr:sp macro="" textlink="">
      <xdr:nvSpPr>
        <xdr:cNvPr id="285" name="補助費等最小値テキスト"/>
        <xdr:cNvSpPr txBox="1"/>
      </xdr:nvSpPr>
      <xdr:spPr>
        <a:xfrm>
          <a:off x="10528300" y="63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15154</xdr:rowOff>
    </xdr:from>
    <xdr:ext cx="534377" cy="259045"/>
    <xdr:sp macro="" textlink="">
      <xdr:nvSpPr>
        <xdr:cNvPr id="287" name="補助費等最大値テキスト"/>
        <xdr:cNvSpPr txBox="1"/>
      </xdr:nvSpPr>
      <xdr:spPr>
        <a:xfrm>
          <a:off x="10528300" y="48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82024</xdr:rowOff>
    </xdr:from>
    <xdr:to>
      <xdr:col>15</xdr:col>
      <xdr:colOff>180975</xdr:colOff>
      <xdr:row>33</xdr:row>
      <xdr:rowOff>124315</xdr:rowOff>
    </xdr:to>
    <xdr:cxnSp macro="">
      <xdr:nvCxnSpPr>
        <xdr:cNvPr id="289" name="直線コネクタ 288"/>
        <xdr:cNvCxnSpPr/>
      </xdr:nvCxnSpPr>
      <xdr:spPr>
        <a:xfrm flipV="1">
          <a:off x="9639300" y="5739874"/>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128943</xdr:rowOff>
    </xdr:from>
    <xdr:ext cx="534377" cy="259045"/>
    <xdr:sp macro="" textlink="">
      <xdr:nvSpPr>
        <xdr:cNvPr id="290" name="補助費等平均値テキスト"/>
        <xdr:cNvSpPr txBox="1"/>
      </xdr:nvSpPr>
      <xdr:spPr>
        <a:xfrm>
          <a:off x="10528300" y="5786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33</xdr:row>
      <xdr:rowOff>124315</xdr:rowOff>
    </xdr:from>
    <xdr:to>
      <xdr:col>14</xdr:col>
      <xdr:colOff>28575</xdr:colOff>
      <xdr:row>33</xdr:row>
      <xdr:rowOff>150970</xdr:rowOff>
    </xdr:to>
    <xdr:cxnSp macro="">
      <xdr:nvCxnSpPr>
        <xdr:cNvPr id="292" name="直線コネクタ 291"/>
        <xdr:cNvCxnSpPr/>
      </xdr:nvCxnSpPr>
      <xdr:spPr>
        <a:xfrm flipV="1">
          <a:off x="8750300" y="5782165"/>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71816</xdr:rowOff>
    </xdr:from>
    <xdr:ext cx="534377" cy="259045"/>
    <xdr:sp macro="" textlink="">
      <xdr:nvSpPr>
        <xdr:cNvPr id="294" name="テキスト ボックス 293"/>
        <xdr:cNvSpPr txBox="1"/>
      </xdr:nvSpPr>
      <xdr:spPr>
        <a:xfrm>
          <a:off x="9372111" y="59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79464</xdr:rowOff>
    </xdr:from>
    <xdr:to>
      <xdr:col>12</xdr:col>
      <xdr:colOff>511175</xdr:colOff>
      <xdr:row>33</xdr:row>
      <xdr:rowOff>150970</xdr:rowOff>
    </xdr:to>
    <xdr:cxnSp macro="">
      <xdr:nvCxnSpPr>
        <xdr:cNvPr id="295" name="直線コネクタ 294"/>
        <xdr:cNvCxnSpPr/>
      </xdr:nvCxnSpPr>
      <xdr:spPr>
        <a:xfrm>
          <a:off x="7861300" y="5394414"/>
          <a:ext cx="889000" cy="41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34</xdr:row>
      <xdr:rowOff>76708</xdr:rowOff>
    </xdr:from>
    <xdr:ext cx="534377" cy="259045"/>
    <xdr:sp macro="" textlink="">
      <xdr:nvSpPr>
        <xdr:cNvPr id="297" name="テキスト ボックス 296"/>
        <xdr:cNvSpPr txBox="1"/>
      </xdr:nvSpPr>
      <xdr:spPr>
        <a:xfrm>
          <a:off x="8483111" y="590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79464</xdr:rowOff>
    </xdr:from>
    <xdr:to>
      <xdr:col>11</xdr:col>
      <xdr:colOff>307975</xdr:colOff>
      <xdr:row>33</xdr:row>
      <xdr:rowOff>121503</xdr:rowOff>
    </xdr:to>
    <xdr:cxnSp macro="">
      <xdr:nvCxnSpPr>
        <xdr:cNvPr id="298" name="直線コネクタ 297"/>
        <xdr:cNvCxnSpPr/>
      </xdr:nvCxnSpPr>
      <xdr:spPr>
        <a:xfrm flipV="1">
          <a:off x="6972300" y="5394414"/>
          <a:ext cx="889000" cy="38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34</xdr:row>
      <xdr:rowOff>76571</xdr:rowOff>
    </xdr:from>
    <xdr:ext cx="534377" cy="259045"/>
    <xdr:sp macro="" textlink="">
      <xdr:nvSpPr>
        <xdr:cNvPr id="300" name="テキスト ボックス 299"/>
        <xdr:cNvSpPr txBox="1"/>
      </xdr:nvSpPr>
      <xdr:spPr>
        <a:xfrm>
          <a:off x="7594111" y="59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34</xdr:row>
      <xdr:rowOff>76068</xdr:rowOff>
    </xdr:from>
    <xdr:ext cx="534377" cy="259045"/>
    <xdr:sp macro="" textlink="">
      <xdr:nvSpPr>
        <xdr:cNvPr id="302" name="テキスト ボックス 301"/>
        <xdr:cNvSpPr txBox="1"/>
      </xdr:nvSpPr>
      <xdr:spPr>
        <a:xfrm>
          <a:off x="6705111" y="59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31224</xdr:rowOff>
    </xdr:from>
    <xdr:to>
      <xdr:col>15</xdr:col>
      <xdr:colOff>231775</xdr:colOff>
      <xdr:row>33</xdr:row>
      <xdr:rowOff>132824</xdr:rowOff>
    </xdr:to>
    <xdr:sp macro="" textlink="">
      <xdr:nvSpPr>
        <xdr:cNvPr id="308" name="円/楕円 307"/>
        <xdr:cNvSpPr/>
      </xdr:nvSpPr>
      <xdr:spPr>
        <a:xfrm>
          <a:off x="10426700" y="56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31</xdr:row>
      <xdr:rowOff>91231</xdr:rowOff>
    </xdr:from>
    <xdr:ext cx="534377" cy="259045"/>
    <xdr:sp macro="" textlink="">
      <xdr:nvSpPr>
        <xdr:cNvPr id="309" name="補助費等該当値テキスト"/>
        <xdr:cNvSpPr txBox="1"/>
      </xdr:nvSpPr>
      <xdr:spPr>
        <a:xfrm>
          <a:off x="10528300" y="54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73515</xdr:rowOff>
    </xdr:from>
    <xdr:to>
      <xdr:col>14</xdr:col>
      <xdr:colOff>79375</xdr:colOff>
      <xdr:row>34</xdr:row>
      <xdr:rowOff>3665</xdr:rowOff>
    </xdr:to>
    <xdr:sp macro="" textlink="">
      <xdr:nvSpPr>
        <xdr:cNvPr id="310" name="円/楕円 309"/>
        <xdr:cNvSpPr/>
      </xdr:nvSpPr>
      <xdr:spPr>
        <a:xfrm>
          <a:off x="9588500" y="5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31</xdr:row>
      <xdr:rowOff>57322</xdr:rowOff>
    </xdr:from>
    <xdr:ext cx="534377" cy="259045"/>
    <xdr:sp macro="" textlink="">
      <xdr:nvSpPr>
        <xdr:cNvPr id="311" name="テキスト ボックス 310"/>
        <xdr:cNvSpPr txBox="1"/>
      </xdr:nvSpPr>
      <xdr:spPr>
        <a:xfrm>
          <a:off x="9372111" y="53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100170</xdr:rowOff>
    </xdr:from>
    <xdr:to>
      <xdr:col>12</xdr:col>
      <xdr:colOff>561975</xdr:colOff>
      <xdr:row>34</xdr:row>
      <xdr:rowOff>30320</xdr:rowOff>
    </xdr:to>
    <xdr:sp macro="" textlink="">
      <xdr:nvSpPr>
        <xdr:cNvPr id="312" name="円/楕円 311"/>
        <xdr:cNvSpPr/>
      </xdr:nvSpPr>
      <xdr:spPr>
        <a:xfrm>
          <a:off x="8699500" y="57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31</xdr:row>
      <xdr:rowOff>80551</xdr:rowOff>
    </xdr:from>
    <xdr:ext cx="534377" cy="259045"/>
    <xdr:sp macro="" textlink="">
      <xdr:nvSpPr>
        <xdr:cNvPr id="313" name="テキスト ボックス 312"/>
        <xdr:cNvSpPr txBox="1"/>
      </xdr:nvSpPr>
      <xdr:spPr>
        <a:xfrm>
          <a:off x="8483111" y="53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28664</xdr:rowOff>
    </xdr:from>
    <xdr:to>
      <xdr:col>11</xdr:col>
      <xdr:colOff>358775</xdr:colOff>
      <xdr:row>31</xdr:row>
      <xdr:rowOff>130264</xdr:rowOff>
    </xdr:to>
    <xdr:sp macro="" textlink="">
      <xdr:nvSpPr>
        <xdr:cNvPr id="314" name="円/楕円 313"/>
        <xdr:cNvSpPr/>
      </xdr:nvSpPr>
      <xdr:spPr>
        <a:xfrm>
          <a:off x="7810500" y="53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29</xdr:row>
      <xdr:rowOff>5619</xdr:rowOff>
    </xdr:from>
    <xdr:ext cx="534377" cy="259045"/>
    <xdr:sp macro="" textlink="">
      <xdr:nvSpPr>
        <xdr:cNvPr id="315" name="テキスト ボックス 314"/>
        <xdr:cNvSpPr txBox="1"/>
      </xdr:nvSpPr>
      <xdr:spPr>
        <a:xfrm>
          <a:off x="7594111" y="497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70703</xdr:rowOff>
    </xdr:from>
    <xdr:to>
      <xdr:col>10</xdr:col>
      <xdr:colOff>155575</xdr:colOff>
      <xdr:row>34</xdr:row>
      <xdr:rowOff>853</xdr:rowOff>
    </xdr:to>
    <xdr:sp macro="" textlink="">
      <xdr:nvSpPr>
        <xdr:cNvPr id="316" name="円/楕円 315"/>
        <xdr:cNvSpPr/>
      </xdr:nvSpPr>
      <xdr:spPr>
        <a:xfrm>
          <a:off x="6921500" y="572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31</xdr:row>
      <xdr:rowOff>54510</xdr:rowOff>
    </xdr:from>
    <xdr:ext cx="534377" cy="259045"/>
    <xdr:sp macro="" textlink="">
      <xdr:nvSpPr>
        <xdr:cNvPr id="317" name="テキスト ボックス 316"/>
        <xdr:cNvSpPr txBox="1"/>
      </xdr:nvSpPr>
      <xdr:spPr>
        <a:xfrm>
          <a:off x="6705111" y="53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59</xdr:row>
      <xdr:rowOff>148907</xdr:rowOff>
    </xdr:from>
    <xdr:ext cx="248786" cy="259045"/>
    <xdr:sp macro="" textlink="">
      <xdr:nvSpPr>
        <xdr:cNvPr id="328" name="テキスト ボックス 327"/>
        <xdr:cNvSpPr txBox="1"/>
      </xdr:nvSpPr>
      <xdr:spPr>
        <a:xfrm>
          <a:off x="6355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110807</xdr:rowOff>
    </xdr:from>
    <xdr:ext cx="531299" cy="259045"/>
    <xdr:sp macro="" textlink="">
      <xdr:nvSpPr>
        <xdr:cNvPr id="330" name="テキスト ボックス 329"/>
        <xdr:cNvSpPr txBox="1"/>
      </xdr:nvSpPr>
      <xdr:spPr>
        <a:xfrm>
          <a:off x="6072701" y="988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72707</xdr:rowOff>
    </xdr:from>
    <xdr:ext cx="531299" cy="259045"/>
    <xdr:sp macro="" textlink="">
      <xdr:nvSpPr>
        <xdr:cNvPr id="332" name="テキスト ボックス 331"/>
        <xdr:cNvSpPr txBox="1"/>
      </xdr:nvSpPr>
      <xdr:spPr>
        <a:xfrm>
          <a:off x="6072701" y="950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34607</xdr:rowOff>
    </xdr:from>
    <xdr:ext cx="531299" cy="259045"/>
    <xdr:sp macro="" textlink="">
      <xdr:nvSpPr>
        <xdr:cNvPr id="334" name="テキスト ボックス 333"/>
        <xdr:cNvSpPr txBox="1"/>
      </xdr:nvSpPr>
      <xdr:spPr>
        <a:xfrm>
          <a:off x="6072701" y="912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167957</xdr:rowOff>
    </xdr:from>
    <xdr:ext cx="531299" cy="259045"/>
    <xdr:sp macro="" textlink="">
      <xdr:nvSpPr>
        <xdr:cNvPr id="336" name="テキスト ボックス 335"/>
        <xdr:cNvSpPr txBox="1"/>
      </xdr:nvSpPr>
      <xdr:spPr>
        <a:xfrm>
          <a:off x="6072701" y="874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129857</xdr:rowOff>
    </xdr:from>
    <xdr:ext cx="595419" cy="259045"/>
    <xdr:sp macro="" textlink="">
      <xdr:nvSpPr>
        <xdr:cNvPr id="338" name="テキスト ボックス 337"/>
        <xdr:cNvSpPr txBox="1"/>
      </xdr:nvSpPr>
      <xdr:spPr>
        <a:xfrm>
          <a:off x="6008581" y="835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46</xdr:row>
      <xdr:rowOff>91757</xdr:rowOff>
    </xdr:from>
    <xdr:ext cx="595419" cy="259045"/>
    <xdr:sp macro="" textlink="">
      <xdr:nvSpPr>
        <xdr:cNvPr id="340" name="テキスト ボックス 339"/>
        <xdr:cNvSpPr txBox="1"/>
      </xdr:nvSpPr>
      <xdr:spPr>
        <a:xfrm>
          <a:off x="6008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58375</xdr:rowOff>
    </xdr:from>
    <xdr:ext cx="534377" cy="259045"/>
    <xdr:sp macro="" textlink="">
      <xdr:nvSpPr>
        <xdr:cNvPr id="343" name="普通建設事業費最小値テキスト"/>
        <xdr:cNvSpPr txBox="1"/>
      </xdr:nvSpPr>
      <xdr:spPr>
        <a:xfrm>
          <a:off x="10528300" y="1000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47669</xdr:rowOff>
    </xdr:from>
    <xdr:ext cx="534377" cy="259045"/>
    <xdr:sp macro="" textlink="">
      <xdr:nvSpPr>
        <xdr:cNvPr id="345" name="普通建設事業費最大値テキスト"/>
        <xdr:cNvSpPr txBox="1"/>
      </xdr:nvSpPr>
      <xdr:spPr>
        <a:xfrm>
          <a:off x="10528300" y="844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170428</xdr:rowOff>
    </xdr:from>
    <xdr:to>
      <xdr:col>15</xdr:col>
      <xdr:colOff>180975</xdr:colOff>
      <xdr:row>57</xdr:row>
      <xdr:rowOff>105372</xdr:rowOff>
    </xdr:to>
    <xdr:cxnSp macro="">
      <xdr:nvCxnSpPr>
        <xdr:cNvPr id="347" name="直線コネクタ 346"/>
        <xdr:cNvCxnSpPr/>
      </xdr:nvCxnSpPr>
      <xdr:spPr>
        <a:xfrm>
          <a:off x="9639300" y="9600178"/>
          <a:ext cx="838200" cy="2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61756</xdr:rowOff>
    </xdr:from>
    <xdr:ext cx="534377" cy="259045"/>
    <xdr:sp macro="" textlink="">
      <xdr:nvSpPr>
        <xdr:cNvPr id="348" name="普通建設事業費平均値テキスト"/>
        <xdr:cNvSpPr txBox="1"/>
      </xdr:nvSpPr>
      <xdr:spPr>
        <a:xfrm>
          <a:off x="10528300" y="9320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55</xdr:row>
      <xdr:rowOff>170428</xdr:rowOff>
    </xdr:from>
    <xdr:to>
      <xdr:col>14</xdr:col>
      <xdr:colOff>28575</xdr:colOff>
      <xdr:row>57</xdr:row>
      <xdr:rowOff>27343</xdr:rowOff>
    </xdr:to>
    <xdr:cxnSp macro="">
      <xdr:nvCxnSpPr>
        <xdr:cNvPr id="350" name="直線コネクタ 349"/>
        <xdr:cNvCxnSpPr/>
      </xdr:nvCxnSpPr>
      <xdr:spPr>
        <a:xfrm flipV="1">
          <a:off x="8750300" y="9600178"/>
          <a:ext cx="889000" cy="1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53</xdr:row>
      <xdr:rowOff>71567</xdr:rowOff>
    </xdr:from>
    <xdr:ext cx="534377" cy="259045"/>
    <xdr:sp macro="" textlink="">
      <xdr:nvSpPr>
        <xdr:cNvPr id="352" name="テキスト ボックス 351"/>
        <xdr:cNvSpPr txBox="1"/>
      </xdr:nvSpPr>
      <xdr:spPr>
        <a:xfrm>
          <a:off x="9372111" y="91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27343</xdr:rowOff>
    </xdr:from>
    <xdr:to>
      <xdr:col>12</xdr:col>
      <xdr:colOff>511175</xdr:colOff>
      <xdr:row>58</xdr:row>
      <xdr:rowOff>73616</xdr:rowOff>
    </xdr:to>
    <xdr:cxnSp macro="">
      <xdr:nvCxnSpPr>
        <xdr:cNvPr id="353" name="直線コネクタ 352"/>
        <xdr:cNvCxnSpPr/>
      </xdr:nvCxnSpPr>
      <xdr:spPr>
        <a:xfrm flipV="1">
          <a:off x="7861300" y="9799993"/>
          <a:ext cx="889000" cy="2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53</xdr:row>
      <xdr:rowOff>57603</xdr:rowOff>
    </xdr:from>
    <xdr:ext cx="534377" cy="259045"/>
    <xdr:sp macro="" textlink="">
      <xdr:nvSpPr>
        <xdr:cNvPr id="355" name="テキスト ボックス 354"/>
        <xdr:cNvSpPr txBox="1"/>
      </xdr:nvSpPr>
      <xdr:spPr>
        <a:xfrm>
          <a:off x="8483111" y="91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73616</xdr:rowOff>
    </xdr:from>
    <xdr:to>
      <xdr:col>11</xdr:col>
      <xdr:colOff>307975</xdr:colOff>
      <xdr:row>59</xdr:row>
      <xdr:rowOff>50489</xdr:rowOff>
    </xdr:to>
    <xdr:cxnSp macro="">
      <xdr:nvCxnSpPr>
        <xdr:cNvPr id="356" name="直線コネクタ 355"/>
        <xdr:cNvCxnSpPr/>
      </xdr:nvCxnSpPr>
      <xdr:spPr>
        <a:xfrm flipV="1">
          <a:off x="6972300" y="10017716"/>
          <a:ext cx="889000" cy="1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53</xdr:row>
      <xdr:rowOff>129158</xdr:rowOff>
    </xdr:from>
    <xdr:ext cx="534377" cy="259045"/>
    <xdr:sp macro="" textlink="">
      <xdr:nvSpPr>
        <xdr:cNvPr id="358" name="テキスト ボックス 357"/>
        <xdr:cNvSpPr txBox="1"/>
      </xdr:nvSpPr>
      <xdr:spPr>
        <a:xfrm>
          <a:off x="7594111" y="92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54</xdr:row>
      <xdr:rowOff>71475</xdr:rowOff>
    </xdr:from>
    <xdr:ext cx="534377" cy="259045"/>
    <xdr:sp macro="" textlink="">
      <xdr:nvSpPr>
        <xdr:cNvPr id="360" name="テキスト ボックス 359"/>
        <xdr:cNvSpPr txBox="1"/>
      </xdr:nvSpPr>
      <xdr:spPr>
        <a:xfrm>
          <a:off x="6705111" y="93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54572</xdr:rowOff>
    </xdr:from>
    <xdr:to>
      <xdr:col>15</xdr:col>
      <xdr:colOff>231775</xdr:colOff>
      <xdr:row>57</xdr:row>
      <xdr:rowOff>156172</xdr:rowOff>
    </xdr:to>
    <xdr:sp macro="" textlink="">
      <xdr:nvSpPr>
        <xdr:cNvPr id="366" name="円/楕円 365"/>
        <xdr:cNvSpPr/>
      </xdr:nvSpPr>
      <xdr:spPr>
        <a:xfrm>
          <a:off x="104267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56</xdr:row>
      <xdr:rowOff>66703</xdr:rowOff>
    </xdr:from>
    <xdr:ext cx="534377" cy="259045"/>
    <xdr:sp macro="" textlink="">
      <xdr:nvSpPr>
        <xdr:cNvPr id="367" name="普通建設事業費該当値テキスト"/>
        <xdr:cNvSpPr txBox="1"/>
      </xdr:nvSpPr>
      <xdr:spPr>
        <a:xfrm>
          <a:off x="10528300" y="96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119628</xdr:rowOff>
    </xdr:from>
    <xdr:to>
      <xdr:col>14</xdr:col>
      <xdr:colOff>79375</xdr:colOff>
      <xdr:row>56</xdr:row>
      <xdr:rowOff>49778</xdr:rowOff>
    </xdr:to>
    <xdr:sp macro="" textlink="">
      <xdr:nvSpPr>
        <xdr:cNvPr id="368" name="円/楕円 367"/>
        <xdr:cNvSpPr/>
      </xdr:nvSpPr>
      <xdr:spPr>
        <a:xfrm>
          <a:off x="9588500" y="95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55</xdr:row>
      <xdr:rowOff>78035</xdr:rowOff>
    </xdr:from>
    <xdr:ext cx="534377" cy="259045"/>
    <xdr:sp macro="" textlink="">
      <xdr:nvSpPr>
        <xdr:cNvPr id="369" name="テキスト ボックス 368"/>
        <xdr:cNvSpPr txBox="1"/>
      </xdr:nvSpPr>
      <xdr:spPr>
        <a:xfrm>
          <a:off x="9372111" y="950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147993</xdr:rowOff>
    </xdr:from>
    <xdr:to>
      <xdr:col>12</xdr:col>
      <xdr:colOff>561975</xdr:colOff>
      <xdr:row>57</xdr:row>
      <xdr:rowOff>78143</xdr:rowOff>
    </xdr:to>
    <xdr:sp macro="" textlink="">
      <xdr:nvSpPr>
        <xdr:cNvPr id="370" name="円/楕円 369"/>
        <xdr:cNvSpPr/>
      </xdr:nvSpPr>
      <xdr:spPr>
        <a:xfrm>
          <a:off x="8699500" y="97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106400</xdr:rowOff>
    </xdr:from>
    <xdr:ext cx="534377" cy="259045"/>
    <xdr:sp macro="" textlink="">
      <xdr:nvSpPr>
        <xdr:cNvPr id="371" name="テキスト ボックス 370"/>
        <xdr:cNvSpPr txBox="1"/>
      </xdr:nvSpPr>
      <xdr:spPr>
        <a:xfrm>
          <a:off x="8483111" y="97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22816</xdr:rowOff>
    </xdr:from>
    <xdr:to>
      <xdr:col>11</xdr:col>
      <xdr:colOff>358775</xdr:colOff>
      <xdr:row>58</xdr:row>
      <xdr:rowOff>124416</xdr:rowOff>
    </xdr:to>
    <xdr:sp macro="" textlink="">
      <xdr:nvSpPr>
        <xdr:cNvPr id="372" name="円/楕円 371"/>
        <xdr:cNvSpPr/>
      </xdr:nvSpPr>
      <xdr:spPr>
        <a:xfrm>
          <a:off x="7810500" y="9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152673</xdr:rowOff>
    </xdr:from>
    <xdr:ext cx="534377" cy="259045"/>
    <xdr:sp macro="" textlink="">
      <xdr:nvSpPr>
        <xdr:cNvPr id="373" name="テキスト ボックス 372"/>
        <xdr:cNvSpPr txBox="1"/>
      </xdr:nvSpPr>
      <xdr:spPr>
        <a:xfrm>
          <a:off x="7594111" y="99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171139</xdr:rowOff>
    </xdr:from>
    <xdr:to>
      <xdr:col>10</xdr:col>
      <xdr:colOff>155575</xdr:colOff>
      <xdr:row>59</xdr:row>
      <xdr:rowOff>101289</xdr:rowOff>
    </xdr:to>
    <xdr:sp macro="" textlink="">
      <xdr:nvSpPr>
        <xdr:cNvPr id="374" name="円/楕円 373"/>
        <xdr:cNvSpPr/>
      </xdr:nvSpPr>
      <xdr:spPr>
        <a:xfrm>
          <a:off x="6921500" y="101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129546</xdr:rowOff>
    </xdr:from>
    <xdr:ext cx="534377" cy="259045"/>
    <xdr:sp macro="" textlink="">
      <xdr:nvSpPr>
        <xdr:cNvPr id="375" name="テキスト ボックス 374"/>
        <xdr:cNvSpPr txBox="1"/>
      </xdr:nvSpPr>
      <xdr:spPr>
        <a:xfrm>
          <a:off x="6705111" y="100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34607</xdr:rowOff>
    </xdr:from>
    <xdr:ext cx="248786" cy="259045"/>
    <xdr:sp macro="" textlink="">
      <xdr:nvSpPr>
        <xdr:cNvPr id="387" name="テキスト ボックス 386"/>
        <xdr:cNvSpPr txBox="1"/>
      </xdr:nvSpPr>
      <xdr:spPr>
        <a:xfrm>
          <a:off x="6355214" y="13236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91757</xdr:rowOff>
    </xdr:from>
    <xdr:ext cx="531299" cy="259045"/>
    <xdr:sp macro="" textlink="">
      <xdr:nvSpPr>
        <xdr:cNvPr id="389" name="テキスト ボックス 388"/>
        <xdr:cNvSpPr txBox="1"/>
      </xdr:nvSpPr>
      <xdr:spPr>
        <a:xfrm>
          <a:off x="6072701" y="1277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148907</xdr:rowOff>
    </xdr:from>
    <xdr:ext cx="531299" cy="259045"/>
    <xdr:sp macro="" textlink="">
      <xdr:nvSpPr>
        <xdr:cNvPr id="391" name="テキスト ボックス 390"/>
        <xdr:cNvSpPr txBox="1"/>
      </xdr:nvSpPr>
      <xdr:spPr>
        <a:xfrm>
          <a:off x="6072701" y="1232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34607</xdr:rowOff>
    </xdr:from>
    <xdr:ext cx="531299" cy="259045"/>
    <xdr:sp macro="" textlink="">
      <xdr:nvSpPr>
        <xdr:cNvPr id="393" name="テキスト ボックス 392"/>
        <xdr:cNvSpPr txBox="1"/>
      </xdr:nvSpPr>
      <xdr:spPr>
        <a:xfrm>
          <a:off x="6072701" y="1186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66</xdr:row>
      <xdr:rowOff>91757</xdr:rowOff>
    </xdr:from>
    <xdr:ext cx="531299" cy="259045"/>
    <xdr:sp macro="" textlink="">
      <xdr:nvSpPr>
        <xdr:cNvPr id="395" name="テキスト ボックス 394"/>
        <xdr:cNvSpPr txBox="1"/>
      </xdr:nvSpPr>
      <xdr:spPr>
        <a:xfrm>
          <a:off x="6072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162079</xdr:rowOff>
    </xdr:from>
    <xdr:ext cx="378565" cy="259045"/>
    <xdr:sp macro="" textlink="">
      <xdr:nvSpPr>
        <xdr:cNvPr id="398" name="普通建設事業費 （ うち新規整備　）最小値テキスト"/>
        <xdr:cNvSpPr txBox="1"/>
      </xdr:nvSpPr>
      <xdr:spPr>
        <a:xfrm>
          <a:off x="10528300" y="13363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157523</xdr:rowOff>
    </xdr:from>
    <xdr:ext cx="534377" cy="259045"/>
    <xdr:sp macro="" textlink="">
      <xdr:nvSpPr>
        <xdr:cNvPr id="400" name="普通建設事業費 （ うち新規整備　）最大値テキスト"/>
        <xdr:cNvSpPr txBox="1"/>
      </xdr:nvSpPr>
      <xdr:spPr>
        <a:xfrm>
          <a:off x="10528300" y="118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116839</xdr:rowOff>
    </xdr:from>
    <xdr:to>
      <xdr:col>15</xdr:col>
      <xdr:colOff>180975</xdr:colOff>
      <xdr:row>78</xdr:row>
      <xdr:rowOff>31778</xdr:rowOff>
    </xdr:to>
    <xdr:cxnSp macro="">
      <xdr:nvCxnSpPr>
        <xdr:cNvPr id="402" name="直線コネクタ 401"/>
        <xdr:cNvCxnSpPr/>
      </xdr:nvCxnSpPr>
      <xdr:spPr>
        <a:xfrm flipV="1">
          <a:off x="9639300" y="13318489"/>
          <a:ext cx="8382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19320</xdr:rowOff>
    </xdr:from>
    <xdr:ext cx="534377" cy="259045"/>
    <xdr:sp macro="" textlink="">
      <xdr:nvSpPr>
        <xdr:cNvPr id="403" name="普通建設事業費 （ うち新規整備　）平均値テキスト"/>
        <xdr:cNvSpPr txBox="1"/>
      </xdr:nvSpPr>
      <xdr:spPr>
        <a:xfrm>
          <a:off x="10528300" y="1287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4232</xdr:rowOff>
    </xdr:from>
    <xdr:to>
      <xdr:col>14</xdr:col>
      <xdr:colOff>28575</xdr:colOff>
      <xdr:row>78</xdr:row>
      <xdr:rowOff>31778</xdr:rowOff>
    </xdr:to>
    <xdr:cxnSp macro="">
      <xdr:nvCxnSpPr>
        <xdr:cNvPr id="405" name="直線コネクタ 404"/>
        <xdr:cNvCxnSpPr/>
      </xdr:nvCxnSpPr>
      <xdr:spPr>
        <a:xfrm>
          <a:off x="8750300" y="13377332"/>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73</xdr:row>
      <xdr:rowOff>167239</xdr:rowOff>
    </xdr:from>
    <xdr:ext cx="534377" cy="259045"/>
    <xdr:sp macro="" textlink="">
      <xdr:nvSpPr>
        <xdr:cNvPr id="407" name="テキスト ボックス 406"/>
        <xdr:cNvSpPr txBox="1"/>
      </xdr:nvSpPr>
      <xdr:spPr>
        <a:xfrm>
          <a:off x="9372111" y="126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73</xdr:row>
      <xdr:rowOff>153791</xdr:rowOff>
    </xdr:from>
    <xdr:ext cx="534377" cy="259045"/>
    <xdr:sp macro="" textlink="">
      <xdr:nvSpPr>
        <xdr:cNvPr id="409" name="テキスト ボックス 408"/>
        <xdr:cNvSpPr txBox="1"/>
      </xdr:nvSpPr>
      <xdr:spPr>
        <a:xfrm>
          <a:off x="8483111" y="126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66039</xdr:rowOff>
    </xdr:from>
    <xdr:to>
      <xdr:col>15</xdr:col>
      <xdr:colOff>231775</xdr:colOff>
      <xdr:row>77</xdr:row>
      <xdr:rowOff>167639</xdr:rowOff>
    </xdr:to>
    <xdr:sp macro="" textlink="">
      <xdr:nvSpPr>
        <xdr:cNvPr id="415" name="円/楕円 414"/>
        <xdr:cNvSpPr/>
      </xdr:nvSpPr>
      <xdr:spPr>
        <a:xfrm>
          <a:off x="104267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81596</xdr:rowOff>
    </xdr:from>
    <xdr:ext cx="469744" cy="259045"/>
    <xdr:sp macro="" textlink="">
      <xdr:nvSpPr>
        <xdr:cNvPr id="416" name="普通建設事業費 （ うち新規整備　）該当値テキスト"/>
        <xdr:cNvSpPr txBox="1"/>
      </xdr:nvSpPr>
      <xdr:spPr>
        <a:xfrm>
          <a:off x="10528300" y="1311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152428</xdr:rowOff>
    </xdr:from>
    <xdr:to>
      <xdr:col>14</xdr:col>
      <xdr:colOff>79375</xdr:colOff>
      <xdr:row>78</xdr:row>
      <xdr:rowOff>82578</xdr:rowOff>
    </xdr:to>
    <xdr:sp macro="" textlink="">
      <xdr:nvSpPr>
        <xdr:cNvPr id="417" name="円/楕円 416"/>
        <xdr:cNvSpPr/>
      </xdr:nvSpPr>
      <xdr:spPr>
        <a:xfrm>
          <a:off x="9588500" y="1335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77</xdr:row>
      <xdr:rowOff>110835</xdr:rowOff>
    </xdr:from>
    <xdr:ext cx="469744" cy="259045"/>
    <xdr:sp macro="" textlink="">
      <xdr:nvSpPr>
        <xdr:cNvPr id="418" name="テキスト ボックス 417"/>
        <xdr:cNvSpPr txBox="1"/>
      </xdr:nvSpPr>
      <xdr:spPr>
        <a:xfrm>
          <a:off x="9404427" y="133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124882</xdr:rowOff>
    </xdr:from>
    <xdr:to>
      <xdr:col>12</xdr:col>
      <xdr:colOff>561975</xdr:colOff>
      <xdr:row>78</xdr:row>
      <xdr:rowOff>55032</xdr:rowOff>
    </xdr:to>
    <xdr:sp macro="" textlink="">
      <xdr:nvSpPr>
        <xdr:cNvPr id="419" name="円/楕円 418"/>
        <xdr:cNvSpPr/>
      </xdr:nvSpPr>
      <xdr:spPr>
        <a:xfrm>
          <a:off x="8699500" y="133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77</xdr:row>
      <xdr:rowOff>76437</xdr:rowOff>
    </xdr:from>
    <xdr:ext cx="469745" cy="259045"/>
    <xdr:sp macro="" textlink="">
      <xdr:nvSpPr>
        <xdr:cNvPr id="420" name="テキスト ボックス 419"/>
        <xdr:cNvSpPr txBox="1"/>
      </xdr:nvSpPr>
      <xdr:spPr>
        <a:xfrm>
          <a:off x="8515427" y="1327808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99</xdr:row>
      <xdr:rowOff>148907</xdr:rowOff>
    </xdr:from>
    <xdr:ext cx="248786" cy="259045"/>
    <xdr:sp macro="" textlink="">
      <xdr:nvSpPr>
        <xdr:cNvPr id="431" name="テキスト ボックス 430"/>
        <xdr:cNvSpPr txBox="1"/>
      </xdr:nvSpPr>
      <xdr:spPr>
        <a:xfrm>
          <a:off x="6355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161810</xdr:rowOff>
    </xdr:from>
    <xdr:ext cx="531299" cy="259045"/>
    <xdr:sp macro="" textlink="">
      <xdr:nvSpPr>
        <xdr:cNvPr id="433" name="テキスト ボックス 432"/>
        <xdr:cNvSpPr txBox="1"/>
      </xdr:nvSpPr>
      <xdr:spPr>
        <a:xfrm>
          <a:off x="6072701" y="167924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10114</xdr:rowOff>
    </xdr:from>
    <xdr:ext cx="531299" cy="259045"/>
    <xdr:sp macro="" textlink="">
      <xdr:nvSpPr>
        <xdr:cNvPr id="435" name="テキスト ボックス 434"/>
        <xdr:cNvSpPr txBox="1"/>
      </xdr:nvSpPr>
      <xdr:spPr>
        <a:xfrm>
          <a:off x="6072701" y="16469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19591</xdr:rowOff>
    </xdr:from>
    <xdr:ext cx="531299" cy="259045"/>
    <xdr:sp macro="" textlink="">
      <xdr:nvSpPr>
        <xdr:cNvPr id="437" name="テキスト ボックス 436"/>
        <xdr:cNvSpPr txBox="1"/>
      </xdr:nvSpPr>
      <xdr:spPr>
        <a:xfrm>
          <a:off x="6072701" y="16135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42771</xdr:rowOff>
    </xdr:from>
    <xdr:ext cx="531299" cy="259045"/>
    <xdr:sp macro="" textlink="">
      <xdr:nvSpPr>
        <xdr:cNvPr id="439" name="テキスト ボックス 438"/>
        <xdr:cNvSpPr txBox="1"/>
      </xdr:nvSpPr>
      <xdr:spPr>
        <a:xfrm>
          <a:off x="6072701" y="158161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52248</xdr:rowOff>
    </xdr:from>
    <xdr:ext cx="531299" cy="259045"/>
    <xdr:sp macro="" textlink="">
      <xdr:nvSpPr>
        <xdr:cNvPr id="441" name="テキスト ボックス 440"/>
        <xdr:cNvSpPr txBox="1"/>
      </xdr:nvSpPr>
      <xdr:spPr>
        <a:xfrm>
          <a:off x="6072701" y="15482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88</xdr:row>
      <xdr:rowOff>72002</xdr:rowOff>
    </xdr:from>
    <xdr:ext cx="531299" cy="259045"/>
    <xdr:sp macro="" textlink="">
      <xdr:nvSpPr>
        <xdr:cNvPr id="443" name="テキスト ボックス 442"/>
        <xdr:cNvSpPr txBox="1"/>
      </xdr:nvSpPr>
      <xdr:spPr>
        <a:xfrm>
          <a:off x="6072701" y="1515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86</xdr:row>
      <xdr:rowOff>91757</xdr:rowOff>
    </xdr:from>
    <xdr:ext cx="531299" cy="259045"/>
    <xdr:sp macro="" textlink="">
      <xdr:nvSpPr>
        <xdr:cNvPr id="445" name="テキスト ボックス 444"/>
        <xdr:cNvSpPr txBox="1"/>
      </xdr:nvSpPr>
      <xdr:spPr>
        <a:xfrm>
          <a:off x="6072701" y="14836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43013</xdr:rowOff>
    </xdr:from>
    <xdr:ext cx="469744" cy="259045"/>
    <xdr:sp macro="" textlink="">
      <xdr:nvSpPr>
        <xdr:cNvPr id="448" name="普通建設事業費 （ うち更新整備　）最小値テキスト"/>
        <xdr:cNvSpPr txBox="1"/>
      </xdr:nvSpPr>
      <xdr:spPr>
        <a:xfrm>
          <a:off x="10528300" y="1701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118774</xdr:rowOff>
    </xdr:from>
    <xdr:ext cx="534377" cy="259045"/>
    <xdr:sp macro="" textlink="">
      <xdr:nvSpPr>
        <xdr:cNvPr id="450" name="普通建設事業費 （ うち更新整備　）最大値テキスト"/>
        <xdr:cNvSpPr txBox="1"/>
      </xdr:nvSpPr>
      <xdr:spPr>
        <a:xfrm>
          <a:off x="10528300" y="152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167263</xdr:rowOff>
    </xdr:from>
    <xdr:to>
      <xdr:col>15</xdr:col>
      <xdr:colOff>180975</xdr:colOff>
      <xdr:row>97</xdr:row>
      <xdr:rowOff>55215</xdr:rowOff>
    </xdr:to>
    <xdr:cxnSp macro="">
      <xdr:nvCxnSpPr>
        <xdr:cNvPr id="452" name="直線コネクタ 451"/>
        <xdr:cNvCxnSpPr/>
      </xdr:nvCxnSpPr>
      <xdr:spPr>
        <a:xfrm>
          <a:off x="9639300" y="16112113"/>
          <a:ext cx="838200" cy="57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25398</xdr:rowOff>
    </xdr:from>
    <xdr:ext cx="534377" cy="259045"/>
    <xdr:sp macro="" textlink="">
      <xdr:nvSpPr>
        <xdr:cNvPr id="453" name="普通建設事業費 （ うち更新整備　）平均値テキスト"/>
        <xdr:cNvSpPr txBox="1"/>
      </xdr:nvSpPr>
      <xdr:spPr>
        <a:xfrm>
          <a:off x="10528300" y="16313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93</xdr:row>
      <xdr:rowOff>167263</xdr:rowOff>
    </xdr:from>
    <xdr:to>
      <xdr:col>14</xdr:col>
      <xdr:colOff>28575</xdr:colOff>
      <xdr:row>96</xdr:row>
      <xdr:rowOff>12108</xdr:rowOff>
    </xdr:to>
    <xdr:cxnSp macro="">
      <xdr:nvCxnSpPr>
        <xdr:cNvPr id="455" name="直線コネクタ 454"/>
        <xdr:cNvCxnSpPr/>
      </xdr:nvCxnSpPr>
      <xdr:spPr>
        <a:xfrm flipV="1">
          <a:off x="8750300" y="16112113"/>
          <a:ext cx="889000" cy="3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100282</xdr:rowOff>
    </xdr:from>
    <xdr:ext cx="534377" cy="259045"/>
    <xdr:sp macro="" textlink="">
      <xdr:nvSpPr>
        <xdr:cNvPr id="457" name="テキスト ボックス 456"/>
        <xdr:cNvSpPr txBox="1"/>
      </xdr:nvSpPr>
      <xdr:spPr>
        <a:xfrm>
          <a:off x="9372111" y="165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96</xdr:row>
      <xdr:rowOff>125684</xdr:rowOff>
    </xdr:from>
    <xdr:ext cx="534377" cy="259045"/>
    <xdr:sp macro="" textlink="">
      <xdr:nvSpPr>
        <xdr:cNvPr id="459" name="テキスト ボックス 458"/>
        <xdr:cNvSpPr txBox="1"/>
      </xdr:nvSpPr>
      <xdr:spPr>
        <a:xfrm>
          <a:off x="8483111" y="165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4415</xdr:rowOff>
    </xdr:from>
    <xdr:to>
      <xdr:col>15</xdr:col>
      <xdr:colOff>231775</xdr:colOff>
      <xdr:row>97</xdr:row>
      <xdr:rowOff>106015</xdr:rowOff>
    </xdr:to>
    <xdr:sp macro="" textlink="">
      <xdr:nvSpPr>
        <xdr:cNvPr id="465" name="円/楕円 464"/>
        <xdr:cNvSpPr/>
      </xdr:nvSpPr>
      <xdr:spPr>
        <a:xfrm>
          <a:off x="10426700" y="166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96</xdr:row>
      <xdr:rowOff>19972</xdr:rowOff>
    </xdr:from>
    <xdr:ext cx="534377" cy="259045"/>
    <xdr:sp macro="" textlink="">
      <xdr:nvSpPr>
        <xdr:cNvPr id="466" name="普通建設事業費 （ うち更新整備　）該当値テキスト"/>
        <xdr:cNvSpPr txBox="1"/>
      </xdr:nvSpPr>
      <xdr:spPr>
        <a:xfrm>
          <a:off x="10528300" y="164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116463</xdr:rowOff>
    </xdr:from>
    <xdr:to>
      <xdr:col>14</xdr:col>
      <xdr:colOff>79375</xdr:colOff>
      <xdr:row>94</xdr:row>
      <xdr:rowOff>46613</xdr:rowOff>
    </xdr:to>
    <xdr:sp macro="" textlink="">
      <xdr:nvSpPr>
        <xdr:cNvPr id="467" name="円/楕円 466"/>
        <xdr:cNvSpPr/>
      </xdr:nvSpPr>
      <xdr:spPr>
        <a:xfrm>
          <a:off x="9588500" y="16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91</xdr:row>
      <xdr:rowOff>100270</xdr:rowOff>
    </xdr:from>
    <xdr:ext cx="534377" cy="259045"/>
    <xdr:sp macro="" textlink="">
      <xdr:nvSpPr>
        <xdr:cNvPr id="468" name="テキスト ボックス 467"/>
        <xdr:cNvSpPr txBox="1"/>
      </xdr:nvSpPr>
      <xdr:spPr>
        <a:xfrm>
          <a:off x="9372111" y="157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132758</xdr:rowOff>
    </xdr:from>
    <xdr:to>
      <xdr:col>12</xdr:col>
      <xdr:colOff>561975</xdr:colOff>
      <xdr:row>96</xdr:row>
      <xdr:rowOff>62908</xdr:rowOff>
    </xdr:to>
    <xdr:sp macro="" textlink="">
      <xdr:nvSpPr>
        <xdr:cNvPr id="469" name="円/楕円 468"/>
        <xdr:cNvSpPr/>
      </xdr:nvSpPr>
      <xdr:spPr>
        <a:xfrm>
          <a:off x="8699500" y="164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93</xdr:row>
      <xdr:rowOff>109713</xdr:rowOff>
    </xdr:from>
    <xdr:ext cx="534377" cy="259045"/>
    <xdr:sp macro="" textlink="">
      <xdr:nvSpPr>
        <xdr:cNvPr id="470" name="テキスト ボックス 469"/>
        <xdr:cNvSpPr txBox="1"/>
      </xdr:nvSpPr>
      <xdr:spPr>
        <a:xfrm>
          <a:off x="8483111" y="160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161809</xdr:rowOff>
    </xdr:from>
    <xdr:ext cx="248786" cy="259045"/>
    <xdr:sp macro="" textlink="">
      <xdr:nvSpPr>
        <xdr:cNvPr id="482" name="テキスト ボックス 481"/>
        <xdr:cNvSpPr txBox="1"/>
      </xdr:nvSpPr>
      <xdr:spPr>
        <a:xfrm>
          <a:off x="12197214" y="65054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10114</xdr:rowOff>
    </xdr:from>
    <xdr:ext cx="531300" cy="259045"/>
    <xdr:sp macro="" textlink="">
      <xdr:nvSpPr>
        <xdr:cNvPr id="484" name="テキスト ボックス 483"/>
        <xdr:cNvSpPr txBox="1"/>
      </xdr:nvSpPr>
      <xdr:spPr>
        <a:xfrm>
          <a:off x="11914701" y="6182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19591</xdr:rowOff>
    </xdr:from>
    <xdr:ext cx="531300" cy="259045"/>
    <xdr:sp macro="" textlink="">
      <xdr:nvSpPr>
        <xdr:cNvPr id="486" name="テキスト ボックス 485"/>
        <xdr:cNvSpPr txBox="1"/>
      </xdr:nvSpPr>
      <xdr:spPr>
        <a:xfrm>
          <a:off x="11914701" y="58488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42771</xdr:rowOff>
    </xdr:from>
    <xdr:ext cx="531300" cy="259045"/>
    <xdr:sp macro="" textlink="">
      <xdr:nvSpPr>
        <xdr:cNvPr id="488" name="テキスト ボックス 487"/>
        <xdr:cNvSpPr txBox="1"/>
      </xdr:nvSpPr>
      <xdr:spPr>
        <a:xfrm>
          <a:off x="11914701" y="552917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52248</xdr:rowOff>
    </xdr:from>
    <xdr:ext cx="531300" cy="259045"/>
    <xdr:sp macro="" textlink="">
      <xdr:nvSpPr>
        <xdr:cNvPr id="490" name="テキスト ボックス 489"/>
        <xdr:cNvSpPr txBox="1"/>
      </xdr:nvSpPr>
      <xdr:spPr>
        <a:xfrm>
          <a:off x="11914701" y="5195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72003</xdr:rowOff>
    </xdr:from>
    <xdr:ext cx="531300" cy="259045"/>
    <xdr:sp macro="" textlink="">
      <xdr:nvSpPr>
        <xdr:cNvPr id="492" name="テキスト ボックス 491"/>
        <xdr:cNvSpPr txBox="1"/>
      </xdr:nvSpPr>
      <xdr:spPr>
        <a:xfrm>
          <a:off x="11914701" y="4872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26</xdr:row>
      <xdr:rowOff>91757</xdr:rowOff>
    </xdr:from>
    <xdr:ext cx="531300" cy="259045"/>
    <xdr:sp macro="" textlink="">
      <xdr:nvSpPr>
        <xdr:cNvPr id="494" name="テキスト ボックス 493"/>
        <xdr:cNvSpPr txBox="1"/>
      </xdr:nvSpPr>
      <xdr:spPr>
        <a:xfrm>
          <a:off x="11914701" y="4549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139141</xdr:rowOff>
    </xdr:from>
    <xdr:ext cx="249299" cy="259045"/>
    <xdr:sp macro="" textlink="">
      <xdr:nvSpPr>
        <xdr:cNvPr id="497" name="災害復旧事業費最小値テキスト"/>
        <xdr:cNvSpPr txBox="1"/>
      </xdr:nvSpPr>
      <xdr:spPr>
        <a:xfrm>
          <a:off x="16370300" y="6654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14432</xdr:rowOff>
    </xdr:from>
    <xdr:ext cx="534377" cy="259045"/>
    <xdr:sp macro="" textlink="">
      <xdr:nvSpPr>
        <xdr:cNvPr id="499" name="災害復旧事業費最大値テキスト"/>
        <xdr:cNvSpPr txBox="1"/>
      </xdr:nvSpPr>
      <xdr:spPr>
        <a:xfrm>
          <a:off x="16370300" y="48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63443</xdr:rowOff>
    </xdr:from>
    <xdr:ext cx="469744" cy="259045"/>
    <xdr:sp macro="" textlink="">
      <xdr:nvSpPr>
        <xdr:cNvPr id="502" name="災害復旧事業費平均値テキスト"/>
        <xdr:cNvSpPr txBox="1"/>
      </xdr:nvSpPr>
      <xdr:spPr>
        <a:xfrm>
          <a:off x="16370300" y="6407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36</xdr:row>
      <xdr:rowOff>166338</xdr:rowOff>
    </xdr:from>
    <xdr:ext cx="469745" cy="259045"/>
    <xdr:sp macro="" textlink="">
      <xdr:nvSpPr>
        <xdr:cNvPr id="506" name="テキスト ボックス 505"/>
        <xdr:cNvSpPr txBox="1"/>
      </xdr:nvSpPr>
      <xdr:spPr>
        <a:xfrm>
          <a:off x="15246427" y="633853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37</xdr:row>
      <xdr:rowOff>371</xdr:rowOff>
    </xdr:from>
    <xdr:ext cx="378566" cy="259045"/>
    <xdr:sp macro="" textlink="">
      <xdr:nvSpPr>
        <xdr:cNvPr id="509" name="テキスト ボックス 508"/>
        <xdr:cNvSpPr txBox="1"/>
      </xdr:nvSpPr>
      <xdr:spPr>
        <a:xfrm>
          <a:off x="14403017" y="634402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36</xdr:row>
      <xdr:rowOff>167481</xdr:rowOff>
    </xdr:from>
    <xdr:ext cx="378566" cy="259045"/>
    <xdr:sp macro="" textlink="">
      <xdr:nvSpPr>
        <xdr:cNvPr id="512" name="テキスト ボックス 511"/>
        <xdr:cNvSpPr txBox="1"/>
      </xdr:nvSpPr>
      <xdr:spPr>
        <a:xfrm>
          <a:off x="13514017" y="633968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36</xdr:row>
      <xdr:rowOff>158301</xdr:rowOff>
    </xdr:from>
    <xdr:ext cx="469745" cy="259045"/>
    <xdr:sp macro="" textlink="">
      <xdr:nvSpPr>
        <xdr:cNvPr id="514" name="テキスト ボックス 513"/>
        <xdr:cNvSpPr txBox="1"/>
      </xdr:nvSpPr>
      <xdr:spPr>
        <a:xfrm>
          <a:off x="12579427" y="63305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18993</xdr:rowOff>
    </xdr:from>
    <xdr:ext cx="249299" cy="259045"/>
    <xdr:sp macro="" textlink="">
      <xdr:nvSpPr>
        <xdr:cNvPr id="521" name="災害復旧事業費該当値テキスト"/>
        <xdr:cNvSpPr txBox="1"/>
      </xdr:nvSpPr>
      <xdr:spPr>
        <a:xfrm>
          <a:off x="16370300" y="65340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39</xdr:row>
      <xdr:rowOff>6485</xdr:rowOff>
    </xdr:from>
    <xdr:ext cx="249299" cy="259045"/>
    <xdr:sp macro="" textlink="">
      <xdr:nvSpPr>
        <xdr:cNvPr id="523" name="テキスト ボックス 522"/>
        <xdr:cNvSpPr txBox="1"/>
      </xdr:nvSpPr>
      <xdr:spPr>
        <a:xfrm>
          <a:off x="15356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39</xdr:row>
      <xdr:rowOff>6485</xdr:rowOff>
    </xdr:from>
    <xdr:ext cx="249299" cy="259045"/>
    <xdr:sp macro="" textlink="">
      <xdr:nvSpPr>
        <xdr:cNvPr id="525" name="テキスト ボックス 524"/>
        <xdr:cNvSpPr txBox="1"/>
      </xdr:nvSpPr>
      <xdr:spPr>
        <a:xfrm>
          <a:off x="14467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39</xdr:row>
      <xdr:rowOff>6485</xdr:rowOff>
    </xdr:from>
    <xdr:ext cx="249299" cy="259045"/>
    <xdr:sp macro="" textlink="">
      <xdr:nvSpPr>
        <xdr:cNvPr id="527" name="テキスト ボックス 526"/>
        <xdr:cNvSpPr txBox="1"/>
      </xdr:nvSpPr>
      <xdr:spPr>
        <a:xfrm>
          <a:off x="13578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39</xdr:row>
      <xdr:rowOff>6485</xdr:rowOff>
    </xdr:from>
    <xdr:ext cx="249299" cy="259045"/>
    <xdr:sp macro="" textlink="">
      <xdr:nvSpPr>
        <xdr:cNvPr id="529" name="テキスト ボックス 528"/>
        <xdr:cNvSpPr txBox="1"/>
      </xdr:nvSpPr>
      <xdr:spPr>
        <a:xfrm>
          <a:off x="12689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34607</xdr:rowOff>
    </xdr:from>
    <xdr:ext cx="248786" cy="259045"/>
    <xdr:sp macro="" textlink="">
      <xdr:nvSpPr>
        <xdr:cNvPr id="541" name="テキスト ボックス 540"/>
        <xdr:cNvSpPr txBox="1"/>
      </xdr:nvSpPr>
      <xdr:spPr>
        <a:xfrm>
          <a:off x="12197214" y="912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46</xdr:row>
      <xdr:rowOff>91757</xdr:rowOff>
    </xdr:from>
    <xdr:ext cx="248786" cy="259045"/>
    <xdr:sp macro="" textlink="">
      <xdr:nvSpPr>
        <xdr:cNvPr id="543" name="テキスト ボックス 542"/>
        <xdr:cNvSpPr txBox="1"/>
      </xdr:nvSpPr>
      <xdr:spPr>
        <a:xfrm>
          <a:off x="12197214" y="7978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43881</xdr:rowOff>
    </xdr:from>
    <xdr:ext cx="249299" cy="259045"/>
    <xdr:sp macro="" textlink="">
      <xdr:nvSpPr>
        <xdr:cNvPr id="546" name="失業対策事業費最小値テキスト"/>
        <xdr:cNvSpPr txBox="1"/>
      </xdr:nvSpPr>
      <xdr:spPr>
        <a:xfrm>
          <a:off x="16370300"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43881</xdr:rowOff>
    </xdr:from>
    <xdr:ext cx="249299" cy="259045"/>
    <xdr:sp macro="" textlink="">
      <xdr:nvSpPr>
        <xdr:cNvPr id="548" name="失業対策事業費最大値テキスト"/>
        <xdr:cNvSpPr txBox="1"/>
      </xdr:nvSpPr>
      <xdr:spPr>
        <a:xfrm>
          <a:off x="16370300" y="8959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101031</xdr:rowOff>
    </xdr:from>
    <xdr:ext cx="249299" cy="259045"/>
    <xdr:sp macro="" textlink="">
      <xdr:nvSpPr>
        <xdr:cNvPr id="551" name="失業対策事業費平均値テキスト"/>
        <xdr:cNvSpPr txBox="1"/>
      </xdr:nvSpPr>
      <xdr:spPr>
        <a:xfrm>
          <a:off x="16370300" y="9187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54</xdr:row>
      <xdr:rowOff>43881</xdr:rowOff>
    </xdr:from>
    <xdr:ext cx="249299" cy="259045"/>
    <xdr:sp macro="" textlink="">
      <xdr:nvSpPr>
        <xdr:cNvPr id="555" name="テキスト ボックス 554"/>
        <xdr:cNvSpPr txBox="1"/>
      </xdr:nvSpPr>
      <xdr:spPr>
        <a:xfrm>
          <a:off x="15356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54</xdr:row>
      <xdr:rowOff>43881</xdr:rowOff>
    </xdr:from>
    <xdr:ext cx="249299" cy="259045"/>
    <xdr:sp macro="" textlink="">
      <xdr:nvSpPr>
        <xdr:cNvPr id="558" name="テキスト ボックス 557"/>
        <xdr:cNvSpPr txBox="1"/>
      </xdr:nvSpPr>
      <xdr:spPr>
        <a:xfrm>
          <a:off x="14467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54</xdr:row>
      <xdr:rowOff>43881</xdr:rowOff>
    </xdr:from>
    <xdr:ext cx="249299" cy="259045"/>
    <xdr:sp macro="" textlink="">
      <xdr:nvSpPr>
        <xdr:cNvPr id="561" name="テキスト ボックス 560"/>
        <xdr:cNvSpPr txBox="1"/>
      </xdr:nvSpPr>
      <xdr:spPr>
        <a:xfrm>
          <a:off x="13578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54</xdr:row>
      <xdr:rowOff>43881</xdr:rowOff>
    </xdr:from>
    <xdr:ext cx="249299" cy="259045"/>
    <xdr:sp macro="" textlink="">
      <xdr:nvSpPr>
        <xdr:cNvPr id="563" name="テキスト ボックス 562"/>
        <xdr:cNvSpPr txBox="1"/>
      </xdr:nvSpPr>
      <xdr:spPr>
        <a:xfrm>
          <a:off x="12689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52</xdr:row>
      <xdr:rowOff>158181</xdr:rowOff>
    </xdr:from>
    <xdr:ext cx="249299" cy="259045"/>
    <xdr:sp macro="" textlink="">
      <xdr:nvSpPr>
        <xdr:cNvPr id="570" name="失業対策事業費該当値テキスト"/>
        <xdr:cNvSpPr txBox="1"/>
      </xdr:nvSpPr>
      <xdr:spPr>
        <a:xfrm>
          <a:off x="16370300" y="9073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52</xdr:row>
      <xdr:rowOff>72707</xdr:rowOff>
    </xdr:from>
    <xdr:ext cx="249299" cy="259045"/>
    <xdr:sp macro="" textlink="">
      <xdr:nvSpPr>
        <xdr:cNvPr id="572" name="テキスト ボックス 571"/>
        <xdr:cNvSpPr txBox="1"/>
      </xdr:nvSpPr>
      <xdr:spPr>
        <a:xfrm>
          <a:off x="15356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52</xdr:row>
      <xdr:rowOff>72707</xdr:rowOff>
    </xdr:from>
    <xdr:ext cx="249299" cy="259045"/>
    <xdr:sp macro="" textlink="">
      <xdr:nvSpPr>
        <xdr:cNvPr id="574" name="テキスト ボックス 573"/>
        <xdr:cNvSpPr txBox="1"/>
      </xdr:nvSpPr>
      <xdr:spPr>
        <a:xfrm>
          <a:off x="14467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52</xdr:row>
      <xdr:rowOff>72707</xdr:rowOff>
    </xdr:from>
    <xdr:ext cx="249299" cy="259045"/>
    <xdr:sp macro="" textlink="">
      <xdr:nvSpPr>
        <xdr:cNvPr id="576" name="テキスト ボックス 575"/>
        <xdr:cNvSpPr txBox="1"/>
      </xdr:nvSpPr>
      <xdr:spPr>
        <a:xfrm>
          <a:off x="13578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52</xdr:row>
      <xdr:rowOff>72707</xdr:rowOff>
    </xdr:from>
    <xdr:ext cx="249299" cy="259045"/>
    <xdr:sp macro="" textlink="">
      <xdr:nvSpPr>
        <xdr:cNvPr id="578" name="テキスト ボックス 577"/>
        <xdr:cNvSpPr txBox="1"/>
      </xdr:nvSpPr>
      <xdr:spPr>
        <a:xfrm>
          <a:off x="12689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79</xdr:row>
      <xdr:rowOff>148907</xdr:rowOff>
    </xdr:from>
    <xdr:ext cx="248786" cy="259045"/>
    <xdr:sp macro="" textlink="">
      <xdr:nvSpPr>
        <xdr:cNvPr id="589" name="テキスト ボックス 588"/>
        <xdr:cNvSpPr txBox="1"/>
      </xdr:nvSpPr>
      <xdr:spPr>
        <a:xfrm>
          <a:off x="12197214" y="13693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161810</xdr:rowOff>
    </xdr:from>
    <xdr:ext cx="531300" cy="259045"/>
    <xdr:sp macro="" textlink="">
      <xdr:nvSpPr>
        <xdr:cNvPr id="591" name="テキスト ボックス 590"/>
        <xdr:cNvSpPr txBox="1"/>
      </xdr:nvSpPr>
      <xdr:spPr>
        <a:xfrm>
          <a:off x="11914701" y="1336346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10114</xdr:rowOff>
    </xdr:from>
    <xdr:ext cx="531300" cy="259045"/>
    <xdr:sp macro="" textlink="">
      <xdr:nvSpPr>
        <xdr:cNvPr id="593" name="テキスト ボックス 592"/>
        <xdr:cNvSpPr txBox="1"/>
      </xdr:nvSpPr>
      <xdr:spPr>
        <a:xfrm>
          <a:off x="11914701" y="13040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19590</xdr:rowOff>
    </xdr:from>
    <xdr:ext cx="531300" cy="259045"/>
    <xdr:sp macro="" textlink="">
      <xdr:nvSpPr>
        <xdr:cNvPr id="595" name="テキスト ボックス 594"/>
        <xdr:cNvSpPr txBox="1"/>
      </xdr:nvSpPr>
      <xdr:spPr>
        <a:xfrm>
          <a:off x="11914701" y="1270689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42772</xdr:rowOff>
    </xdr:from>
    <xdr:ext cx="531300" cy="259045"/>
    <xdr:sp macro="" textlink="">
      <xdr:nvSpPr>
        <xdr:cNvPr id="597" name="テキスト ボックス 596"/>
        <xdr:cNvSpPr txBox="1"/>
      </xdr:nvSpPr>
      <xdr:spPr>
        <a:xfrm>
          <a:off x="11914701" y="1238717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52248</xdr:rowOff>
    </xdr:from>
    <xdr:ext cx="531300" cy="259045"/>
    <xdr:sp macro="" textlink="">
      <xdr:nvSpPr>
        <xdr:cNvPr id="599" name="テキスト ボックス 598"/>
        <xdr:cNvSpPr txBox="1"/>
      </xdr:nvSpPr>
      <xdr:spPr>
        <a:xfrm>
          <a:off x="11914701" y="12053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68</xdr:row>
      <xdr:rowOff>72003</xdr:rowOff>
    </xdr:from>
    <xdr:ext cx="531300" cy="259045"/>
    <xdr:sp macro="" textlink="">
      <xdr:nvSpPr>
        <xdr:cNvPr id="601" name="テキスト ボックス 600"/>
        <xdr:cNvSpPr txBox="1"/>
      </xdr:nvSpPr>
      <xdr:spPr>
        <a:xfrm>
          <a:off x="11914701" y="11730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66</xdr:row>
      <xdr:rowOff>91757</xdr:rowOff>
    </xdr:from>
    <xdr:ext cx="531300" cy="259045"/>
    <xdr:sp macro="" textlink="">
      <xdr:nvSpPr>
        <xdr:cNvPr id="603" name="テキスト ボックス 602"/>
        <xdr:cNvSpPr txBox="1"/>
      </xdr:nvSpPr>
      <xdr:spPr>
        <a:xfrm>
          <a:off x="11914701" y="11407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80958</xdr:rowOff>
    </xdr:from>
    <xdr:ext cx="534377" cy="259045"/>
    <xdr:sp macro="" textlink="">
      <xdr:nvSpPr>
        <xdr:cNvPr id="606" name="公債費最小値テキスト"/>
        <xdr:cNvSpPr txBox="1"/>
      </xdr:nvSpPr>
      <xdr:spPr>
        <a:xfrm>
          <a:off x="16370300" y="132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67</xdr:row>
      <xdr:rowOff>90099</xdr:rowOff>
    </xdr:from>
    <xdr:ext cx="534377" cy="259045"/>
    <xdr:sp macro="" textlink="">
      <xdr:nvSpPr>
        <xdr:cNvPr id="608" name="公債費最大値テキスト"/>
        <xdr:cNvSpPr txBox="1"/>
      </xdr:nvSpPr>
      <xdr:spPr>
        <a:xfrm>
          <a:off x="16370300" y="115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18575</xdr:rowOff>
    </xdr:from>
    <xdr:to>
      <xdr:col>23</xdr:col>
      <xdr:colOff>517525</xdr:colOff>
      <xdr:row>75</xdr:row>
      <xdr:rowOff>37875</xdr:rowOff>
    </xdr:to>
    <xdr:cxnSp macro="">
      <xdr:nvCxnSpPr>
        <xdr:cNvPr id="610" name="直線コネクタ 609"/>
        <xdr:cNvCxnSpPr/>
      </xdr:nvCxnSpPr>
      <xdr:spPr>
        <a:xfrm>
          <a:off x="15481300" y="12877325"/>
          <a:ext cx="8382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33793</xdr:rowOff>
    </xdr:from>
    <xdr:ext cx="534377" cy="259045"/>
    <xdr:sp macro="" textlink="">
      <xdr:nvSpPr>
        <xdr:cNvPr id="611" name="公債費平均値テキスト"/>
        <xdr:cNvSpPr txBox="1"/>
      </xdr:nvSpPr>
      <xdr:spPr>
        <a:xfrm>
          <a:off x="16370300" y="1237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74</xdr:row>
      <xdr:rowOff>122522</xdr:rowOff>
    </xdr:from>
    <xdr:to>
      <xdr:col>22</xdr:col>
      <xdr:colOff>365125</xdr:colOff>
      <xdr:row>75</xdr:row>
      <xdr:rowOff>18575</xdr:rowOff>
    </xdr:to>
    <xdr:cxnSp macro="">
      <xdr:nvCxnSpPr>
        <xdr:cNvPr id="613" name="直線コネクタ 612"/>
        <xdr:cNvCxnSpPr/>
      </xdr:nvCxnSpPr>
      <xdr:spPr>
        <a:xfrm>
          <a:off x="14592300" y="12809822"/>
          <a:ext cx="8890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71</xdr:row>
      <xdr:rowOff>120033</xdr:rowOff>
    </xdr:from>
    <xdr:ext cx="534377" cy="259045"/>
    <xdr:sp macro="" textlink="">
      <xdr:nvSpPr>
        <xdr:cNvPr id="615" name="テキスト ボックス 614"/>
        <xdr:cNvSpPr txBox="1"/>
      </xdr:nvSpPr>
      <xdr:spPr>
        <a:xfrm>
          <a:off x="15214111" y="122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122522</xdr:rowOff>
    </xdr:from>
    <xdr:to>
      <xdr:col>21</xdr:col>
      <xdr:colOff>161925</xdr:colOff>
      <xdr:row>74</xdr:row>
      <xdr:rowOff>140157</xdr:rowOff>
    </xdr:to>
    <xdr:cxnSp macro="">
      <xdr:nvCxnSpPr>
        <xdr:cNvPr id="616" name="直線コネクタ 615"/>
        <xdr:cNvCxnSpPr/>
      </xdr:nvCxnSpPr>
      <xdr:spPr>
        <a:xfrm flipV="1">
          <a:off x="13703300" y="1280982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71</xdr:row>
      <xdr:rowOff>47828</xdr:rowOff>
    </xdr:from>
    <xdr:ext cx="534377" cy="259045"/>
    <xdr:sp macro="" textlink="">
      <xdr:nvSpPr>
        <xdr:cNvPr id="618" name="テキスト ボックス 617"/>
        <xdr:cNvSpPr txBox="1"/>
      </xdr:nvSpPr>
      <xdr:spPr>
        <a:xfrm>
          <a:off x="14325111" y="1222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140157</xdr:rowOff>
    </xdr:from>
    <xdr:to>
      <xdr:col>19</xdr:col>
      <xdr:colOff>644525</xdr:colOff>
      <xdr:row>74</xdr:row>
      <xdr:rowOff>148224</xdr:rowOff>
    </xdr:to>
    <xdr:cxnSp macro="">
      <xdr:nvCxnSpPr>
        <xdr:cNvPr id="619" name="直線コネクタ 618"/>
        <xdr:cNvCxnSpPr/>
      </xdr:nvCxnSpPr>
      <xdr:spPr>
        <a:xfrm flipV="1">
          <a:off x="12814300" y="12827457"/>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71</xdr:row>
      <xdr:rowOff>33427</xdr:rowOff>
    </xdr:from>
    <xdr:ext cx="534377" cy="259045"/>
    <xdr:sp macro="" textlink="">
      <xdr:nvSpPr>
        <xdr:cNvPr id="621" name="テキスト ボックス 620"/>
        <xdr:cNvSpPr txBox="1"/>
      </xdr:nvSpPr>
      <xdr:spPr>
        <a:xfrm>
          <a:off x="13436111" y="122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71</xdr:row>
      <xdr:rowOff>15204</xdr:rowOff>
    </xdr:from>
    <xdr:ext cx="534377" cy="259045"/>
    <xdr:sp macro="" textlink="">
      <xdr:nvSpPr>
        <xdr:cNvPr id="623" name="テキスト ボックス 622"/>
        <xdr:cNvSpPr txBox="1"/>
      </xdr:nvSpPr>
      <xdr:spPr>
        <a:xfrm>
          <a:off x="12547111" y="121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158525</xdr:rowOff>
    </xdr:from>
    <xdr:to>
      <xdr:col>23</xdr:col>
      <xdr:colOff>568325</xdr:colOff>
      <xdr:row>75</xdr:row>
      <xdr:rowOff>88675</xdr:rowOff>
    </xdr:to>
    <xdr:sp macro="" textlink="">
      <xdr:nvSpPr>
        <xdr:cNvPr id="629" name="円/楕円 628"/>
        <xdr:cNvSpPr/>
      </xdr:nvSpPr>
      <xdr:spPr>
        <a:xfrm>
          <a:off x="16268700" y="128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73</xdr:row>
      <xdr:rowOff>167230</xdr:rowOff>
    </xdr:from>
    <xdr:ext cx="534377" cy="259045"/>
    <xdr:sp macro="" textlink="">
      <xdr:nvSpPr>
        <xdr:cNvPr id="630" name="公債費該当値テキスト"/>
        <xdr:cNvSpPr txBox="1"/>
      </xdr:nvSpPr>
      <xdr:spPr>
        <a:xfrm>
          <a:off x="16370300" y="12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139225</xdr:rowOff>
    </xdr:from>
    <xdr:to>
      <xdr:col>22</xdr:col>
      <xdr:colOff>415925</xdr:colOff>
      <xdr:row>75</xdr:row>
      <xdr:rowOff>69375</xdr:rowOff>
    </xdr:to>
    <xdr:sp macro="" textlink="">
      <xdr:nvSpPr>
        <xdr:cNvPr id="631" name="円/楕円 630"/>
        <xdr:cNvSpPr/>
      </xdr:nvSpPr>
      <xdr:spPr>
        <a:xfrm>
          <a:off x="15430500" y="128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74</xdr:row>
      <xdr:rowOff>90780</xdr:rowOff>
    </xdr:from>
    <xdr:ext cx="534377" cy="259045"/>
    <xdr:sp macro="" textlink="">
      <xdr:nvSpPr>
        <xdr:cNvPr id="632" name="テキスト ボックス 631"/>
        <xdr:cNvSpPr txBox="1"/>
      </xdr:nvSpPr>
      <xdr:spPr>
        <a:xfrm>
          <a:off x="15214111" y="127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71722</xdr:rowOff>
    </xdr:from>
    <xdr:to>
      <xdr:col>21</xdr:col>
      <xdr:colOff>212725</xdr:colOff>
      <xdr:row>75</xdr:row>
      <xdr:rowOff>1872</xdr:rowOff>
    </xdr:to>
    <xdr:sp macro="" textlink="">
      <xdr:nvSpPr>
        <xdr:cNvPr id="633" name="円/楕円 632"/>
        <xdr:cNvSpPr/>
      </xdr:nvSpPr>
      <xdr:spPr>
        <a:xfrm>
          <a:off x="14541500" y="127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74</xdr:row>
      <xdr:rowOff>30129</xdr:rowOff>
    </xdr:from>
    <xdr:ext cx="534377" cy="259045"/>
    <xdr:sp macro="" textlink="">
      <xdr:nvSpPr>
        <xdr:cNvPr id="634" name="テキスト ボックス 633"/>
        <xdr:cNvSpPr txBox="1"/>
      </xdr:nvSpPr>
      <xdr:spPr>
        <a:xfrm>
          <a:off x="14325111" y="127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89357</xdr:rowOff>
    </xdr:from>
    <xdr:to>
      <xdr:col>20</xdr:col>
      <xdr:colOff>9525</xdr:colOff>
      <xdr:row>75</xdr:row>
      <xdr:rowOff>19507</xdr:rowOff>
    </xdr:to>
    <xdr:sp macro="" textlink="">
      <xdr:nvSpPr>
        <xdr:cNvPr id="635" name="円/楕円 634"/>
        <xdr:cNvSpPr/>
      </xdr:nvSpPr>
      <xdr:spPr>
        <a:xfrm>
          <a:off x="13652500" y="127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74</xdr:row>
      <xdr:rowOff>47764</xdr:rowOff>
    </xdr:from>
    <xdr:ext cx="534377" cy="259045"/>
    <xdr:sp macro="" textlink="">
      <xdr:nvSpPr>
        <xdr:cNvPr id="636" name="テキスト ボックス 635"/>
        <xdr:cNvSpPr txBox="1"/>
      </xdr:nvSpPr>
      <xdr:spPr>
        <a:xfrm>
          <a:off x="13436111" y="1273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97424</xdr:rowOff>
    </xdr:from>
    <xdr:to>
      <xdr:col>18</xdr:col>
      <xdr:colOff>492125</xdr:colOff>
      <xdr:row>75</xdr:row>
      <xdr:rowOff>27574</xdr:rowOff>
    </xdr:to>
    <xdr:sp macro="" textlink="">
      <xdr:nvSpPr>
        <xdr:cNvPr id="637" name="円/楕円 636"/>
        <xdr:cNvSpPr/>
      </xdr:nvSpPr>
      <xdr:spPr>
        <a:xfrm>
          <a:off x="12763500" y="12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74</xdr:row>
      <xdr:rowOff>52405</xdr:rowOff>
    </xdr:from>
    <xdr:ext cx="534377" cy="259045"/>
    <xdr:sp macro="" textlink="">
      <xdr:nvSpPr>
        <xdr:cNvPr id="638" name="テキスト ボックス 637"/>
        <xdr:cNvSpPr txBox="1"/>
      </xdr:nvSpPr>
      <xdr:spPr>
        <a:xfrm>
          <a:off x="12547111" y="127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34607</xdr:rowOff>
    </xdr:from>
    <xdr:ext cx="248786" cy="259045"/>
    <xdr:sp macro="" textlink="">
      <xdr:nvSpPr>
        <xdr:cNvPr id="650" name="テキスト ボックス 649"/>
        <xdr:cNvSpPr txBox="1"/>
      </xdr:nvSpPr>
      <xdr:spPr>
        <a:xfrm>
          <a:off x="12197214" y="16665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91757</xdr:rowOff>
    </xdr:from>
    <xdr:ext cx="531300" cy="259045"/>
    <xdr:sp macro="" textlink="">
      <xdr:nvSpPr>
        <xdr:cNvPr id="652" name="テキスト ボックス 651"/>
        <xdr:cNvSpPr txBox="1"/>
      </xdr:nvSpPr>
      <xdr:spPr>
        <a:xfrm>
          <a:off x="11914701" y="162080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148907</xdr:rowOff>
    </xdr:from>
    <xdr:ext cx="531300" cy="259045"/>
    <xdr:sp macro="" textlink="">
      <xdr:nvSpPr>
        <xdr:cNvPr id="654" name="テキスト ボックス 653"/>
        <xdr:cNvSpPr txBox="1"/>
      </xdr:nvSpPr>
      <xdr:spPr>
        <a:xfrm>
          <a:off x="11914701" y="157508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34607</xdr:rowOff>
    </xdr:from>
    <xdr:ext cx="531300" cy="259045"/>
    <xdr:sp macro="" textlink="">
      <xdr:nvSpPr>
        <xdr:cNvPr id="656" name="テキスト ボックス 655"/>
        <xdr:cNvSpPr txBox="1"/>
      </xdr:nvSpPr>
      <xdr:spPr>
        <a:xfrm>
          <a:off x="11914701" y="152936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86</xdr:row>
      <xdr:rowOff>91757</xdr:rowOff>
    </xdr:from>
    <xdr:ext cx="531300" cy="259045"/>
    <xdr:sp macro="" textlink="">
      <xdr:nvSpPr>
        <xdr:cNvPr id="658" name="テキスト ボックス 657"/>
        <xdr:cNvSpPr txBox="1"/>
      </xdr:nvSpPr>
      <xdr:spPr>
        <a:xfrm>
          <a:off x="11914701" y="14836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156793</xdr:rowOff>
    </xdr:from>
    <xdr:ext cx="378565" cy="259045"/>
    <xdr:sp macro="" textlink="">
      <xdr:nvSpPr>
        <xdr:cNvPr id="661" name="積立金最小値テキスト"/>
        <xdr:cNvSpPr txBox="1"/>
      </xdr:nvSpPr>
      <xdr:spPr>
        <a:xfrm>
          <a:off x="16370300" y="16787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24980</xdr:rowOff>
    </xdr:from>
    <xdr:ext cx="534377" cy="259045"/>
    <xdr:sp macro="" textlink="">
      <xdr:nvSpPr>
        <xdr:cNvPr id="663" name="積立金最大値テキスト"/>
        <xdr:cNvSpPr txBox="1"/>
      </xdr:nvSpPr>
      <xdr:spPr>
        <a:xfrm>
          <a:off x="16370300" y="151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53243</xdr:rowOff>
    </xdr:from>
    <xdr:to>
      <xdr:col>23</xdr:col>
      <xdr:colOff>517525</xdr:colOff>
      <xdr:row>97</xdr:row>
      <xdr:rowOff>68652</xdr:rowOff>
    </xdr:to>
    <xdr:cxnSp macro="">
      <xdr:nvCxnSpPr>
        <xdr:cNvPr id="665" name="直線コネクタ 664"/>
        <xdr:cNvCxnSpPr/>
      </xdr:nvCxnSpPr>
      <xdr:spPr>
        <a:xfrm>
          <a:off x="15481300" y="16683893"/>
          <a:ext cx="8382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24871</xdr:rowOff>
    </xdr:from>
    <xdr:ext cx="469744" cy="259045"/>
    <xdr:sp macro="" textlink="">
      <xdr:nvSpPr>
        <xdr:cNvPr id="666" name="積立金平均値テキスト"/>
        <xdr:cNvSpPr txBox="1"/>
      </xdr:nvSpPr>
      <xdr:spPr>
        <a:xfrm>
          <a:off x="16370300" y="16312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77155</xdr:rowOff>
    </xdr:from>
    <xdr:to>
      <xdr:col>22</xdr:col>
      <xdr:colOff>365125</xdr:colOff>
      <xdr:row>97</xdr:row>
      <xdr:rowOff>53243</xdr:rowOff>
    </xdr:to>
    <xdr:cxnSp macro="">
      <xdr:nvCxnSpPr>
        <xdr:cNvPr id="668" name="直線コネクタ 667"/>
        <xdr:cNvCxnSpPr/>
      </xdr:nvCxnSpPr>
      <xdr:spPr>
        <a:xfrm>
          <a:off x="14592300" y="16536355"/>
          <a:ext cx="889000" cy="1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94</xdr:row>
      <xdr:rowOff>105169</xdr:rowOff>
    </xdr:from>
    <xdr:ext cx="469745" cy="259045"/>
    <xdr:sp macro="" textlink="">
      <xdr:nvSpPr>
        <xdr:cNvPr id="670" name="テキスト ボックス 669"/>
        <xdr:cNvSpPr txBox="1"/>
      </xdr:nvSpPr>
      <xdr:spPr>
        <a:xfrm>
          <a:off x="15246427" y="162214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69200</xdr:rowOff>
    </xdr:from>
    <xdr:to>
      <xdr:col>21</xdr:col>
      <xdr:colOff>161925</xdr:colOff>
      <xdr:row>96</xdr:row>
      <xdr:rowOff>77155</xdr:rowOff>
    </xdr:to>
    <xdr:cxnSp macro="">
      <xdr:nvCxnSpPr>
        <xdr:cNvPr id="671" name="直線コネクタ 670"/>
        <xdr:cNvCxnSpPr/>
      </xdr:nvCxnSpPr>
      <xdr:spPr>
        <a:xfrm>
          <a:off x="13703300" y="1652840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95</xdr:row>
      <xdr:rowOff>166822</xdr:rowOff>
    </xdr:from>
    <xdr:ext cx="469744" cy="259045"/>
    <xdr:sp macro="" textlink="">
      <xdr:nvSpPr>
        <xdr:cNvPr id="673" name="テキスト ボックス 672"/>
        <xdr:cNvSpPr txBox="1"/>
      </xdr:nvSpPr>
      <xdr:spPr>
        <a:xfrm>
          <a:off x="14357427" y="1645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69200</xdr:rowOff>
    </xdr:from>
    <xdr:to>
      <xdr:col>19</xdr:col>
      <xdr:colOff>644525</xdr:colOff>
      <xdr:row>96</xdr:row>
      <xdr:rowOff>169509</xdr:rowOff>
    </xdr:to>
    <xdr:cxnSp macro="">
      <xdr:nvCxnSpPr>
        <xdr:cNvPr id="674" name="直線コネクタ 673"/>
        <xdr:cNvCxnSpPr/>
      </xdr:nvCxnSpPr>
      <xdr:spPr>
        <a:xfrm flipV="1">
          <a:off x="12814300" y="16528400"/>
          <a:ext cx="889000" cy="1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93</xdr:row>
      <xdr:rowOff>143024</xdr:rowOff>
    </xdr:from>
    <xdr:ext cx="469745" cy="259045"/>
    <xdr:sp macro="" textlink="">
      <xdr:nvSpPr>
        <xdr:cNvPr id="676" name="テキスト ボックス 675"/>
        <xdr:cNvSpPr txBox="1"/>
      </xdr:nvSpPr>
      <xdr:spPr>
        <a:xfrm>
          <a:off x="13468427" y="1608787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93</xdr:row>
      <xdr:rowOff>152308</xdr:rowOff>
    </xdr:from>
    <xdr:ext cx="469745" cy="259045"/>
    <xdr:sp macro="" textlink="">
      <xdr:nvSpPr>
        <xdr:cNvPr id="678" name="テキスト ボックス 677"/>
        <xdr:cNvSpPr txBox="1"/>
      </xdr:nvSpPr>
      <xdr:spPr>
        <a:xfrm>
          <a:off x="12579427" y="160971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17852</xdr:rowOff>
    </xdr:from>
    <xdr:to>
      <xdr:col>23</xdr:col>
      <xdr:colOff>568325</xdr:colOff>
      <xdr:row>97</xdr:row>
      <xdr:rowOff>119452</xdr:rowOff>
    </xdr:to>
    <xdr:sp macro="" textlink="">
      <xdr:nvSpPr>
        <xdr:cNvPr id="684" name="円/楕円 683"/>
        <xdr:cNvSpPr/>
      </xdr:nvSpPr>
      <xdr:spPr>
        <a:xfrm>
          <a:off x="16268700" y="166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33409</xdr:rowOff>
    </xdr:from>
    <xdr:ext cx="469744" cy="259045"/>
    <xdr:sp macro="" textlink="">
      <xdr:nvSpPr>
        <xdr:cNvPr id="685" name="積立金該当値テキスト"/>
        <xdr:cNvSpPr txBox="1"/>
      </xdr:nvSpPr>
      <xdr:spPr>
        <a:xfrm>
          <a:off x="16370300" y="1649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2443</xdr:rowOff>
    </xdr:from>
    <xdr:to>
      <xdr:col>22</xdr:col>
      <xdr:colOff>415925</xdr:colOff>
      <xdr:row>97</xdr:row>
      <xdr:rowOff>104043</xdr:rowOff>
    </xdr:to>
    <xdr:sp macro="" textlink="">
      <xdr:nvSpPr>
        <xdr:cNvPr id="686" name="円/楕円 685"/>
        <xdr:cNvSpPr/>
      </xdr:nvSpPr>
      <xdr:spPr>
        <a:xfrm>
          <a:off x="15430500" y="166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96</xdr:row>
      <xdr:rowOff>128874</xdr:rowOff>
    </xdr:from>
    <xdr:ext cx="469745" cy="259045"/>
    <xdr:sp macro="" textlink="">
      <xdr:nvSpPr>
        <xdr:cNvPr id="687" name="テキスト ボックス 686"/>
        <xdr:cNvSpPr txBox="1"/>
      </xdr:nvSpPr>
      <xdr:spPr>
        <a:xfrm>
          <a:off x="15246427" y="1658807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26355</xdr:rowOff>
    </xdr:from>
    <xdr:to>
      <xdr:col>21</xdr:col>
      <xdr:colOff>212725</xdr:colOff>
      <xdr:row>96</xdr:row>
      <xdr:rowOff>127955</xdr:rowOff>
    </xdr:to>
    <xdr:sp macro="" textlink="">
      <xdr:nvSpPr>
        <xdr:cNvPr id="688" name="円/楕円 687"/>
        <xdr:cNvSpPr/>
      </xdr:nvSpPr>
      <xdr:spPr>
        <a:xfrm>
          <a:off x="14541500" y="164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94</xdr:row>
      <xdr:rowOff>10162</xdr:rowOff>
    </xdr:from>
    <xdr:ext cx="469744" cy="259045"/>
    <xdr:sp macro="" textlink="">
      <xdr:nvSpPr>
        <xdr:cNvPr id="689" name="テキスト ボックス 688"/>
        <xdr:cNvSpPr txBox="1"/>
      </xdr:nvSpPr>
      <xdr:spPr>
        <a:xfrm>
          <a:off x="14357427" y="161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18400</xdr:rowOff>
    </xdr:from>
    <xdr:to>
      <xdr:col>20</xdr:col>
      <xdr:colOff>9525</xdr:colOff>
      <xdr:row>96</xdr:row>
      <xdr:rowOff>120000</xdr:rowOff>
    </xdr:to>
    <xdr:sp macro="" textlink="">
      <xdr:nvSpPr>
        <xdr:cNvPr id="690" name="円/楕円 689"/>
        <xdr:cNvSpPr/>
      </xdr:nvSpPr>
      <xdr:spPr>
        <a:xfrm>
          <a:off x="13652500" y="164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95</xdr:row>
      <xdr:rowOff>148257</xdr:rowOff>
    </xdr:from>
    <xdr:ext cx="469745" cy="259045"/>
    <xdr:sp macro="" textlink="">
      <xdr:nvSpPr>
        <xdr:cNvPr id="691" name="テキスト ボックス 690"/>
        <xdr:cNvSpPr txBox="1"/>
      </xdr:nvSpPr>
      <xdr:spPr>
        <a:xfrm>
          <a:off x="13468427" y="164360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118709</xdr:rowOff>
    </xdr:from>
    <xdr:to>
      <xdr:col>18</xdr:col>
      <xdr:colOff>492125</xdr:colOff>
      <xdr:row>97</xdr:row>
      <xdr:rowOff>48859</xdr:rowOff>
    </xdr:to>
    <xdr:sp macro="" textlink="">
      <xdr:nvSpPr>
        <xdr:cNvPr id="692" name="円/楕円 691"/>
        <xdr:cNvSpPr/>
      </xdr:nvSpPr>
      <xdr:spPr>
        <a:xfrm>
          <a:off x="12763500" y="1657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96</xdr:row>
      <xdr:rowOff>77116</xdr:rowOff>
    </xdr:from>
    <xdr:ext cx="469745" cy="259045"/>
    <xdr:sp macro="" textlink="">
      <xdr:nvSpPr>
        <xdr:cNvPr id="693" name="テキスト ボックス 692"/>
        <xdr:cNvSpPr txBox="1"/>
      </xdr:nvSpPr>
      <xdr:spPr>
        <a:xfrm>
          <a:off x="12579427" y="1653631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161809</xdr:rowOff>
    </xdr:from>
    <xdr:ext cx="248786" cy="259045"/>
    <xdr:sp macro="" textlink="">
      <xdr:nvSpPr>
        <xdr:cNvPr id="705" name="テキスト ボックス 704"/>
        <xdr:cNvSpPr txBox="1"/>
      </xdr:nvSpPr>
      <xdr:spPr>
        <a:xfrm>
          <a:off x="18039214" y="65054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10114</xdr:rowOff>
    </xdr:from>
    <xdr:ext cx="467179" cy="259045"/>
    <xdr:sp macro="" textlink="">
      <xdr:nvSpPr>
        <xdr:cNvPr id="707" name="テキスト ボックス 706"/>
        <xdr:cNvSpPr txBox="1"/>
      </xdr:nvSpPr>
      <xdr:spPr>
        <a:xfrm>
          <a:off x="17820821" y="6182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19591</xdr:rowOff>
    </xdr:from>
    <xdr:ext cx="467179" cy="259045"/>
    <xdr:sp macro="" textlink="">
      <xdr:nvSpPr>
        <xdr:cNvPr id="709" name="テキスト ボックス 708"/>
        <xdr:cNvSpPr txBox="1"/>
      </xdr:nvSpPr>
      <xdr:spPr>
        <a:xfrm>
          <a:off x="17820821" y="5848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42771</xdr:rowOff>
    </xdr:from>
    <xdr:ext cx="467179" cy="259045"/>
    <xdr:sp macro="" textlink="">
      <xdr:nvSpPr>
        <xdr:cNvPr id="711" name="テキスト ボックス 710"/>
        <xdr:cNvSpPr txBox="1"/>
      </xdr:nvSpPr>
      <xdr:spPr>
        <a:xfrm>
          <a:off x="17820821" y="55291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52248</xdr:rowOff>
    </xdr:from>
    <xdr:ext cx="467179" cy="259045"/>
    <xdr:sp macro="" textlink="">
      <xdr:nvSpPr>
        <xdr:cNvPr id="713" name="テキスト ボックス 712"/>
        <xdr:cNvSpPr txBox="1"/>
      </xdr:nvSpPr>
      <xdr:spPr>
        <a:xfrm>
          <a:off x="17820821" y="519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28</xdr:row>
      <xdr:rowOff>72003</xdr:rowOff>
    </xdr:from>
    <xdr:ext cx="531300" cy="259045"/>
    <xdr:sp macro="" textlink="">
      <xdr:nvSpPr>
        <xdr:cNvPr id="715" name="テキスト ボックス 714"/>
        <xdr:cNvSpPr txBox="1"/>
      </xdr:nvSpPr>
      <xdr:spPr>
        <a:xfrm>
          <a:off x="17756701" y="4872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26</xdr:row>
      <xdr:rowOff>91757</xdr:rowOff>
    </xdr:from>
    <xdr:ext cx="531300" cy="259045"/>
    <xdr:sp macro="" textlink="">
      <xdr:nvSpPr>
        <xdr:cNvPr id="717" name="テキスト ボックス 716"/>
        <xdr:cNvSpPr txBox="1"/>
      </xdr:nvSpPr>
      <xdr:spPr>
        <a:xfrm>
          <a:off x="17756701" y="4549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139835</xdr:rowOff>
    </xdr:from>
    <xdr:ext cx="249299" cy="259045"/>
    <xdr:sp macro="" textlink="">
      <xdr:nvSpPr>
        <xdr:cNvPr id="720" name="投資及び出資金最小値テキスト"/>
        <xdr:cNvSpPr txBox="1"/>
      </xdr:nvSpPr>
      <xdr:spPr>
        <a:xfrm>
          <a:off x="22212300" y="6654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19334</xdr:rowOff>
    </xdr:from>
    <xdr:ext cx="469744" cy="259045"/>
    <xdr:sp macro="" textlink="">
      <xdr:nvSpPr>
        <xdr:cNvPr id="722" name="投資及び出資金最大値テキスト"/>
        <xdr:cNvSpPr txBox="1"/>
      </xdr:nvSpPr>
      <xdr:spPr>
        <a:xfrm>
          <a:off x="22212300" y="48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2703</xdr:rowOff>
    </xdr:from>
    <xdr:to>
      <xdr:col>32</xdr:col>
      <xdr:colOff>187325</xdr:colOff>
      <xdr:row>35</xdr:row>
      <xdr:rowOff>113901</xdr:rowOff>
    </xdr:to>
    <xdr:cxnSp macro="">
      <xdr:nvCxnSpPr>
        <xdr:cNvPr id="724" name="直線コネクタ 723"/>
        <xdr:cNvCxnSpPr/>
      </xdr:nvCxnSpPr>
      <xdr:spPr>
        <a:xfrm>
          <a:off x="21323300" y="6003453"/>
          <a:ext cx="8382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91397</xdr:rowOff>
    </xdr:from>
    <xdr:ext cx="469744" cy="259045"/>
    <xdr:sp macro="" textlink="">
      <xdr:nvSpPr>
        <xdr:cNvPr id="725" name="投資及び出資金平均値テキスト"/>
        <xdr:cNvSpPr txBox="1"/>
      </xdr:nvSpPr>
      <xdr:spPr>
        <a:xfrm>
          <a:off x="22212300" y="6263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35</xdr:row>
      <xdr:rowOff>2703</xdr:rowOff>
    </xdr:from>
    <xdr:to>
      <xdr:col>31</xdr:col>
      <xdr:colOff>34925</xdr:colOff>
      <xdr:row>35</xdr:row>
      <xdr:rowOff>27196</xdr:rowOff>
    </xdr:to>
    <xdr:cxnSp macro="">
      <xdr:nvCxnSpPr>
        <xdr:cNvPr id="727" name="直線コネクタ 726"/>
        <xdr:cNvCxnSpPr/>
      </xdr:nvCxnSpPr>
      <xdr:spPr>
        <a:xfrm flipV="1">
          <a:off x="20434300" y="6003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37</xdr:row>
      <xdr:rowOff>42741</xdr:rowOff>
    </xdr:from>
    <xdr:ext cx="469745" cy="259045"/>
    <xdr:sp macro="" textlink="">
      <xdr:nvSpPr>
        <xdr:cNvPr id="729" name="テキスト ボックス 728"/>
        <xdr:cNvSpPr txBox="1"/>
      </xdr:nvSpPr>
      <xdr:spPr>
        <a:xfrm>
          <a:off x="21088427" y="63863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27196</xdr:rowOff>
    </xdr:from>
    <xdr:to>
      <xdr:col>29</xdr:col>
      <xdr:colOff>517525</xdr:colOff>
      <xdr:row>37</xdr:row>
      <xdr:rowOff>84510</xdr:rowOff>
    </xdr:to>
    <xdr:cxnSp macro="">
      <xdr:nvCxnSpPr>
        <xdr:cNvPr id="730" name="直線コネクタ 729"/>
        <xdr:cNvCxnSpPr/>
      </xdr:nvCxnSpPr>
      <xdr:spPr>
        <a:xfrm flipV="1">
          <a:off x="19545300" y="6027946"/>
          <a:ext cx="889000" cy="40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37</xdr:row>
      <xdr:rowOff>30325</xdr:rowOff>
    </xdr:from>
    <xdr:ext cx="469745" cy="259045"/>
    <xdr:sp macro="" textlink="">
      <xdr:nvSpPr>
        <xdr:cNvPr id="732" name="テキスト ボックス 731"/>
        <xdr:cNvSpPr txBox="1"/>
      </xdr:nvSpPr>
      <xdr:spPr>
        <a:xfrm>
          <a:off x="20199427" y="63739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84510</xdr:rowOff>
    </xdr:from>
    <xdr:to>
      <xdr:col>28</xdr:col>
      <xdr:colOff>314325</xdr:colOff>
      <xdr:row>37</xdr:row>
      <xdr:rowOff>159294</xdr:rowOff>
    </xdr:to>
    <xdr:cxnSp macro="">
      <xdr:nvCxnSpPr>
        <xdr:cNvPr id="733" name="直線コネクタ 732"/>
        <xdr:cNvCxnSpPr/>
      </xdr:nvCxnSpPr>
      <xdr:spPr>
        <a:xfrm flipV="1">
          <a:off x="18656300" y="6428160"/>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37</xdr:row>
      <xdr:rowOff>120139</xdr:rowOff>
    </xdr:from>
    <xdr:ext cx="469744" cy="259045"/>
    <xdr:sp macro="" textlink="">
      <xdr:nvSpPr>
        <xdr:cNvPr id="735" name="テキスト ボックス 734"/>
        <xdr:cNvSpPr txBox="1"/>
      </xdr:nvSpPr>
      <xdr:spPr>
        <a:xfrm>
          <a:off x="19310427" y="646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37</xdr:row>
      <xdr:rowOff>114580</xdr:rowOff>
    </xdr:from>
    <xdr:ext cx="469745" cy="259045"/>
    <xdr:sp macro="" textlink="">
      <xdr:nvSpPr>
        <xdr:cNvPr id="737" name="テキスト ボックス 736"/>
        <xdr:cNvSpPr txBox="1"/>
      </xdr:nvSpPr>
      <xdr:spPr>
        <a:xfrm>
          <a:off x="18421427" y="645823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63101</xdr:rowOff>
    </xdr:from>
    <xdr:to>
      <xdr:col>32</xdr:col>
      <xdr:colOff>238125</xdr:colOff>
      <xdr:row>35</xdr:row>
      <xdr:rowOff>164701</xdr:rowOff>
    </xdr:to>
    <xdr:sp macro="" textlink="">
      <xdr:nvSpPr>
        <xdr:cNvPr id="743" name="円/楕円 742"/>
        <xdr:cNvSpPr/>
      </xdr:nvSpPr>
      <xdr:spPr>
        <a:xfrm>
          <a:off x="221107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33</xdr:row>
      <xdr:rowOff>119682</xdr:rowOff>
    </xdr:from>
    <xdr:ext cx="469744" cy="259045"/>
    <xdr:sp macro="" textlink="">
      <xdr:nvSpPr>
        <xdr:cNvPr id="744" name="投資及び出資金該当値テキスト"/>
        <xdr:cNvSpPr txBox="1"/>
      </xdr:nvSpPr>
      <xdr:spPr>
        <a:xfrm>
          <a:off x="22212300" y="577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123353</xdr:rowOff>
    </xdr:from>
    <xdr:to>
      <xdr:col>31</xdr:col>
      <xdr:colOff>85725</xdr:colOff>
      <xdr:row>35</xdr:row>
      <xdr:rowOff>53503</xdr:rowOff>
    </xdr:to>
    <xdr:sp macro="" textlink="">
      <xdr:nvSpPr>
        <xdr:cNvPr id="745" name="円/楕円 744"/>
        <xdr:cNvSpPr/>
      </xdr:nvSpPr>
      <xdr:spPr>
        <a:xfrm>
          <a:off x="21272500" y="59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32</xdr:row>
      <xdr:rowOff>100308</xdr:rowOff>
    </xdr:from>
    <xdr:ext cx="469745" cy="259045"/>
    <xdr:sp macro="" textlink="">
      <xdr:nvSpPr>
        <xdr:cNvPr id="746" name="テキスト ボックス 745"/>
        <xdr:cNvSpPr txBox="1"/>
      </xdr:nvSpPr>
      <xdr:spPr>
        <a:xfrm>
          <a:off x="21088427" y="55867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147846</xdr:rowOff>
    </xdr:from>
    <xdr:to>
      <xdr:col>29</xdr:col>
      <xdr:colOff>568325</xdr:colOff>
      <xdr:row>35</xdr:row>
      <xdr:rowOff>77996</xdr:rowOff>
    </xdr:to>
    <xdr:sp macro="" textlink="">
      <xdr:nvSpPr>
        <xdr:cNvPr id="747" name="円/楕円 746"/>
        <xdr:cNvSpPr/>
      </xdr:nvSpPr>
      <xdr:spPr>
        <a:xfrm>
          <a:off x="20383500" y="59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32</xdr:row>
      <xdr:rowOff>128227</xdr:rowOff>
    </xdr:from>
    <xdr:ext cx="469745" cy="259045"/>
    <xdr:sp macro="" textlink="">
      <xdr:nvSpPr>
        <xdr:cNvPr id="748" name="テキスト ボックス 747"/>
        <xdr:cNvSpPr txBox="1"/>
      </xdr:nvSpPr>
      <xdr:spPr>
        <a:xfrm>
          <a:off x="20199427" y="561462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33710</xdr:rowOff>
    </xdr:from>
    <xdr:to>
      <xdr:col>28</xdr:col>
      <xdr:colOff>365125</xdr:colOff>
      <xdr:row>37</xdr:row>
      <xdr:rowOff>135310</xdr:rowOff>
    </xdr:to>
    <xdr:sp macro="" textlink="">
      <xdr:nvSpPr>
        <xdr:cNvPr id="749" name="円/楕円 748"/>
        <xdr:cNvSpPr/>
      </xdr:nvSpPr>
      <xdr:spPr>
        <a:xfrm>
          <a:off x="19494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35</xdr:row>
      <xdr:rowOff>14091</xdr:rowOff>
    </xdr:from>
    <xdr:ext cx="469744" cy="259045"/>
    <xdr:sp macro="" textlink="">
      <xdr:nvSpPr>
        <xdr:cNvPr id="750" name="テキスト ボックス 749"/>
        <xdr:cNvSpPr txBox="1"/>
      </xdr:nvSpPr>
      <xdr:spPr>
        <a:xfrm>
          <a:off x="19310427" y="601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108494</xdr:rowOff>
    </xdr:from>
    <xdr:to>
      <xdr:col>27</xdr:col>
      <xdr:colOff>161925</xdr:colOff>
      <xdr:row>38</xdr:row>
      <xdr:rowOff>38644</xdr:rowOff>
    </xdr:to>
    <xdr:sp macro="" textlink="">
      <xdr:nvSpPr>
        <xdr:cNvPr id="751" name="円/楕円 750"/>
        <xdr:cNvSpPr/>
      </xdr:nvSpPr>
      <xdr:spPr>
        <a:xfrm>
          <a:off x="18605500" y="64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35</xdr:row>
      <xdr:rowOff>92301</xdr:rowOff>
    </xdr:from>
    <xdr:ext cx="469745" cy="259045"/>
    <xdr:sp macro="" textlink="">
      <xdr:nvSpPr>
        <xdr:cNvPr id="752" name="テキスト ボックス 751"/>
        <xdr:cNvSpPr txBox="1"/>
      </xdr:nvSpPr>
      <xdr:spPr>
        <a:xfrm>
          <a:off x="18421427" y="609305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161809</xdr:rowOff>
    </xdr:from>
    <xdr:ext cx="248786" cy="259045"/>
    <xdr:sp macro="" textlink="">
      <xdr:nvSpPr>
        <xdr:cNvPr id="764" name="テキスト ボックス 763"/>
        <xdr:cNvSpPr txBox="1"/>
      </xdr:nvSpPr>
      <xdr:spPr>
        <a:xfrm>
          <a:off x="18039214" y="99344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10114</xdr:rowOff>
    </xdr:from>
    <xdr:ext cx="531300" cy="259045"/>
    <xdr:sp macro="" textlink="">
      <xdr:nvSpPr>
        <xdr:cNvPr id="766" name="テキスト ボックス 765"/>
        <xdr:cNvSpPr txBox="1"/>
      </xdr:nvSpPr>
      <xdr:spPr>
        <a:xfrm>
          <a:off x="17756701" y="9611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19590</xdr:rowOff>
    </xdr:from>
    <xdr:ext cx="531300" cy="259045"/>
    <xdr:sp macro="" textlink="">
      <xdr:nvSpPr>
        <xdr:cNvPr id="768" name="テキスト ボックス 767"/>
        <xdr:cNvSpPr txBox="1"/>
      </xdr:nvSpPr>
      <xdr:spPr>
        <a:xfrm>
          <a:off x="17756701" y="927789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42772</xdr:rowOff>
    </xdr:from>
    <xdr:ext cx="531300" cy="259045"/>
    <xdr:sp macro="" textlink="">
      <xdr:nvSpPr>
        <xdr:cNvPr id="770" name="テキスト ボックス 769"/>
        <xdr:cNvSpPr txBox="1"/>
      </xdr:nvSpPr>
      <xdr:spPr>
        <a:xfrm>
          <a:off x="17756701" y="895817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52248</xdr:rowOff>
    </xdr:from>
    <xdr:ext cx="531300" cy="259045"/>
    <xdr:sp macro="" textlink="">
      <xdr:nvSpPr>
        <xdr:cNvPr id="772" name="テキスト ボックス 771"/>
        <xdr:cNvSpPr txBox="1"/>
      </xdr:nvSpPr>
      <xdr:spPr>
        <a:xfrm>
          <a:off x="17756701" y="8624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48</xdr:row>
      <xdr:rowOff>72003</xdr:rowOff>
    </xdr:from>
    <xdr:ext cx="531300" cy="259045"/>
    <xdr:sp macro="" textlink="">
      <xdr:nvSpPr>
        <xdr:cNvPr id="774" name="テキスト ボックス 773"/>
        <xdr:cNvSpPr txBox="1"/>
      </xdr:nvSpPr>
      <xdr:spPr>
        <a:xfrm>
          <a:off x="17756701" y="8301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46</xdr:row>
      <xdr:rowOff>91757</xdr:rowOff>
    </xdr:from>
    <xdr:ext cx="531300" cy="259045"/>
    <xdr:sp macro="" textlink="">
      <xdr:nvSpPr>
        <xdr:cNvPr id="776" name="テキスト ボックス 775"/>
        <xdr:cNvSpPr txBox="1"/>
      </xdr:nvSpPr>
      <xdr:spPr>
        <a:xfrm>
          <a:off x="17756701" y="7978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138823</xdr:rowOff>
    </xdr:from>
    <xdr:ext cx="313932" cy="259045"/>
    <xdr:sp macro="" textlink="">
      <xdr:nvSpPr>
        <xdr:cNvPr id="779" name="貸付金最小値テキスト"/>
        <xdr:cNvSpPr txBox="1"/>
      </xdr:nvSpPr>
      <xdr:spPr>
        <a:xfrm>
          <a:off x="22212300" y="1008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114918</xdr:rowOff>
    </xdr:from>
    <xdr:ext cx="534377" cy="259045"/>
    <xdr:sp macro="" textlink="">
      <xdr:nvSpPr>
        <xdr:cNvPr id="781" name="貸付金最大値テキスト"/>
        <xdr:cNvSpPr txBox="1"/>
      </xdr:nvSpPr>
      <xdr:spPr>
        <a:xfrm>
          <a:off x="22212300" y="8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15309</xdr:rowOff>
    </xdr:from>
    <xdr:to>
      <xdr:col>32</xdr:col>
      <xdr:colOff>187325</xdr:colOff>
      <xdr:row>58</xdr:row>
      <xdr:rowOff>142443</xdr:rowOff>
    </xdr:to>
    <xdr:cxnSp macro="">
      <xdr:nvCxnSpPr>
        <xdr:cNvPr id="783" name="直線コネクタ 782"/>
        <xdr:cNvCxnSpPr/>
      </xdr:nvCxnSpPr>
      <xdr:spPr>
        <a:xfrm flipV="1">
          <a:off x="21323300" y="9959409"/>
          <a:ext cx="8382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15280</xdr:rowOff>
    </xdr:from>
    <xdr:ext cx="469744" cy="259045"/>
    <xdr:sp macro="" textlink="">
      <xdr:nvSpPr>
        <xdr:cNvPr id="784" name="貸付金平均値テキスト"/>
        <xdr:cNvSpPr txBox="1"/>
      </xdr:nvSpPr>
      <xdr:spPr>
        <a:xfrm>
          <a:off x="22212300" y="9616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58</xdr:row>
      <xdr:rowOff>133561</xdr:rowOff>
    </xdr:from>
    <xdr:to>
      <xdr:col>31</xdr:col>
      <xdr:colOff>34925</xdr:colOff>
      <xdr:row>58</xdr:row>
      <xdr:rowOff>142443</xdr:rowOff>
    </xdr:to>
    <xdr:cxnSp macro="">
      <xdr:nvCxnSpPr>
        <xdr:cNvPr id="786" name="直線コネクタ 785"/>
        <xdr:cNvCxnSpPr/>
      </xdr:nvCxnSpPr>
      <xdr:spPr>
        <a:xfrm>
          <a:off x="20434300" y="10077661"/>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55</xdr:row>
      <xdr:rowOff>115521</xdr:rowOff>
    </xdr:from>
    <xdr:ext cx="469745" cy="259045"/>
    <xdr:sp macro="" textlink="">
      <xdr:nvSpPr>
        <xdr:cNvPr id="788" name="テキスト ボックス 787"/>
        <xdr:cNvSpPr txBox="1"/>
      </xdr:nvSpPr>
      <xdr:spPr>
        <a:xfrm>
          <a:off x="21088427" y="95452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133561</xdr:rowOff>
    </xdr:from>
    <xdr:to>
      <xdr:col>29</xdr:col>
      <xdr:colOff>517525</xdr:colOff>
      <xdr:row>58</xdr:row>
      <xdr:rowOff>153122</xdr:rowOff>
    </xdr:to>
    <xdr:cxnSp macro="">
      <xdr:nvCxnSpPr>
        <xdr:cNvPr id="789" name="直線コネクタ 788"/>
        <xdr:cNvCxnSpPr/>
      </xdr:nvCxnSpPr>
      <xdr:spPr>
        <a:xfrm flipV="1">
          <a:off x="19545300" y="10077661"/>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55</xdr:row>
      <xdr:rowOff>71632</xdr:rowOff>
    </xdr:from>
    <xdr:ext cx="469745" cy="259045"/>
    <xdr:sp macro="" textlink="">
      <xdr:nvSpPr>
        <xdr:cNvPr id="791" name="テキスト ボックス 790"/>
        <xdr:cNvSpPr txBox="1"/>
      </xdr:nvSpPr>
      <xdr:spPr>
        <a:xfrm>
          <a:off x="20199427" y="950138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95025</xdr:rowOff>
    </xdr:from>
    <xdr:to>
      <xdr:col>28</xdr:col>
      <xdr:colOff>314325</xdr:colOff>
      <xdr:row>58</xdr:row>
      <xdr:rowOff>153122</xdr:rowOff>
    </xdr:to>
    <xdr:cxnSp macro="">
      <xdr:nvCxnSpPr>
        <xdr:cNvPr id="792" name="直線コネクタ 791"/>
        <xdr:cNvCxnSpPr/>
      </xdr:nvCxnSpPr>
      <xdr:spPr>
        <a:xfrm>
          <a:off x="18656300" y="10039125"/>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55</xdr:row>
      <xdr:rowOff>53994</xdr:rowOff>
    </xdr:from>
    <xdr:ext cx="469744" cy="259045"/>
    <xdr:sp macro="" textlink="">
      <xdr:nvSpPr>
        <xdr:cNvPr id="794" name="テキスト ボックス 793"/>
        <xdr:cNvSpPr txBox="1"/>
      </xdr:nvSpPr>
      <xdr:spPr>
        <a:xfrm>
          <a:off x="19310427" y="948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55</xdr:row>
      <xdr:rowOff>19221</xdr:rowOff>
    </xdr:from>
    <xdr:ext cx="534377" cy="259045"/>
    <xdr:sp macro="" textlink="">
      <xdr:nvSpPr>
        <xdr:cNvPr id="796" name="テキスト ボックス 795"/>
        <xdr:cNvSpPr txBox="1"/>
      </xdr:nvSpPr>
      <xdr:spPr>
        <a:xfrm>
          <a:off x="18389111" y="944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135959</xdr:rowOff>
    </xdr:from>
    <xdr:to>
      <xdr:col>32</xdr:col>
      <xdr:colOff>238125</xdr:colOff>
      <xdr:row>58</xdr:row>
      <xdr:rowOff>66109</xdr:rowOff>
    </xdr:to>
    <xdr:sp macro="" textlink="">
      <xdr:nvSpPr>
        <xdr:cNvPr id="802" name="円/楕円 801"/>
        <xdr:cNvSpPr/>
      </xdr:nvSpPr>
      <xdr:spPr>
        <a:xfrm>
          <a:off x="22110700" y="99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56</xdr:row>
      <xdr:rowOff>148090</xdr:rowOff>
    </xdr:from>
    <xdr:ext cx="469744" cy="259045"/>
    <xdr:sp macro="" textlink="">
      <xdr:nvSpPr>
        <xdr:cNvPr id="803" name="貸付金該当値テキスト"/>
        <xdr:cNvSpPr txBox="1"/>
      </xdr:nvSpPr>
      <xdr:spPr>
        <a:xfrm>
          <a:off x="22212300" y="9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91643</xdr:rowOff>
    </xdr:from>
    <xdr:to>
      <xdr:col>31</xdr:col>
      <xdr:colOff>85725</xdr:colOff>
      <xdr:row>59</xdr:row>
      <xdr:rowOff>21793</xdr:rowOff>
    </xdr:to>
    <xdr:sp macro="" textlink="">
      <xdr:nvSpPr>
        <xdr:cNvPr id="804" name="円/楕円 803"/>
        <xdr:cNvSpPr/>
      </xdr:nvSpPr>
      <xdr:spPr>
        <a:xfrm>
          <a:off x="212725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58</xdr:row>
      <xdr:rowOff>43198</xdr:rowOff>
    </xdr:from>
    <xdr:ext cx="469745" cy="259045"/>
    <xdr:sp macro="" textlink="">
      <xdr:nvSpPr>
        <xdr:cNvPr id="805" name="テキスト ボックス 804"/>
        <xdr:cNvSpPr txBox="1"/>
      </xdr:nvSpPr>
      <xdr:spPr>
        <a:xfrm>
          <a:off x="21088427" y="998729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82761</xdr:rowOff>
    </xdr:from>
    <xdr:to>
      <xdr:col>29</xdr:col>
      <xdr:colOff>568325</xdr:colOff>
      <xdr:row>59</xdr:row>
      <xdr:rowOff>12911</xdr:rowOff>
    </xdr:to>
    <xdr:sp macro="" textlink="">
      <xdr:nvSpPr>
        <xdr:cNvPr id="806" name="円/楕円 805"/>
        <xdr:cNvSpPr/>
      </xdr:nvSpPr>
      <xdr:spPr>
        <a:xfrm>
          <a:off x="20383500" y="10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58</xdr:row>
      <xdr:rowOff>34316</xdr:rowOff>
    </xdr:from>
    <xdr:ext cx="469745" cy="259045"/>
    <xdr:sp macro="" textlink="">
      <xdr:nvSpPr>
        <xdr:cNvPr id="807" name="テキスト ボックス 806"/>
        <xdr:cNvSpPr txBox="1"/>
      </xdr:nvSpPr>
      <xdr:spPr>
        <a:xfrm>
          <a:off x="20199427" y="997841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102322</xdr:rowOff>
    </xdr:from>
    <xdr:to>
      <xdr:col>28</xdr:col>
      <xdr:colOff>365125</xdr:colOff>
      <xdr:row>59</xdr:row>
      <xdr:rowOff>32472</xdr:rowOff>
    </xdr:to>
    <xdr:sp macro="" textlink="">
      <xdr:nvSpPr>
        <xdr:cNvPr id="808" name="円/楕円 807"/>
        <xdr:cNvSpPr/>
      </xdr:nvSpPr>
      <xdr:spPr>
        <a:xfrm>
          <a:off x="19494500" y="100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58</xdr:row>
      <xdr:rowOff>57303</xdr:rowOff>
    </xdr:from>
    <xdr:ext cx="469744" cy="259045"/>
    <xdr:sp macro="" textlink="">
      <xdr:nvSpPr>
        <xdr:cNvPr id="809" name="テキスト ボックス 808"/>
        <xdr:cNvSpPr txBox="1"/>
      </xdr:nvSpPr>
      <xdr:spPr>
        <a:xfrm>
          <a:off x="19310427" y="100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44225</xdr:rowOff>
    </xdr:from>
    <xdr:to>
      <xdr:col>27</xdr:col>
      <xdr:colOff>161925</xdr:colOff>
      <xdr:row>58</xdr:row>
      <xdr:rowOff>145825</xdr:rowOff>
    </xdr:to>
    <xdr:sp macro="" textlink="">
      <xdr:nvSpPr>
        <xdr:cNvPr id="810" name="円/楕円 809"/>
        <xdr:cNvSpPr/>
      </xdr:nvSpPr>
      <xdr:spPr>
        <a:xfrm>
          <a:off x="18605500" y="99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57</xdr:row>
      <xdr:rowOff>167230</xdr:rowOff>
    </xdr:from>
    <xdr:ext cx="469745" cy="259045"/>
    <xdr:sp macro="" textlink="">
      <xdr:nvSpPr>
        <xdr:cNvPr id="811" name="テキスト ボックス 810"/>
        <xdr:cNvSpPr txBox="1"/>
      </xdr:nvSpPr>
      <xdr:spPr>
        <a:xfrm>
          <a:off x="18421427" y="993988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79</xdr:row>
      <xdr:rowOff>148907</xdr:rowOff>
    </xdr:from>
    <xdr:ext cx="531300" cy="259045"/>
    <xdr:sp macro="" textlink="">
      <xdr:nvSpPr>
        <xdr:cNvPr id="822" name="テキスト ボックス 821"/>
        <xdr:cNvSpPr txBox="1"/>
      </xdr:nvSpPr>
      <xdr:spPr>
        <a:xfrm>
          <a:off x="17756701" y="13693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161810</xdr:rowOff>
    </xdr:from>
    <xdr:ext cx="531300" cy="259045"/>
    <xdr:sp macro="" textlink="">
      <xdr:nvSpPr>
        <xdr:cNvPr id="824" name="テキスト ボックス 823"/>
        <xdr:cNvSpPr txBox="1"/>
      </xdr:nvSpPr>
      <xdr:spPr>
        <a:xfrm>
          <a:off x="17756701" y="1336346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10114</xdr:rowOff>
    </xdr:from>
    <xdr:ext cx="531300" cy="259045"/>
    <xdr:sp macro="" textlink="">
      <xdr:nvSpPr>
        <xdr:cNvPr id="826" name="テキスト ボックス 825"/>
        <xdr:cNvSpPr txBox="1"/>
      </xdr:nvSpPr>
      <xdr:spPr>
        <a:xfrm>
          <a:off x="17756701" y="13040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19590</xdr:rowOff>
    </xdr:from>
    <xdr:ext cx="531300" cy="259045"/>
    <xdr:sp macro="" textlink="">
      <xdr:nvSpPr>
        <xdr:cNvPr id="828" name="テキスト ボックス 827"/>
        <xdr:cNvSpPr txBox="1"/>
      </xdr:nvSpPr>
      <xdr:spPr>
        <a:xfrm>
          <a:off x="17756701" y="1270689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42772</xdr:rowOff>
    </xdr:from>
    <xdr:ext cx="531300" cy="259045"/>
    <xdr:sp macro="" textlink="">
      <xdr:nvSpPr>
        <xdr:cNvPr id="830" name="テキスト ボックス 829"/>
        <xdr:cNvSpPr txBox="1"/>
      </xdr:nvSpPr>
      <xdr:spPr>
        <a:xfrm>
          <a:off x="17756701" y="1238717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70</xdr:row>
      <xdr:rowOff>52248</xdr:rowOff>
    </xdr:from>
    <xdr:ext cx="531300" cy="259045"/>
    <xdr:sp macro="" textlink="">
      <xdr:nvSpPr>
        <xdr:cNvPr id="832" name="テキスト ボックス 831"/>
        <xdr:cNvSpPr txBox="1"/>
      </xdr:nvSpPr>
      <xdr:spPr>
        <a:xfrm>
          <a:off x="17756701" y="12053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68</xdr:row>
      <xdr:rowOff>72003</xdr:rowOff>
    </xdr:from>
    <xdr:ext cx="531300" cy="259045"/>
    <xdr:sp macro="" textlink="">
      <xdr:nvSpPr>
        <xdr:cNvPr id="834" name="テキスト ボックス 833"/>
        <xdr:cNvSpPr txBox="1"/>
      </xdr:nvSpPr>
      <xdr:spPr>
        <a:xfrm>
          <a:off x="17756701" y="11730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66</xdr:row>
      <xdr:rowOff>91757</xdr:rowOff>
    </xdr:from>
    <xdr:ext cx="531300" cy="259045"/>
    <xdr:sp macro="" textlink="">
      <xdr:nvSpPr>
        <xdr:cNvPr id="836" name="テキスト ボックス 835"/>
        <xdr:cNvSpPr txBox="1"/>
      </xdr:nvSpPr>
      <xdr:spPr>
        <a:xfrm>
          <a:off x="17756701" y="11407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147938</xdr:rowOff>
    </xdr:from>
    <xdr:ext cx="534377" cy="259045"/>
    <xdr:sp macro="" textlink="">
      <xdr:nvSpPr>
        <xdr:cNvPr id="839" name="繰出金最小値テキスト"/>
        <xdr:cNvSpPr txBox="1"/>
      </xdr:nvSpPr>
      <xdr:spPr>
        <a:xfrm>
          <a:off x="22212300" y="13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24595</xdr:rowOff>
    </xdr:from>
    <xdr:ext cx="534377" cy="259045"/>
    <xdr:sp macro="" textlink="">
      <xdr:nvSpPr>
        <xdr:cNvPr id="841" name="繰出金最大値テキスト"/>
        <xdr:cNvSpPr txBox="1"/>
      </xdr:nvSpPr>
      <xdr:spPr>
        <a:xfrm>
          <a:off x="22212300" y="118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5153</xdr:rowOff>
    </xdr:from>
    <xdr:to>
      <xdr:col>32</xdr:col>
      <xdr:colOff>187325</xdr:colOff>
      <xdr:row>76</xdr:row>
      <xdr:rowOff>58155</xdr:rowOff>
    </xdr:to>
    <xdr:cxnSp macro="">
      <xdr:nvCxnSpPr>
        <xdr:cNvPr id="843" name="直線コネクタ 842"/>
        <xdr:cNvCxnSpPr/>
      </xdr:nvCxnSpPr>
      <xdr:spPr>
        <a:xfrm>
          <a:off x="21323300" y="13035353"/>
          <a:ext cx="8382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43456</xdr:rowOff>
    </xdr:from>
    <xdr:ext cx="534377" cy="259045"/>
    <xdr:sp macro="" textlink="">
      <xdr:nvSpPr>
        <xdr:cNvPr id="844" name="繰出金平均値テキスト"/>
        <xdr:cNvSpPr txBox="1"/>
      </xdr:nvSpPr>
      <xdr:spPr>
        <a:xfrm>
          <a:off x="22212300" y="1290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76</xdr:row>
      <xdr:rowOff>5153</xdr:rowOff>
    </xdr:from>
    <xdr:to>
      <xdr:col>31</xdr:col>
      <xdr:colOff>34925</xdr:colOff>
      <xdr:row>76</xdr:row>
      <xdr:rowOff>97899</xdr:rowOff>
    </xdr:to>
    <xdr:cxnSp macro="">
      <xdr:nvCxnSpPr>
        <xdr:cNvPr id="846" name="直線コネクタ 845"/>
        <xdr:cNvCxnSpPr/>
      </xdr:nvCxnSpPr>
      <xdr:spPr>
        <a:xfrm flipV="1">
          <a:off x="20434300" y="13035353"/>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75</xdr:row>
      <xdr:rowOff>162328</xdr:rowOff>
    </xdr:from>
    <xdr:ext cx="534377" cy="259045"/>
    <xdr:sp macro="" textlink="">
      <xdr:nvSpPr>
        <xdr:cNvPr id="848" name="テキスト ボックス 847"/>
        <xdr:cNvSpPr txBox="1"/>
      </xdr:nvSpPr>
      <xdr:spPr>
        <a:xfrm>
          <a:off x="21056111" y="130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97899</xdr:rowOff>
    </xdr:from>
    <xdr:to>
      <xdr:col>29</xdr:col>
      <xdr:colOff>517525</xdr:colOff>
      <xdr:row>76</xdr:row>
      <xdr:rowOff>114162</xdr:rowOff>
    </xdr:to>
    <xdr:cxnSp macro="">
      <xdr:nvCxnSpPr>
        <xdr:cNvPr id="849" name="直線コネクタ 848"/>
        <xdr:cNvCxnSpPr/>
      </xdr:nvCxnSpPr>
      <xdr:spPr>
        <a:xfrm flipV="1">
          <a:off x="19545300" y="13128099"/>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76</xdr:row>
      <xdr:rowOff>76177</xdr:rowOff>
    </xdr:from>
    <xdr:ext cx="534377" cy="259045"/>
    <xdr:sp macro="" textlink="">
      <xdr:nvSpPr>
        <xdr:cNvPr id="851" name="テキスト ボックス 850"/>
        <xdr:cNvSpPr txBox="1"/>
      </xdr:nvSpPr>
      <xdr:spPr>
        <a:xfrm>
          <a:off x="20167111" y="13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114162</xdr:rowOff>
    </xdr:from>
    <xdr:to>
      <xdr:col>28</xdr:col>
      <xdr:colOff>314325</xdr:colOff>
      <xdr:row>77</xdr:row>
      <xdr:rowOff>417</xdr:rowOff>
    </xdr:to>
    <xdr:cxnSp macro="">
      <xdr:nvCxnSpPr>
        <xdr:cNvPr id="852" name="直線コネクタ 851"/>
        <xdr:cNvCxnSpPr/>
      </xdr:nvCxnSpPr>
      <xdr:spPr>
        <a:xfrm flipV="1">
          <a:off x="18656300" y="13144362"/>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76</xdr:row>
      <xdr:rowOff>100512</xdr:rowOff>
    </xdr:from>
    <xdr:ext cx="534377" cy="259045"/>
    <xdr:sp macro="" textlink="">
      <xdr:nvSpPr>
        <xdr:cNvPr id="854" name="テキスト ボックス 853"/>
        <xdr:cNvSpPr txBox="1"/>
      </xdr:nvSpPr>
      <xdr:spPr>
        <a:xfrm>
          <a:off x="19278111" y="1313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76</xdr:row>
      <xdr:rowOff>120394</xdr:rowOff>
    </xdr:from>
    <xdr:ext cx="534377" cy="259045"/>
    <xdr:sp macro="" textlink="">
      <xdr:nvSpPr>
        <xdr:cNvPr id="856" name="テキスト ボックス 855"/>
        <xdr:cNvSpPr txBox="1"/>
      </xdr:nvSpPr>
      <xdr:spPr>
        <a:xfrm>
          <a:off x="18389111" y="131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7355</xdr:rowOff>
    </xdr:from>
    <xdr:to>
      <xdr:col>32</xdr:col>
      <xdr:colOff>238125</xdr:colOff>
      <xdr:row>76</xdr:row>
      <xdr:rowOff>108955</xdr:rowOff>
    </xdr:to>
    <xdr:sp macro="" textlink="">
      <xdr:nvSpPr>
        <xdr:cNvPr id="862" name="円/楕円 861"/>
        <xdr:cNvSpPr/>
      </xdr:nvSpPr>
      <xdr:spPr>
        <a:xfrm>
          <a:off x="221107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74</xdr:row>
      <xdr:rowOff>67362</xdr:rowOff>
    </xdr:from>
    <xdr:ext cx="534377" cy="259045"/>
    <xdr:sp macro="" textlink="">
      <xdr:nvSpPr>
        <xdr:cNvPr id="863" name="繰出金該当値テキスト"/>
        <xdr:cNvSpPr txBox="1"/>
      </xdr:nvSpPr>
      <xdr:spPr>
        <a:xfrm>
          <a:off x="22212300" y="1275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125802</xdr:rowOff>
    </xdr:from>
    <xdr:to>
      <xdr:col>31</xdr:col>
      <xdr:colOff>85725</xdr:colOff>
      <xdr:row>76</xdr:row>
      <xdr:rowOff>55953</xdr:rowOff>
    </xdr:to>
    <xdr:sp macro="" textlink="">
      <xdr:nvSpPr>
        <xdr:cNvPr id="864" name="円/楕円 863"/>
        <xdr:cNvSpPr/>
      </xdr:nvSpPr>
      <xdr:spPr>
        <a:xfrm>
          <a:off x="21272500" y="129845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73</xdr:row>
      <xdr:rowOff>109609</xdr:rowOff>
    </xdr:from>
    <xdr:ext cx="534377" cy="259045"/>
    <xdr:sp macro="" textlink="">
      <xdr:nvSpPr>
        <xdr:cNvPr id="865" name="テキスト ボックス 864"/>
        <xdr:cNvSpPr txBox="1"/>
      </xdr:nvSpPr>
      <xdr:spPr>
        <a:xfrm>
          <a:off x="21056111" y="126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47099</xdr:rowOff>
    </xdr:from>
    <xdr:to>
      <xdr:col>29</xdr:col>
      <xdr:colOff>568325</xdr:colOff>
      <xdr:row>76</xdr:row>
      <xdr:rowOff>148699</xdr:rowOff>
    </xdr:to>
    <xdr:sp macro="" textlink="">
      <xdr:nvSpPr>
        <xdr:cNvPr id="866" name="円/楕円 865"/>
        <xdr:cNvSpPr/>
      </xdr:nvSpPr>
      <xdr:spPr>
        <a:xfrm>
          <a:off x="20383500" y="130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74</xdr:row>
      <xdr:rowOff>24054</xdr:rowOff>
    </xdr:from>
    <xdr:ext cx="534377" cy="259045"/>
    <xdr:sp macro="" textlink="">
      <xdr:nvSpPr>
        <xdr:cNvPr id="867" name="テキスト ボックス 866"/>
        <xdr:cNvSpPr txBox="1"/>
      </xdr:nvSpPr>
      <xdr:spPr>
        <a:xfrm>
          <a:off x="20167111" y="1271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63362</xdr:rowOff>
    </xdr:from>
    <xdr:to>
      <xdr:col>28</xdr:col>
      <xdr:colOff>365125</xdr:colOff>
      <xdr:row>76</xdr:row>
      <xdr:rowOff>164962</xdr:rowOff>
    </xdr:to>
    <xdr:sp macro="" textlink="">
      <xdr:nvSpPr>
        <xdr:cNvPr id="868" name="円/楕円 867"/>
        <xdr:cNvSpPr/>
      </xdr:nvSpPr>
      <xdr:spPr>
        <a:xfrm>
          <a:off x="19494500" y="130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74</xdr:row>
      <xdr:rowOff>43743</xdr:rowOff>
    </xdr:from>
    <xdr:ext cx="534377" cy="259045"/>
    <xdr:sp macro="" textlink="">
      <xdr:nvSpPr>
        <xdr:cNvPr id="869" name="テキスト ボックス 868"/>
        <xdr:cNvSpPr txBox="1"/>
      </xdr:nvSpPr>
      <xdr:spPr>
        <a:xfrm>
          <a:off x="19278111" y="127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121067</xdr:rowOff>
    </xdr:from>
    <xdr:to>
      <xdr:col>27</xdr:col>
      <xdr:colOff>161925</xdr:colOff>
      <xdr:row>77</xdr:row>
      <xdr:rowOff>51217</xdr:rowOff>
    </xdr:to>
    <xdr:sp macro="" textlink="">
      <xdr:nvSpPr>
        <xdr:cNvPr id="870" name="円/楕円 869"/>
        <xdr:cNvSpPr/>
      </xdr:nvSpPr>
      <xdr:spPr>
        <a:xfrm>
          <a:off x="18605500" y="131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74</xdr:row>
      <xdr:rowOff>104874</xdr:rowOff>
    </xdr:from>
    <xdr:ext cx="534377" cy="259045"/>
    <xdr:sp macro="" textlink="">
      <xdr:nvSpPr>
        <xdr:cNvPr id="871" name="テキスト ボックス 870"/>
        <xdr:cNvSpPr txBox="1"/>
      </xdr:nvSpPr>
      <xdr:spPr>
        <a:xfrm>
          <a:off x="18389111" y="127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34607</xdr:rowOff>
    </xdr:from>
    <xdr:ext cx="248786" cy="259045"/>
    <xdr:sp macro="" textlink="">
      <xdr:nvSpPr>
        <xdr:cNvPr id="883" name="テキスト ボックス 882"/>
        <xdr:cNvSpPr txBox="1"/>
      </xdr:nvSpPr>
      <xdr:spPr>
        <a:xfrm>
          <a:off x="18039214" y="15979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86</xdr:row>
      <xdr:rowOff>91757</xdr:rowOff>
    </xdr:from>
    <xdr:ext cx="248786" cy="259045"/>
    <xdr:sp macro="" textlink="">
      <xdr:nvSpPr>
        <xdr:cNvPr id="885" name="テキスト ボックス 884"/>
        <xdr:cNvSpPr txBox="1"/>
      </xdr:nvSpPr>
      <xdr:spPr>
        <a:xfrm>
          <a:off x="18039214" y="14836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43881</xdr:rowOff>
    </xdr:from>
    <xdr:ext cx="249299" cy="259045"/>
    <xdr:sp macro="" textlink="">
      <xdr:nvSpPr>
        <xdr:cNvPr id="888" name="前年度繰上充用金最小値テキスト"/>
        <xdr:cNvSpPr txBox="1"/>
      </xdr:nvSpPr>
      <xdr:spPr>
        <a:xfrm>
          <a:off x="22212300"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43881</xdr:rowOff>
    </xdr:from>
    <xdr:ext cx="249299" cy="259045"/>
    <xdr:sp macro="" textlink="">
      <xdr:nvSpPr>
        <xdr:cNvPr id="890" name="前年度繰上充用金最大値テキスト"/>
        <xdr:cNvSpPr txBox="1"/>
      </xdr:nvSpPr>
      <xdr:spPr>
        <a:xfrm>
          <a:off x="22212300" y="15817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101031</xdr:rowOff>
    </xdr:from>
    <xdr:ext cx="249299" cy="259045"/>
    <xdr:sp macro="" textlink="">
      <xdr:nvSpPr>
        <xdr:cNvPr id="893" name="前年度繰上充用金平均値テキスト"/>
        <xdr:cNvSpPr txBox="1"/>
      </xdr:nvSpPr>
      <xdr:spPr>
        <a:xfrm>
          <a:off x="22212300" y="16045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94</xdr:row>
      <xdr:rowOff>43881</xdr:rowOff>
    </xdr:from>
    <xdr:ext cx="249299" cy="259045"/>
    <xdr:sp macro="" textlink="">
      <xdr:nvSpPr>
        <xdr:cNvPr id="897" name="テキスト ボックス 896"/>
        <xdr:cNvSpPr txBox="1"/>
      </xdr:nvSpPr>
      <xdr:spPr>
        <a:xfrm>
          <a:off x="21198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94</xdr:row>
      <xdr:rowOff>43881</xdr:rowOff>
    </xdr:from>
    <xdr:ext cx="249299" cy="259045"/>
    <xdr:sp macro="" textlink="">
      <xdr:nvSpPr>
        <xdr:cNvPr id="900" name="テキスト ボックス 899"/>
        <xdr:cNvSpPr txBox="1"/>
      </xdr:nvSpPr>
      <xdr:spPr>
        <a:xfrm>
          <a:off x="20309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94</xdr:row>
      <xdr:rowOff>43881</xdr:rowOff>
    </xdr:from>
    <xdr:ext cx="249299" cy="259045"/>
    <xdr:sp macro="" textlink="">
      <xdr:nvSpPr>
        <xdr:cNvPr id="903" name="テキスト ボックス 902"/>
        <xdr:cNvSpPr txBox="1"/>
      </xdr:nvSpPr>
      <xdr:spPr>
        <a:xfrm>
          <a:off x="19420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94</xdr:row>
      <xdr:rowOff>43881</xdr:rowOff>
    </xdr:from>
    <xdr:ext cx="249299" cy="259045"/>
    <xdr:sp macro="" textlink="">
      <xdr:nvSpPr>
        <xdr:cNvPr id="905" name="テキスト ボックス 904"/>
        <xdr:cNvSpPr txBox="1"/>
      </xdr:nvSpPr>
      <xdr:spPr>
        <a:xfrm>
          <a:off x="18531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92</xdr:row>
      <xdr:rowOff>158181</xdr:rowOff>
    </xdr:from>
    <xdr:ext cx="249299" cy="259045"/>
    <xdr:sp macro="" textlink="">
      <xdr:nvSpPr>
        <xdr:cNvPr id="912" name="前年度繰上充用金該当値テキスト"/>
        <xdr:cNvSpPr txBox="1"/>
      </xdr:nvSpPr>
      <xdr:spPr>
        <a:xfrm>
          <a:off x="22212300" y="15931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92</xdr:row>
      <xdr:rowOff>72707</xdr:rowOff>
    </xdr:from>
    <xdr:ext cx="249299" cy="259045"/>
    <xdr:sp macro="" textlink="">
      <xdr:nvSpPr>
        <xdr:cNvPr id="914" name="テキスト ボックス 913"/>
        <xdr:cNvSpPr txBox="1"/>
      </xdr:nvSpPr>
      <xdr:spPr>
        <a:xfrm>
          <a:off x="21198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92</xdr:row>
      <xdr:rowOff>72707</xdr:rowOff>
    </xdr:from>
    <xdr:ext cx="249299" cy="259045"/>
    <xdr:sp macro="" textlink="">
      <xdr:nvSpPr>
        <xdr:cNvPr id="916" name="テキスト ボックス 915"/>
        <xdr:cNvSpPr txBox="1"/>
      </xdr:nvSpPr>
      <xdr:spPr>
        <a:xfrm>
          <a:off x="20309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92</xdr:row>
      <xdr:rowOff>72707</xdr:rowOff>
    </xdr:from>
    <xdr:ext cx="249299" cy="259045"/>
    <xdr:sp macro="" textlink="">
      <xdr:nvSpPr>
        <xdr:cNvPr id="918" name="テキスト ボックス 917"/>
        <xdr:cNvSpPr txBox="1"/>
      </xdr:nvSpPr>
      <xdr:spPr>
        <a:xfrm>
          <a:off x="19420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92</xdr:row>
      <xdr:rowOff>72707</xdr:rowOff>
    </xdr:from>
    <xdr:ext cx="249299" cy="259045"/>
    <xdr:sp macro="" textlink="">
      <xdr:nvSpPr>
        <xdr:cNvPr id="920" name="テキスト ボックス 919"/>
        <xdr:cNvSpPr txBox="1"/>
      </xdr:nvSpPr>
      <xdr:spPr>
        <a:xfrm>
          <a:off x="18531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人件費については、これまで実施してきた行財政改革により減少傾向にあり今後も総コストの縮減を図っていく方針である。扶助費については平成</a:t>
          </a:r>
          <a:r>
            <a:rPr kumimoji="1" lang="en-US" altLang="ja-JP" sz="1300">
              <a:latin typeface="ＭＳ Ｐゴシック"/>
            </a:rPr>
            <a:t>28</a:t>
          </a:r>
          <a:r>
            <a:rPr kumimoji="1" lang="ja-JP" altLang="en-US" sz="1300">
              <a:latin typeface="ＭＳ Ｐゴシック"/>
            </a:rPr>
            <a:t>年度では類似団体内平均値を</a:t>
          </a:r>
          <a:r>
            <a:rPr kumimoji="1" lang="en-US" altLang="ja-JP" sz="1300">
              <a:latin typeface="ＭＳ Ｐゴシック"/>
            </a:rPr>
            <a:t>44,358</a:t>
          </a:r>
          <a:r>
            <a:rPr kumimoji="1" lang="ja-JP" altLang="en-US" sz="1300">
              <a:latin typeface="ＭＳ Ｐゴシック"/>
            </a:rPr>
            <a:t>円上回り</a:t>
          </a:r>
          <a:r>
            <a:rPr kumimoji="1" lang="en-US" altLang="ja-JP" sz="1300">
              <a:latin typeface="ＭＳ Ｐゴシック"/>
            </a:rPr>
            <a:t>151,858</a:t>
          </a:r>
          <a:r>
            <a:rPr kumimoji="1" lang="ja-JP" altLang="en-US" sz="1300">
              <a:latin typeface="ＭＳ Ｐゴシック"/>
            </a:rPr>
            <a:t>円となっている。本市においては類似団体と比較し、特に生活保護費受給者の割合（保護率）が高いことに加え、近年は障害者福祉施策に係る経費が増大している事が扶助費を押し上げている原因である。普通建設事業においては義務教育施設の耐震化を進めてきたため増加傾向にあったが、平成</a:t>
          </a:r>
          <a:r>
            <a:rPr kumimoji="1" lang="en-US" altLang="ja-JP" sz="1300">
              <a:latin typeface="ＭＳ Ｐゴシック"/>
            </a:rPr>
            <a:t>28</a:t>
          </a:r>
          <a:r>
            <a:rPr kumimoji="1" lang="ja-JP" altLang="en-US" sz="1300">
              <a:latin typeface="ＭＳ Ｐゴシック"/>
            </a:rPr>
            <a:t>年度は類似団内平均値を下回る</a:t>
          </a:r>
          <a:r>
            <a:rPr kumimoji="1" lang="en-US" altLang="ja-JP" sz="1300">
              <a:latin typeface="ＭＳ Ｐゴシック"/>
            </a:rPr>
            <a:t>34,802</a:t>
          </a:r>
          <a:r>
            <a:rPr kumimoji="1" lang="ja-JP" altLang="en-US" sz="1300">
              <a:latin typeface="ＭＳ Ｐゴシック"/>
            </a:rPr>
            <a:t>円となった。しかし今後は花園ラグビー場の改修、文化創造館の建設、大阪モノレール南伸などの大型事業が控えていることから事業の取捨選択を徹底していく必要がある。補助費等においては平成</a:t>
          </a:r>
          <a:r>
            <a:rPr kumimoji="1" lang="en-US" altLang="ja-JP" sz="1300">
              <a:latin typeface="ＭＳ Ｐゴシック"/>
            </a:rPr>
            <a:t>25</a:t>
          </a:r>
          <a:r>
            <a:rPr kumimoji="1" lang="ja-JP" altLang="en-US" sz="1300">
              <a:latin typeface="ＭＳ Ｐゴシック"/>
            </a:rPr>
            <a:t>年度に突出して高くなっており、住民</a:t>
          </a:r>
          <a:r>
            <a:rPr kumimoji="1" lang="en-US" altLang="ja-JP" sz="1300">
              <a:latin typeface="ＭＳ Ｐゴシック"/>
            </a:rPr>
            <a:t>1</a:t>
          </a:r>
          <a:r>
            <a:rPr kumimoji="1" lang="ja-JP" altLang="en-US" sz="1300">
              <a:latin typeface="ＭＳ Ｐゴシック"/>
            </a:rPr>
            <a:t>人あたり</a:t>
          </a:r>
          <a:r>
            <a:rPr kumimoji="1" lang="en-US" altLang="ja-JP" sz="1300">
              <a:latin typeface="ＭＳ Ｐゴシック"/>
            </a:rPr>
            <a:t>55,135</a:t>
          </a:r>
          <a:r>
            <a:rPr kumimoji="1" lang="ja-JP" altLang="en-US" sz="1300">
              <a:latin typeface="ＭＳ Ｐゴシック"/>
            </a:rPr>
            <a:t>円となっているが、これは土地開発公社解散に係る臨時的な要素であり、その後は従前の水準で推移している。しかし類似団体と比較しても依然として高い数値であることから、市独自の補助金や過剰な上乗せ補助金などの見直しをおこない、経費の削減に努める必要がある。</a:t>
          </a:r>
          <a:endParaRPr kumimoji="1" lang="en-US" altLang="ja-JP" sz="1300">
            <a:latin typeface="ＭＳ Ｐゴシック"/>
          </a:endParaRPr>
        </a:p>
        <a:p>
          <a:pPr>
            <a:lnSpc>
              <a:spcPts val="1500"/>
            </a:lnSpc>
          </a:pPr>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493,922
476,959
61.78
201,689,269
200,023,698
1,591,197
106,434,180
189,687,488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4.7
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39</xdr:row>
      <xdr:rowOff>148907</xdr:rowOff>
    </xdr:from>
    <xdr:ext cx="377027" cy="259045"/>
    <xdr:sp macro="" textlink="">
      <xdr:nvSpPr>
        <xdr:cNvPr id="42" name="テキスト ボックス 41"/>
        <xdr:cNvSpPr txBox="1"/>
      </xdr:nvSpPr>
      <xdr:spPr>
        <a:xfrm>
          <a:off x="384974" y="6835457"/>
          <a:ext cx="3770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161809</xdr:rowOff>
    </xdr:from>
    <xdr:ext cx="467179" cy="259045"/>
    <xdr:sp macro="" textlink="">
      <xdr:nvSpPr>
        <xdr:cNvPr id="44" name="テキスト ボックス 43"/>
        <xdr:cNvSpPr txBox="1"/>
      </xdr:nvSpPr>
      <xdr:spPr>
        <a:xfrm>
          <a:off x="294821" y="65054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10114</xdr:rowOff>
    </xdr:from>
    <xdr:ext cx="467179" cy="259045"/>
    <xdr:sp macro="" textlink="">
      <xdr:nvSpPr>
        <xdr:cNvPr id="46" name="テキスト ボックス 45"/>
        <xdr:cNvSpPr txBox="1"/>
      </xdr:nvSpPr>
      <xdr:spPr>
        <a:xfrm>
          <a:off x="294821" y="6182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19591</xdr:rowOff>
    </xdr:from>
    <xdr:ext cx="467179" cy="259045"/>
    <xdr:sp macro="" textlink="">
      <xdr:nvSpPr>
        <xdr:cNvPr id="48" name="テキスト ボックス 47"/>
        <xdr:cNvSpPr txBox="1"/>
      </xdr:nvSpPr>
      <xdr:spPr>
        <a:xfrm>
          <a:off x="294821" y="5848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42771</xdr:rowOff>
    </xdr:from>
    <xdr:ext cx="467179" cy="259045"/>
    <xdr:sp macro="" textlink="">
      <xdr:nvSpPr>
        <xdr:cNvPr id="50" name="テキスト ボックス 49"/>
        <xdr:cNvSpPr txBox="1"/>
      </xdr:nvSpPr>
      <xdr:spPr>
        <a:xfrm>
          <a:off x="294821" y="55291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52248</xdr:rowOff>
    </xdr:from>
    <xdr:ext cx="467179" cy="259045"/>
    <xdr:sp macro="" textlink="">
      <xdr:nvSpPr>
        <xdr:cNvPr id="52" name="テキスト ボックス 51"/>
        <xdr:cNvSpPr txBox="1"/>
      </xdr:nvSpPr>
      <xdr:spPr>
        <a:xfrm>
          <a:off x="294821" y="519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72003</xdr:rowOff>
    </xdr:from>
    <xdr:ext cx="467179" cy="259045"/>
    <xdr:sp macro="" textlink="">
      <xdr:nvSpPr>
        <xdr:cNvPr id="54" name="テキスト ボックス 53"/>
        <xdr:cNvSpPr txBox="1"/>
      </xdr:nvSpPr>
      <xdr:spPr>
        <a:xfrm>
          <a:off x="294821" y="48726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26</xdr:row>
      <xdr:rowOff>91757</xdr:rowOff>
    </xdr:from>
    <xdr:ext cx="467179" cy="259045"/>
    <xdr:sp macro="" textlink="">
      <xdr:nvSpPr>
        <xdr:cNvPr id="56" name="テキスト ボックス 55"/>
        <xdr:cNvSpPr txBox="1"/>
      </xdr:nvSpPr>
      <xdr:spPr>
        <a:xfrm>
          <a:off x="294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139291</xdr:rowOff>
    </xdr:from>
    <xdr:ext cx="469744" cy="259045"/>
    <xdr:sp macro="" textlink="">
      <xdr:nvSpPr>
        <xdr:cNvPr id="59" name="議会費最小値テキスト"/>
        <xdr:cNvSpPr txBox="1"/>
      </xdr:nvSpPr>
      <xdr:spPr>
        <a:xfrm>
          <a:off x="4686300" y="64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47851</xdr:rowOff>
    </xdr:from>
    <xdr:ext cx="469744" cy="259045"/>
    <xdr:sp macro="" textlink="">
      <xdr:nvSpPr>
        <xdr:cNvPr id="61" name="議会費最大値テキスト"/>
        <xdr:cNvSpPr txBox="1"/>
      </xdr:nvSpPr>
      <xdr:spPr>
        <a:xfrm>
          <a:off x="4686300" y="501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48260</xdr:rowOff>
    </xdr:from>
    <xdr:to>
      <xdr:col>6</xdr:col>
      <xdr:colOff>511175</xdr:colOff>
      <xdr:row>36</xdr:row>
      <xdr:rowOff>129903</xdr:rowOff>
    </xdr:to>
    <xdr:cxnSp macro="">
      <xdr:nvCxnSpPr>
        <xdr:cNvPr id="63" name="直線コネクタ 62"/>
        <xdr:cNvCxnSpPr/>
      </xdr:nvCxnSpPr>
      <xdr:spPr>
        <a:xfrm>
          <a:off x="3797300" y="622046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77606</xdr:rowOff>
    </xdr:from>
    <xdr:ext cx="469744" cy="259045"/>
    <xdr:sp macro="" textlink="">
      <xdr:nvSpPr>
        <xdr:cNvPr id="64" name="議会費平均値テキスト"/>
        <xdr:cNvSpPr txBox="1"/>
      </xdr:nvSpPr>
      <xdr:spPr>
        <a:xfrm>
          <a:off x="4686300" y="57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35</xdr:row>
      <xdr:rowOff>144599</xdr:rowOff>
    </xdr:from>
    <xdr:to>
      <xdr:col>5</xdr:col>
      <xdr:colOff>358775</xdr:colOff>
      <xdr:row>36</xdr:row>
      <xdr:rowOff>48260</xdr:rowOff>
    </xdr:to>
    <xdr:cxnSp macro="">
      <xdr:nvCxnSpPr>
        <xdr:cNvPr id="66" name="直線コネクタ 65"/>
        <xdr:cNvCxnSpPr/>
      </xdr:nvCxnSpPr>
      <xdr:spPr>
        <a:xfrm>
          <a:off x="2908300" y="61453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32</xdr:row>
      <xdr:rowOff>28844</xdr:rowOff>
    </xdr:from>
    <xdr:ext cx="469745" cy="259045"/>
    <xdr:sp macro="" textlink="">
      <xdr:nvSpPr>
        <xdr:cNvPr id="68" name="テキスト ボックス 67"/>
        <xdr:cNvSpPr txBox="1"/>
      </xdr:nvSpPr>
      <xdr:spPr>
        <a:xfrm>
          <a:off x="3562427" y="551524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32476</xdr:rowOff>
    </xdr:from>
    <xdr:to>
      <xdr:col>4</xdr:col>
      <xdr:colOff>155575</xdr:colOff>
      <xdr:row>35</xdr:row>
      <xdr:rowOff>144599</xdr:rowOff>
    </xdr:to>
    <xdr:cxnSp macro="">
      <xdr:nvCxnSpPr>
        <xdr:cNvPr id="69" name="直線コネクタ 68"/>
        <xdr:cNvCxnSpPr/>
      </xdr:nvCxnSpPr>
      <xdr:spPr>
        <a:xfrm>
          <a:off x="2019300" y="6033226"/>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32</xdr:row>
      <xdr:rowOff>77061</xdr:rowOff>
    </xdr:from>
    <xdr:ext cx="469745" cy="259045"/>
    <xdr:sp macro="" textlink="">
      <xdr:nvSpPr>
        <xdr:cNvPr id="71" name="テキスト ボックス 70"/>
        <xdr:cNvSpPr txBox="1"/>
      </xdr:nvSpPr>
      <xdr:spPr>
        <a:xfrm>
          <a:off x="2673427" y="556346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144054</xdr:rowOff>
    </xdr:from>
    <xdr:to>
      <xdr:col>2</xdr:col>
      <xdr:colOff>638175</xdr:colOff>
      <xdr:row>35</xdr:row>
      <xdr:rowOff>32476</xdr:rowOff>
    </xdr:to>
    <xdr:cxnSp macro="">
      <xdr:nvCxnSpPr>
        <xdr:cNvPr id="72" name="直線コネクタ 71"/>
        <xdr:cNvCxnSpPr/>
      </xdr:nvCxnSpPr>
      <xdr:spPr>
        <a:xfrm>
          <a:off x="1130300" y="5973354"/>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32</xdr:row>
      <xdr:rowOff>96656</xdr:rowOff>
    </xdr:from>
    <xdr:ext cx="469744" cy="259045"/>
    <xdr:sp macro="" textlink="">
      <xdr:nvSpPr>
        <xdr:cNvPr id="74" name="テキスト ボックス 73"/>
        <xdr:cNvSpPr txBox="1"/>
      </xdr:nvSpPr>
      <xdr:spPr>
        <a:xfrm>
          <a:off x="1784427" y="558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32</xdr:row>
      <xdr:rowOff>38801</xdr:rowOff>
    </xdr:from>
    <xdr:ext cx="469745" cy="259045"/>
    <xdr:sp macro="" textlink="">
      <xdr:nvSpPr>
        <xdr:cNvPr id="76" name="テキスト ボックス 75"/>
        <xdr:cNvSpPr txBox="1"/>
      </xdr:nvSpPr>
      <xdr:spPr>
        <a:xfrm>
          <a:off x="895427" y="55252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79103</xdr:rowOff>
    </xdr:from>
    <xdr:to>
      <xdr:col>6</xdr:col>
      <xdr:colOff>561975</xdr:colOff>
      <xdr:row>37</xdr:row>
      <xdr:rowOff>9253</xdr:rowOff>
    </xdr:to>
    <xdr:sp macro="" textlink="">
      <xdr:nvSpPr>
        <xdr:cNvPr id="82" name="円/楕円 81"/>
        <xdr:cNvSpPr/>
      </xdr:nvSpPr>
      <xdr:spPr>
        <a:xfrm>
          <a:off x="45847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35</xdr:row>
      <xdr:rowOff>91234</xdr:rowOff>
    </xdr:from>
    <xdr:ext cx="469744" cy="259045"/>
    <xdr:sp macro="" textlink="">
      <xdr:nvSpPr>
        <xdr:cNvPr id="83" name="議会費該当値テキスト"/>
        <xdr:cNvSpPr txBox="1"/>
      </xdr:nvSpPr>
      <xdr:spPr>
        <a:xfrm>
          <a:off x="4686300" y="609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168910</xdr:rowOff>
    </xdr:from>
    <xdr:to>
      <xdr:col>5</xdr:col>
      <xdr:colOff>409575</xdr:colOff>
      <xdr:row>36</xdr:row>
      <xdr:rowOff>99060</xdr:rowOff>
    </xdr:to>
    <xdr:sp macro="" textlink="">
      <xdr:nvSpPr>
        <xdr:cNvPr id="84" name="円/楕円 83"/>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123891</xdr:rowOff>
    </xdr:from>
    <xdr:ext cx="469745" cy="259045"/>
    <xdr:sp macro="" textlink="">
      <xdr:nvSpPr>
        <xdr:cNvPr id="85" name="テキスト ボックス 84"/>
        <xdr:cNvSpPr txBox="1"/>
      </xdr:nvSpPr>
      <xdr:spPr>
        <a:xfrm>
          <a:off x="3562427" y="612464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93799</xdr:rowOff>
    </xdr:from>
    <xdr:to>
      <xdr:col>4</xdr:col>
      <xdr:colOff>206375</xdr:colOff>
      <xdr:row>36</xdr:row>
      <xdr:rowOff>23949</xdr:rowOff>
    </xdr:to>
    <xdr:sp macro="" textlink="">
      <xdr:nvSpPr>
        <xdr:cNvPr id="86" name="円/楕円 85"/>
        <xdr:cNvSpPr/>
      </xdr:nvSpPr>
      <xdr:spPr>
        <a:xfrm>
          <a:off x="2857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52206</xdr:rowOff>
    </xdr:from>
    <xdr:ext cx="469745" cy="259045"/>
    <xdr:sp macro="" textlink="">
      <xdr:nvSpPr>
        <xdr:cNvPr id="87" name="テキスト ボックス 86"/>
        <xdr:cNvSpPr txBox="1"/>
      </xdr:nvSpPr>
      <xdr:spPr>
        <a:xfrm>
          <a:off x="2673427" y="60529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153126</xdr:rowOff>
    </xdr:from>
    <xdr:to>
      <xdr:col>3</xdr:col>
      <xdr:colOff>3175</xdr:colOff>
      <xdr:row>35</xdr:row>
      <xdr:rowOff>83276</xdr:rowOff>
    </xdr:to>
    <xdr:sp macro="" textlink="">
      <xdr:nvSpPr>
        <xdr:cNvPr id="88" name="円/楕円 87"/>
        <xdr:cNvSpPr/>
      </xdr:nvSpPr>
      <xdr:spPr>
        <a:xfrm>
          <a:off x="1968500" y="59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34</xdr:row>
      <xdr:rowOff>111533</xdr:rowOff>
    </xdr:from>
    <xdr:ext cx="469744" cy="259045"/>
    <xdr:sp macro="" textlink="">
      <xdr:nvSpPr>
        <xdr:cNvPr id="89" name="テキスト ボックス 88"/>
        <xdr:cNvSpPr txBox="1"/>
      </xdr:nvSpPr>
      <xdr:spPr>
        <a:xfrm>
          <a:off x="1784427" y="59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93254</xdr:rowOff>
    </xdr:from>
    <xdr:to>
      <xdr:col>1</xdr:col>
      <xdr:colOff>485775</xdr:colOff>
      <xdr:row>35</xdr:row>
      <xdr:rowOff>23404</xdr:rowOff>
    </xdr:to>
    <xdr:sp macro="" textlink="">
      <xdr:nvSpPr>
        <xdr:cNvPr id="90" name="円/楕円 89"/>
        <xdr:cNvSpPr/>
      </xdr:nvSpPr>
      <xdr:spPr>
        <a:xfrm>
          <a:off x="1079500" y="59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34</xdr:row>
      <xdr:rowOff>48235</xdr:rowOff>
    </xdr:from>
    <xdr:ext cx="469745" cy="259045"/>
    <xdr:sp macro="" textlink="">
      <xdr:nvSpPr>
        <xdr:cNvPr id="91" name="テキスト ボックス 90"/>
        <xdr:cNvSpPr txBox="1"/>
      </xdr:nvSpPr>
      <xdr:spPr>
        <a:xfrm>
          <a:off x="895427" y="587753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59</xdr:row>
      <xdr:rowOff>148907</xdr:rowOff>
    </xdr:from>
    <xdr:ext cx="531300" cy="259045"/>
    <xdr:sp macro="" textlink="">
      <xdr:nvSpPr>
        <xdr:cNvPr id="102" name="テキスト ボックス 101"/>
        <xdr:cNvSpPr txBox="1"/>
      </xdr:nvSpPr>
      <xdr:spPr>
        <a:xfrm>
          <a:off x="230701" y="10264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161809</xdr:rowOff>
    </xdr:from>
    <xdr:ext cx="531300" cy="259045"/>
    <xdr:sp macro="" textlink="">
      <xdr:nvSpPr>
        <xdr:cNvPr id="104" name="テキスト ボックス 103"/>
        <xdr:cNvSpPr txBox="1"/>
      </xdr:nvSpPr>
      <xdr:spPr>
        <a:xfrm>
          <a:off x="230701" y="993445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10114</xdr:rowOff>
    </xdr:from>
    <xdr:ext cx="531300" cy="259045"/>
    <xdr:sp macro="" textlink="">
      <xdr:nvSpPr>
        <xdr:cNvPr id="106" name="テキスト ボックス 105"/>
        <xdr:cNvSpPr txBox="1"/>
      </xdr:nvSpPr>
      <xdr:spPr>
        <a:xfrm>
          <a:off x="230701" y="9611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19590</xdr:rowOff>
    </xdr:from>
    <xdr:ext cx="531300" cy="259045"/>
    <xdr:sp macro="" textlink="">
      <xdr:nvSpPr>
        <xdr:cNvPr id="108" name="テキスト ボックス 107"/>
        <xdr:cNvSpPr txBox="1"/>
      </xdr:nvSpPr>
      <xdr:spPr>
        <a:xfrm>
          <a:off x="230701" y="927789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42772</xdr:rowOff>
    </xdr:from>
    <xdr:ext cx="531300" cy="259045"/>
    <xdr:sp macro="" textlink="">
      <xdr:nvSpPr>
        <xdr:cNvPr id="110" name="テキスト ボックス 109"/>
        <xdr:cNvSpPr txBox="1"/>
      </xdr:nvSpPr>
      <xdr:spPr>
        <a:xfrm>
          <a:off x="230701" y="895817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52248</xdr:rowOff>
    </xdr:from>
    <xdr:ext cx="531300" cy="259045"/>
    <xdr:sp macro="" textlink="">
      <xdr:nvSpPr>
        <xdr:cNvPr id="112" name="テキスト ボックス 111"/>
        <xdr:cNvSpPr txBox="1"/>
      </xdr:nvSpPr>
      <xdr:spPr>
        <a:xfrm>
          <a:off x="230701" y="8624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48</xdr:row>
      <xdr:rowOff>72003</xdr:rowOff>
    </xdr:from>
    <xdr:ext cx="531300" cy="259045"/>
    <xdr:sp macro="" textlink="">
      <xdr:nvSpPr>
        <xdr:cNvPr id="114" name="テキスト ボックス 113"/>
        <xdr:cNvSpPr txBox="1"/>
      </xdr:nvSpPr>
      <xdr:spPr>
        <a:xfrm>
          <a:off x="230701" y="8301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46</xdr:row>
      <xdr:rowOff>91757</xdr:rowOff>
    </xdr:from>
    <xdr:ext cx="531300" cy="259045"/>
    <xdr:sp macro="" textlink="">
      <xdr:nvSpPr>
        <xdr:cNvPr id="116" name="テキスト ボックス 115"/>
        <xdr:cNvSpPr txBox="1"/>
      </xdr:nvSpPr>
      <xdr:spPr>
        <a:xfrm>
          <a:off x="230701" y="7978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15216</xdr:rowOff>
    </xdr:from>
    <xdr:ext cx="534377" cy="259045"/>
    <xdr:sp macro="" textlink="">
      <xdr:nvSpPr>
        <xdr:cNvPr id="119" name="総務費最小値テキスト"/>
        <xdr:cNvSpPr txBox="1"/>
      </xdr:nvSpPr>
      <xdr:spPr>
        <a:xfrm>
          <a:off x="4686300" y="99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25177</xdr:rowOff>
    </xdr:from>
    <xdr:ext cx="534377" cy="259045"/>
    <xdr:sp macro="" textlink="">
      <xdr:nvSpPr>
        <xdr:cNvPr id="121" name="総務費最大値テキスト"/>
        <xdr:cNvSpPr txBox="1"/>
      </xdr:nvSpPr>
      <xdr:spPr>
        <a:xfrm>
          <a:off x="4686300" y="82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76443</xdr:rowOff>
    </xdr:from>
    <xdr:to>
      <xdr:col>6</xdr:col>
      <xdr:colOff>511175</xdr:colOff>
      <xdr:row>58</xdr:row>
      <xdr:rowOff>25367</xdr:rowOff>
    </xdr:to>
    <xdr:cxnSp macro="">
      <xdr:nvCxnSpPr>
        <xdr:cNvPr id="123" name="直線コネクタ 122"/>
        <xdr:cNvCxnSpPr/>
      </xdr:nvCxnSpPr>
      <xdr:spPr>
        <a:xfrm>
          <a:off x="3797300" y="9849093"/>
          <a:ext cx="8382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80980</xdr:rowOff>
    </xdr:from>
    <xdr:ext cx="534377" cy="259045"/>
    <xdr:sp macro="" textlink="">
      <xdr:nvSpPr>
        <xdr:cNvPr id="124" name="総務費平均値テキスト"/>
        <xdr:cNvSpPr txBox="1"/>
      </xdr:nvSpPr>
      <xdr:spPr>
        <a:xfrm>
          <a:off x="4686300" y="9339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76443</xdr:rowOff>
    </xdr:from>
    <xdr:to>
      <xdr:col>5</xdr:col>
      <xdr:colOff>358775</xdr:colOff>
      <xdr:row>57</xdr:row>
      <xdr:rowOff>81668</xdr:rowOff>
    </xdr:to>
    <xdr:cxnSp macro="">
      <xdr:nvCxnSpPr>
        <xdr:cNvPr id="126" name="直線コネクタ 125"/>
        <xdr:cNvCxnSpPr/>
      </xdr:nvCxnSpPr>
      <xdr:spPr>
        <a:xfrm flipV="1">
          <a:off x="2908300" y="984909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53</xdr:row>
      <xdr:rowOff>148377</xdr:rowOff>
    </xdr:from>
    <xdr:ext cx="534377" cy="259045"/>
    <xdr:sp macro="" textlink="">
      <xdr:nvSpPr>
        <xdr:cNvPr id="128" name="テキスト ボックス 127"/>
        <xdr:cNvSpPr txBox="1"/>
      </xdr:nvSpPr>
      <xdr:spPr>
        <a:xfrm>
          <a:off x="3530111" y="92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68801</xdr:rowOff>
    </xdr:from>
    <xdr:to>
      <xdr:col>4</xdr:col>
      <xdr:colOff>155575</xdr:colOff>
      <xdr:row>57</xdr:row>
      <xdr:rowOff>81668</xdr:rowOff>
    </xdr:to>
    <xdr:cxnSp macro="">
      <xdr:nvCxnSpPr>
        <xdr:cNvPr id="129" name="直線コネクタ 128"/>
        <xdr:cNvCxnSpPr/>
      </xdr:nvCxnSpPr>
      <xdr:spPr>
        <a:xfrm>
          <a:off x="2019300" y="9327101"/>
          <a:ext cx="889000" cy="5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53</xdr:row>
      <xdr:rowOff>142727</xdr:rowOff>
    </xdr:from>
    <xdr:ext cx="534377" cy="259045"/>
    <xdr:sp macro="" textlink="">
      <xdr:nvSpPr>
        <xdr:cNvPr id="131" name="テキスト ボックス 130"/>
        <xdr:cNvSpPr txBox="1"/>
      </xdr:nvSpPr>
      <xdr:spPr>
        <a:xfrm>
          <a:off x="2641111" y="922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68801</xdr:rowOff>
    </xdr:from>
    <xdr:to>
      <xdr:col>2</xdr:col>
      <xdr:colOff>638175</xdr:colOff>
      <xdr:row>57</xdr:row>
      <xdr:rowOff>85391</xdr:rowOff>
    </xdr:to>
    <xdr:cxnSp macro="">
      <xdr:nvCxnSpPr>
        <xdr:cNvPr id="132" name="直線コネクタ 131"/>
        <xdr:cNvCxnSpPr/>
      </xdr:nvCxnSpPr>
      <xdr:spPr>
        <a:xfrm flipV="1">
          <a:off x="1130300" y="9327101"/>
          <a:ext cx="889000" cy="53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55</xdr:row>
      <xdr:rowOff>67133</xdr:rowOff>
    </xdr:from>
    <xdr:ext cx="534377" cy="259045"/>
    <xdr:sp macro="" textlink="">
      <xdr:nvSpPr>
        <xdr:cNvPr id="134" name="テキスト ボックス 133"/>
        <xdr:cNvSpPr txBox="1"/>
      </xdr:nvSpPr>
      <xdr:spPr>
        <a:xfrm>
          <a:off x="1752111" y="9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53</xdr:row>
      <xdr:rowOff>33456</xdr:rowOff>
    </xdr:from>
    <xdr:ext cx="534377" cy="259045"/>
    <xdr:sp macro="" textlink="">
      <xdr:nvSpPr>
        <xdr:cNvPr id="136" name="テキスト ボックス 135"/>
        <xdr:cNvSpPr txBox="1"/>
      </xdr:nvSpPr>
      <xdr:spPr>
        <a:xfrm>
          <a:off x="863111" y="91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146017</xdr:rowOff>
    </xdr:from>
    <xdr:to>
      <xdr:col>6</xdr:col>
      <xdr:colOff>561975</xdr:colOff>
      <xdr:row>58</xdr:row>
      <xdr:rowOff>76167</xdr:rowOff>
    </xdr:to>
    <xdr:sp macro="" textlink="">
      <xdr:nvSpPr>
        <xdr:cNvPr id="142" name="円/楕円 141"/>
        <xdr:cNvSpPr/>
      </xdr:nvSpPr>
      <xdr:spPr>
        <a:xfrm>
          <a:off x="4584700" y="99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91222</xdr:rowOff>
    </xdr:from>
    <xdr:ext cx="534377" cy="259045"/>
    <xdr:sp macro="" textlink="">
      <xdr:nvSpPr>
        <xdr:cNvPr id="143" name="総務費該当値テキスト"/>
        <xdr:cNvSpPr txBox="1"/>
      </xdr:nvSpPr>
      <xdr:spPr>
        <a:xfrm>
          <a:off x="4686300" y="96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25643</xdr:rowOff>
    </xdr:from>
    <xdr:to>
      <xdr:col>5</xdr:col>
      <xdr:colOff>409575</xdr:colOff>
      <xdr:row>57</xdr:row>
      <xdr:rowOff>127243</xdr:rowOff>
    </xdr:to>
    <xdr:sp macro="" textlink="">
      <xdr:nvSpPr>
        <xdr:cNvPr id="144" name="円/楕円 143"/>
        <xdr:cNvSpPr/>
      </xdr:nvSpPr>
      <xdr:spPr>
        <a:xfrm>
          <a:off x="3746500" y="97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148648</xdr:rowOff>
    </xdr:from>
    <xdr:ext cx="534377" cy="259045"/>
    <xdr:sp macro="" textlink="">
      <xdr:nvSpPr>
        <xdr:cNvPr id="145" name="テキスト ボックス 144"/>
        <xdr:cNvSpPr txBox="1"/>
      </xdr:nvSpPr>
      <xdr:spPr>
        <a:xfrm>
          <a:off x="3530111" y="97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30868</xdr:rowOff>
    </xdr:from>
    <xdr:to>
      <xdr:col>4</xdr:col>
      <xdr:colOff>206375</xdr:colOff>
      <xdr:row>57</xdr:row>
      <xdr:rowOff>132468</xdr:rowOff>
    </xdr:to>
    <xdr:sp macro="" textlink="">
      <xdr:nvSpPr>
        <xdr:cNvPr id="146" name="円/楕円 145"/>
        <xdr:cNvSpPr/>
      </xdr:nvSpPr>
      <xdr:spPr>
        <a:xfrm>
          <a:off x="2857500" y="98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157299</xdr:rowOff>
    </xdr:from>
    <xdr:ext cx="534377" cy="259045"/>
    <xdr:sp macro="" textlink="">
      <xdr:nvSpPr>
        <xdr:cNvPr id="147" name="テキスト ボックス 146"/>
        <xdr:cNvSpPr txBox="1"/>
      </xdr:nvSpPr>
      <xdr:spPr>
        <a:xfrm>
          <a:off x="2641111" y="97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18001</xdr:rowOff>
    </xdr:from>
    <xdr:to>
      <xdr:col>3</xdr:col>
      <xdr:colOff>3175</xdr:colOff>
      <xdr:row>54</xdr:row>
      <xdr:rowOff>119601</xdr:rowOff>
    </xdr:to>
    <xdr:sp macro="" textlink="">
      <xdr:nvSpPr>
        <xdr:cNvPr id="148" name="円/楕円 147"/>
        <xdr:cNvSpPr/>
      </xdr:nvSpPr>
      <xdr:spPr>
        <a:xfrm>
          <a:off x="1968500" y="92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52</xdr:row>
      <xdr:rowOff>1808</xdr:rowOff>
    </xdr:from>
    <xdr:ext cx="534377" cy="259045"/>
    <xdr:sp macro="" textlink="">
      <xdr:nvSpPr>
        <xdr:cNvPr id="149" name="テキスト ボックス 148"/>
        <xdr:cNvSpPr txBox="1"/>
      </xdr:nvSpPr>
      <xdr:spPr>
        <a:xfrm>
          <a:off x="1752111" y="89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34591</xdr:rowOff>
    </xdr:from>
    <xdr:to>
      <xdr:col>1</xdr:col>
      <xdr:colOff>485775</xdr:colOff>
      <xdr:row>57</xdr:row>
      <xdr:rowOff>136191</xdr:rowOff>
    </xdr:to>
    <xdr:sp macro="" textlink="">
      <xdr:nvSpPr>
        <xdr:cNvPr id="150" name="円/楕円 149"/>
        <xdr:cNvSpPr/>
      </xdr:nvSpPr>
      <xdr:spPr>
        <a:xfrm>
          <a:off x="1079500" y="9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157596</xdr:rowOff>
    </xdr:from>
    <xdr:ext cx="534377" cy="259045"/>
    <xdr:sp macro="" textlink="">
      <xdr:nvSpPr>
        <xdr:cNvPr id="151" name="テキスト ボックス 150"/>
        <xdr:cNvSpPr txBox="1"/>
      </xdr:nvSpPr>
      <xdr:spPr>
        <a:xfrm>
          <a:off x="863111" y="97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79</xdr:row>
      <xdr:rowOff>148907</xdr:rowOff>
    </xdr:from>
    <xdr:ext cx="531300" cy="259045"/>
    <xdr:sp macro="" textlink="">
      <xdr:nvSpPr>
        <xdr:cNvPr id="162" name="テキスト ボックス 161"/>
        <xdr:cNvSpPr txBox="1"/>
      </xdr:nvSpPr>
      <xdr:spPr>
        <a:xfrm>
          <a:off x="230701" y="13693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110807</xdr:rowOff>
    </xdr:from>
    <xdr:ext cx="595419" cy="259045"/>
    <xdr:sp macro="" textlink="">
      <xdr:nvSpPr>
        <xdr:cNvPr id="164" name="テキスト ボックス 163"/>
        <xdr:cNvSpPr txBox="1"/>
      </xdr:nvSpPr>
      <xdr:spPr>
        <a:xfrm>
          <a:off x="166581" y="13312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72707</xdr:rowOff>
    </xdr:from>
    <xdr:ext cx="595419" cy="259045"/>
    <xdr:sp macro="" textlink="">
      <xdr:nvSpPr>
        <xdr:cNvPr id="166" name="テキスト ボックス 165"/>
        <xdr:cNvSpPr txBox="1"/>
      </xdr:nvSpPr>
      <xdr:spPr>
        <a:xfrm>
          <a:off x="166581" y="12931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34607</xdr:rowOff>
    </xdr:from>
    <xdr:ext cx="595419" cy="259045"/>
    <xdr:sp macro="" textlink="">
      <xdr:nvSpPr>
        <xdr:cNvPr id="168" name="テキスト ボックス 167"/>
        <xdr:cNvSpPr txBox="1"/>
      </xdr:nvSpPr>
      <xdr:spPr>
        <a:xfrm>
          <a:off x="166581" y="1255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167957</xdr:rowOff>
    </xdr:from>
    <xdr:ext cx="595419" cy="259045"/>
    <xdr:sp macro="" textlink="">
      <xdr:nvSpPr>
        <xdr:cNvPr id="170" name="テキスト ボックス 169"/>
        <xdr:cNvSpPr txBox="1"/>
      </xdr:nvSpPr>
      <xdr:spPr>
        <a:xfrm>
          <a:off x="166581" y="1216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129857</xdr:rowOff>
    </xdr:from>
    <xdr:ext cx="595419" cy="259045"/>
    <xdr:sp macro="" textlink="">
      <xdr:nvSpPr>
        <xdr:cNvPr id="172" name="テキスト ボックス 171"/>
        <xdr:cNvSpPr txBox="1"/>
      </xdr:nvSpPr>
      <xdr:spPr>
        <a:xfrm>
          <a:off x="166581" y="1178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66</xdr:row>
      <xdr:rowOff>91757</xdr:rowOff>
    </xdr:from>
    <xdr:ext cx="595419" cy="259045"/>
    <xdr:sp macro="" textlink="">
      <xdr:nvSpPr>
        <xdr:cNvPr id="174" name="テキスト ボックス 173"/>
        <xdr:cNvSpPr txBox="1"/>
      </xdr:nvSpPr>
      <xdr:spPr>
        <a:xfrm>
          <a:off x="166581" y="1140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5968</xdr:rowOff>
    </xdr:from>
    <xdr:ext cx="599010" cy="259045"/>
    <xdr:sp macro="" textlink="">
      <xdr:nvSpPr>
        <xdr:cNvPr id="177" name="民生費最小値テキスト"/>
        <xdr:cNvSpPr txBox="1"/>
      </xdr:nvSpPr>
      <xdr:spPr>
        <a:xfrm>
          <a:off x="4686300" y="1355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133264</xdr:rowOff>
    </xdr:from>
    <xdr:ext cx="599010" cy="259045"/>
    <xdr:sp macro="" textlink="">
      <xdr:nvSpPr>
        <xdr:cNvPr id="179" name="民生費最大値テキスト"/>
        <xdr:cNvSpPr txBox="1"/>
      </xdr:nvSpPr>
      <xdr:spPr>
        <a:xfrm>
          <a:off x="4686300" y="1179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170040</xdr:rowOff>
    </xdr:from>
    <xdr:to>
      <xdr:col>6</xdr:col>
      <xdr:colOff>511175</xdr:colOff>
      <xdr:row>72</xdr:row>
      <xdr:rowOff>130670</xdr:rowOff>
    </xdr:to>
    <xdr:cxnSp macro="">
      <xdr:nvCxnSpPr>
        <xdr:cNvPr id="181" name="直線コネクタ 180"/>
        <xdr:cNvCxnSpPr/>
      </xdr:nvCxnSpPr>
      <xdr:spPr>
        <a:xfrm flipV="1">
          <a:off x="3797300" y="12342990"/>
          <a:ext cx="8382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168439</xdr:rowOff>
    </xdr:from>
    <xdr:ext cx="599010" cy="259045"/>
    <xdr:sp macro="" textlink="">
      <xdr:nvSpPr>
        <xdr:cNvPr id="182" name="民生費平均値テキスト"/>
        <xdr:cNvSpPr txBox="1"/>
      </xdr:nvSpPr>
      <xdr:spPr>
        <a:xfrm>
          <a:off x="4686300" y="12855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72</xdr:row>
      <xdr:rowOff>130670</xdr:rowOff>
    </xdr:from>
    <xdr:to>
      <xdr:col>5</xdr:col>
      <xdr:colOff>358775</xdr:colOff>
      <xdr:row>73</xdr:row>
      <xdr:rowOff>39967</xdr:rowOff>
    </xdr:to>
    <xdr:cxnSp macro="">
      <xdr:nvCxnSpPr>
        <xdr:cNvPr id="184" name="直線コネクタ 183"/>
        <xdr:cNvCxnSpPr/>
      </xdr:nvCxnSpPr>
      <xdr:spPr>
        <a:xfrm flipV="1">
          <a:off x="2908300" y="12475070"/>
          <a:ext cx="889000" cy="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14737</xdr:rowOff>
    </xdr:from>
    <xdr:ext cx="599011" cy="259045"/>
    <xdr:sp macro="" textlink="">
      <xdr:nvSpPr>
        <xdr:cNvPr id="186" name="テキスト ボックス 185"/>
        <xdr:cNvSpPr txBox="1"/>
      </xdr:nvSpPr>
      <xdr:spPr>
        <a:xfrm>
          <a:off x="3497794" y="1304493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39967</xdr:rowOff>
    </xdr:from>
    <xdr:to>
      <xdr:col>4</xdr:col>
      <xdr:colOff>155575</xdr:colOff>
      <xdr:row>73</xdr:row>
      <xdr:rowOff>149720</xdr:rowOff>
    </xdr:to>
    <xdr:cxnSp macro="">
      <xdr:nvCxnSpPr>
        <xdr:cNvPr id="187" name="直線コネクタ 186"/>
        <xdr:cNvCxnSpPr/>
      </xdr:nvCxnSpPr>
      <xdr:spPr>
        <a:xfrm flipV="1">
          <a:off x="2019300" y="12555817"/>
          <a:ext cx="8890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56936</xdr:rowOff>
    </xdr:from>
    <xdr:ext cx="599011" cy="259045"/>
    <xdr:sp macro="" textlink="">
      <xdr:nvSpPr>
        <xdr:cNvPr id="189" name="テキスト ボックス 188"/>
        <xdr:cNvSpPr txBox="1"/>
      </xdr:nvSpPr>
      <xdr:spPr>
        <a:xfrm>
          <a:off x="2608794" y="1308713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149720</xdr:rowOff>
    </xdr:from>
    <xdr:to>
      <xdr:col>2</xdr:col>
      <xdr:colOff>638175</xdr:colOff>
      <xdr:row>74</xdr:row>
      <xdr:rowOff>21641</xdr:rowOff>
    </xdr:to>
    <xdr:cxnSp macro="">
      <xdr:nvCxnSpPr>
        <xdr:cNvPr id="190" name="直線コネクタ 189"/>
        <xdr:cNvCxnSpPr/>
      </xdr:nvCxnSpPr>
      <xdr:spPr>
        <a:xfrm flipV="1">
          <a:off x="1130300" y="12665570"/>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77</xdr:row>
      <xdr:rowOff>6832</xdr:rowOff>
    </xdr:from>
    <xdr:ext cx="599010" cy="259045"/>
    <xdr:sp macro="" textlink="">
      <xdr:nvSpPr>
        <xdr:cNvPr id="192" name="テキスト ボックス 191"/>
        <xdr:cNvSpPr txBox="1"/>
      </xdr:nvSpPr>
      <xdr:spPr>
        <a:xfrm>
          <a:off x="1719794" y="1320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77</xdr:row>
      <xdr:rowOff>53263</xdr:rowOff>
    </xdr:from>
    <xdr:ext cx="599011" cy="259045"/>
    <xdr:sp macro="" textlink="">
      <xdr:nvSpPr>
        <xdr:cNvPr id="194" name="テキスト ボックス 193"/>
        <xdr:cNvSpPr txBox="1"/>
      </xdr:nvSpPr>
      <xdr:spPr>
        <a:xfrm>
          <a:off x="830794" y="1325491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119240</xdr:rowOff>
    </xdr:from>
    <xdr:to>
      <xdr:col>6</xdr:col>
      <xdr:colOff>561975</xdr:colOff>
      <xdr:row>72</xdr:row>
      <xdr:rowOff>49390</xdr:rowOff>
    </xdr:to>
    <xdr:sp macro="" textlink="">
      <xdr:nvSpPr>
        <xdr:cNvPr id="200" name="円/楕円 199"/>
        <xdr:cNvSpPr/>
      </xdr:nvSpPr>
      <xdr:spPr>
        <a:xfrm>
          <a:off x="4584700" y="12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70</xdr:row>
      <xdr:rowOff>4371</xdr:rowOff>
    </xdr:from>
    <xdr:ext cx="599010" cy="259045"/>
    <xdr:sp macro="" textlink="">
      <xdr:nvSpPr>
        <xdr:cNvPr id="201" name="民生費該当値テキスト"/>
        <xdr:cNvSpPr txBox="1"/>
      </xdr:nvSpPr>
      <xdr:spPr>
        <a:xfrm>
          <a:off x="4686300" y="1200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218,111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79870</xdr:rowOff>
    </xdr:from>
    <xdr:to>
      <xdr:col>5</xdr:col>
      <xdr:colOff>409575</xdr:colOff>
      <xdr:row>73</xdr:row>
      <xdr:rowOff>10020</xdr:rowOff>
    </xdr:to>
    <xdr:sp macro="" textlink="">
      <xdr:nvSpPr>
        <xdr:cNvPr id="202" name="円/楕円 201"/>
        <xdr:cNvSpPr/>
      </xdr:nvSpPr>
      <xdr:spPr>
        <a:xfrm>
          <a:off x="3746500" y="12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70</xdr:row>
      <xdr:rowOff>63677</xdr:rowOff>
    </xdr:from>
    <xdr:ext cx="599011" cy="259045"/>
    <xdr:sp macro="" textlink="">
      <xdr:nvSpPr>
        <xdr:cNvPr id="203" name="テキスト ボックス 202"/>
        <xdr:cNvSpPr txBox="1"/>
      </xdr:nvSpPr>
      <xdr:spPr>
        <a:xfrm>
          <a:off x="3497794" y="1206517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207,711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160617</xdr:rowOff>
    </xdr:from>
    <xdr:to>
      <xdr:col>4</xdr:col>
      <xdr:colOff>206375</xdr:colOff>
      <xdr:row>73</xdr:row>
      <xdr:rowOff>90767</xdr:rowOff>
    </xdr:to>
    <xdr:sp macro="" textlink="">
      <xdr:nvSpPr>
        <xdr:cNvPr id="204" name="円/楕円 203"/>
        <xdr:cNvSpPr/>
      </xdr:nvSpPr>
      <xdr:spPr>
        <a:xfrm>
          <a:off x="2857500" y="125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70</xdr:row>
      <xdr:rowOff>144424</xdr:rowOff>
    </xdr:from>
    <xdr:ext cx="599011" cy="259045"/>
    <xdr:sp macro="" textlink="">
      <xdr:nvSpPr>
        <xdr:cNvPr id="205" name="テキスト ボックス 204"/>
        <xdr:cNvSpPr txBox="1"/>
      </xdr:nvSpPr>
      <xdr:spPr>
        <a:xfrm>
          <a:off x="2608794" y="1214592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201,353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98920</xdr:rowOff>
    </xdr:from>
    <xdr:to>
      <xdr:col>3</xdr:col>
      <xdr:colOff>3175</xdr:colOff>
      <xdr:row>74</xdr:row>
      <xdr:rowOff>29070</xdr:rowOff>
    </xdr:to>
    <xdr:sp macro="" textlink="">
      <xdr:nvSpPr>
        <xdr:cNvPr id="206" name="円/楕円 205"/>
        <xdr:cNvSpPr/>
      </xdr:nvSpPr>
      <xdr:spPr>
        <a:xfrm>
          <a:off x="1968500" y="126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71</xdr:row>
      <xdr:rowOff>82727</xdr:rowOff>
    </xdr:from>
    <xdr:ext cx="599010" cy="259045"/>
    <xdr:sp macro="" textlink="">
      <xdr:nvSpPr>
        <xdr:cNvPr id="207" name="テキスト ボックス 206"/>
        <xdr:cNvSpPr txBox="1"/>
      </xdr:nvSpPr>
      <xdr:spPr>
        <a:xfrm>
          <a:off x="1719794" y="1225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142291</xdr:rowOff>
    </xdr:from>
    <xdr:to>
      <xdr:col>1</xdr:col>
      <xdr:colOff>485775</xdr:colOff>
      <xdr:row>74</xdr:row>
      <xdr:rowOff>72441</xdr:rowOff>
    </xdr:to>
    <xdr:sp macro="" textlink="">
      <xdr:nvSpPr>
        <xdr:cNvPr id="208" name="円/楕円 207"/>
        <xdr:cNvSpPr/>
      </xdr:nvSpPr>
      <xdr:spPr>
        <a:xfrm>
          <a:off x="1079500" y="126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71</xdr:row>
      <xdr:rowOff>119246</xdr:rowOff>
    </xdr:from>
    <xdr:ext cx="599011" cy="259045"/>
    <xdr:sp macro="" textlink="">
      <xdr:nvSpPr>
        <xdr:cNvPr id="209" name="テキスト ボックス 208"/>
        <xdr:cNvSpPr txBox="1"/>
      </xdr:nvSpPr>
      <xdr:spPr>
        <a:xfrm>
          <a:off x="830794" y="1229219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99</xdr:row>
      <xdr:rowOff>148907</xdr:rowOff>
    </xdr:from>
    <xdr:ext cx="248786" cy="259045"/>
    <xdr:sp macro="" textlink="">
      <xdr:nvSpPr>
        <xdr:cNvPr id="220" name="テキスト ボックス 219"/>
        <xdr:cNvSpPr txBox="1"/>
      </xdr:nvSpPr>
      <xdr:spPr>
        <a:xfrm>
          <a:off x="513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34607</xdr:rowOff>
    </xdr:from>
    <xdr:ext cx="531300" cy="259045"/>
    <xdr:sp macro="" textlink="">
      <xdr:nvSpPr>
        <xdr:cNvPr id="222" name="テキスト ボックス 221"/>
        <xdr:cNvSpPr txBox="1"/>
      </xdr:nvSpPr>
      <xdr:spPr>
        <a:xfrm>
          <a:off x="230701" y="166652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91757</xdr:rowOff>
    </xdr:from>
    <xdr:ext cx="531300" cy="259045"/>
    <xdr:sp macro="" textlink="">
      <xdr:nvSpPr>
        <xdr:cNvPr id="224" name="テキスト ボックス 223"/>
        <xdr:cNvSpPr txBox="1"/>
      </xdr:nvSpPr>
      <xdr:spPr>
        <a:xfrm>
          <a:off x="230701" y="162080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148907</xdr:rowOff>
    </xdr:from>
    <xdr:ext cx="531300" cy="259045"/>
    <xdr:sp macro="" textlink="">
      <xdr:nvSpPr>
        <xdr:cNvPr id="226" name="テキスト ボックス 225"/>
        <xdr:cNvSpPr txBox="1"/>
      </xdr:nvSpPr>
      <xdr:spPr>
        <a:xfrm>
          <a:off x="230701" y="157508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34607</xdr:rowOff>
    </xdr:from>
    <xdr:ext cx="531300" cy="259045"/>
    <xdr:sp macro="" textlink="">
      <xdr:nvSpPr>
        <xdr:cNvPr id="228" name="テキスト ボックス 227"/>
        <xdr:cNvSpPr txBox="1"/>
      </xdr:nvSpPr>
      <xdr:spPr>
        <a:xfrm>
          <a:off x="230701" y="152936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91757</xdr:rowOff>
    </xdr:from>
    <xdr:ext cx="595419" cy="259045"/>
    <xdr:sp macro="" textlink="">
      <xdr:nvSpPr>
        <xdr:cNvPr id="230" name="テキスト ボックス 229"/>
        <xdr:cNvSpPr txBox="1"/>
      </xdr:nvSpPr>
      <xdr:spPr>
        <a:xfrm>
          <a:off x="166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138937</xdr:rowOff>
    </xdr:from>
    <xdr:ext cx="534377" cy="259045"/>
    <xdr:sp macro="" textlink="">
      <xdr:nvSpPr>
        <xdr:cNvPr id="233" name="衛生費最小値テキスト"/>
        <xdr:cNvSpPr txBox="1"/>
      </xdr:nvSpPr>
      <xdr:spPr>
        <a:xfrm>
          <a:off x="4686300"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138350</xdr:rowOff>
    </xdr:from>
    <xdr:ext cx="534377" cy="259045"/>
    <xdr:sp macro="" textlink="">
      <xdr:nvSpPr>
        <xdr:cNvPr id="235" name="衛生費最大値テキスト"/>
        <xdr:cNvSpPr txBox="1"/>
      </xdr:nvSpPr>
      <xdr:spPr>
        <a:xfrm>
          <a:off x="4686300" y="152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77361</xdr:rowOff>
    </xdr:from>
    <xdr:to>
      <xdr:col>6</xdr:col>
      <xdr:colOff>511175</xdr:colOff>
      <xdr:row>97</xdr:row>
      <xdr:rowOff>105387</xdr:rowOff>
    </xdr:to>
    <xdr:cxnSp macro="">
      <xdr:nvCxnSpPr>
        <xdr:cNvPr id="237" name="直線コネクタ 236"/>
        <xdr:cNvCxnSpPr/>
      </xdr:nvCxnSpPr>
      <xdr:spPr>
        <a:xfrm flipV="1">
          <a:off x="3797300" y="16708011"/>
          <a:ext cx="8382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34973</xdr:rowOff>
    </xdr:from>
    <xdr:ext cx="534377" cy="259045"/>
    <xdr:sp macro="" textlink="">
      <xdr:nvSpPr>
        <xdr:cNvPr id="238" name="衛生費平均値テキスト"/>
        <xdr:cNvSpPr txBox="1"/>
      </xdr:nvSpPr>
      <xdr:spPr>
        <a:xfrm>
          <a:off x="4686300" y="1632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97</xdr:row>
      <xdr:rowOff>105387</xdr:rowOff>
    </xdr:from>
    <xdr:to>
      <xdr:col>5</xdr:col>
      <xdr:colOff>358775</xdr:colOff>
      <xdr:row>97</xdr:row>
      <xdr:rowOff>106942</xdr:rowOff>
    </xdr:to>
    <xdr:cxnSp macro="">
      <xdr:nvCxnSpPr>
        <xdr:cNvPr id="240" name="直線コネクタ 239"/>
        <xdr:cNvCxnSpPr/>
      </xdr:nvCxnSpPr>
      <xdr:spPr>
        <a:xfrm flipV="1">
          <a:off x="2908300" y="1673603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100642</xdr:rowOff>
    </xdr:from>
    <xdr:ext cx="534377" cy="259045"/>
    <xdr:sp macro="" textlink="">
      <xdr:nvSpPr>
        <xdr:cNvPr id="242" name="テキスト ボックス 241"/>
        <xdr:cNvSpPr txBox="1"/>
      </xdr:nvSpPr>
      <xdr:spPr>
        <a:xfrm>
          <a:off x="3530111" y="1621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106942</xdr:rowOff>
    </xdr:from>
    <xdr:to>
      <xdr:col>4</xdr:col>
      <xdr:colOff>155575</xdr:colOff>
      <xdr:row>97</xdr:row>
      <xdr:rowOff>113686</xdr:rowOff>
    </xdr:to>
    <xdr:cxnSp macro="">
      <xdr:nvCxnSpPr>
        <xdr:cNvPr id="243" name="直線コネクタ 242"/>
        <xdr:cNvCxnSpPr/>
      </xdr:nvCxnSpPr>
      <xdr:spPr>
        <a:xfrm flipV="1">
          <a:off x="2019300" y="1673759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138547</xdr:rowOff>
    </xdr:from>
    <xdr:ext cx="534377" cy="259045"/>
    <xdr:sp macro="" textlink="">
      <xdr:nvSpPr>
        <xdr:cNvPr id="245" name="テキスト ボックス 244"/>
        <xdr:cNvSpPr txBox="1"/>
      </xdr:nvSpPr>
      <xdr:spPr>
        <a:xfrm>
          <a:off x="2641111" y="1625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27434</xdr:rowOff>
    </xdr:from>
    <xdr:to>
      <xdr:col>2</xdr:col>
      <xdr:colOff>638175</xdr:colOff>
      <xdr:row>97</xdr:row>
      <xdr:rowOff>113686</xdr:rowOff>
    </xdr:to>
    <xdr:cxnSp macro="">
      <xdr:nvCxnSpPr>
        <xdr:cNvPr id="246" name="直線コネクタ 245"/>
        <xdr:cNvCxnSpPr/>
      </xdr:nvCxnSpPr>
      <xdr:spPr>
        <a:xfrm>
          <a:off x="1130300" y="16658084"/>
          <a:ext cx="889000" cy="8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4813</xdr:rowOff>
    </xdr:from>
    <xdr:ext cx="534377" cy="259045"/>
    <xdr:sp macro="" textlink="">
      <xdr:nvSpPr>
        <xdr:cNvPr id="248" name="テキスト ボックス 247"/>
        <xdr:cNvSpPr txBox="1"/>
      </xdr:nvSpPr>
      <xdr:spPr>
        <a:xfrm>
          <a:off x="1752111" y="162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139091</xdr:rowOff>
    </xdr:from>
    <xdr:ext cx="534377" cy="259045"/>
    <xdr:sp macro="" textlink="">
      <xdr:nvSpPr>
        <xdr:cNvPr id="250" name="テキスト ボックス 249"/>
        <xdr:cNvSpPr txBox="1"/>
      </xdr:nvSpPr>
      <xdr:spPr>
        <a:xfrm>
          <a:off x="863111" y="165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26561</xdr:rowOff>
    </xdr:from>
    <xdr:to>
      <xdr:col>6</xdr:col>
      <xdr:colOff>561975</xdr:colOff>
      <xdr:row>97</xdr:row>
      <xdr:rowOff>128161</xdr:rowOff>
    </xdr:to>
    <xdr:sp macro="" textlink="">
      <xdr:nvSpPr>
        <xdr:cNvPr id="256" name="円/楕円 255"/>
        <xdr:cNvSpPr/>
      </xdr:nvSpPr>
      <xdr:spPr>
        <a:xfrm>
          <a:off x="4584700" y="166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96</xdr:row>
      <xdr:rowOff>38692</xdr:rowOff>
    </xdr:from>
    <xdr:ext cx="534377" cy="259045"/>
    <xdr:sp macro="" textlink="">
      <xdr:nvSpPr>
        <xdr:cNvPr id="257" name="衛生費該当値テキスト"/>
        <xdr:cNvSpPr txBox="1"/>
      </xdr:nvSpPr>
      <xdr:spPr>
        <a:xfrm>
          <a:off x="4686300" y="164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54587</xdr:rowOff>
    </xdr:from>
    <xdr:to>
      <xdr:col>5</xdr:col>
      <xdr:colOff>409575</xdr:colOff>
      <xdr:row>97</xdr:row>
      <xdr:rowOff>156187</xdr:rowOff>
    </xdr:to>
    <xdr:sp macro="" textlink="">
      <xdr:nvSpPr>
        <xdr:cNvPr id="258" name="円/楕円 257"/>
        <xdr:cNvSpPr/>
      </xdr:nvSpPr>
      <xdr:spPr>
        <a:xfrm>
          <a:off x="3746500" y="166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9568</xdr:rowOff>
    </xdr:from>
    <xdr:ext cx="534377" cy="259045"/>
    <xdr:sp macro="" textlink="">
      <xdr:nvSpPr>
        <xdr:cNvPr id="259" name="テキスト ボックス 258"/>
        <xdr:cNvSpPr txBox="1"/>
      </xdr:nvSpPr>
      <xdr:spPr>
        <a:xfrm>
          <a:off x="3530111" y="166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56142</xdr:rowOff>
    </xdr:from>
    <xdr:to>
      <xdr:col>4</xdr:col>
      <xdr:colOff>206375</xdr:colOff>
      <xdr:row>97</xdr:row>
      <xdr:rowOff>157742</xdr:rowOff>
    </xdr:to>
    <xdr:sp macro="" textlink="">
      <xdr:nvSpPr>
        <xdr:cNvPr id="260" name="円/楕円 259"/>
        <xdr:cNvSpPr/>
      </xdr:nvSpPr>
      <xdr:spPr>
        <a:xfrm>
          <a:off x="28575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14549</xdr:rowOff>
    </xdr:from>
    <xdr:ext cx="534377" cy="259045"/>
    <xdr:sp macro="" textlink="">
      <xdr:nvSpPr>
        <xdr:cNvPr id="261" name="テキスト ボックス 260"/>
        <xdr:cNvSpPr txBox="1"/>
      </xdr:nvSpPr>
      <xdr:spPr>
        <a:xfrm>
          <a:off x="2641111" y="166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62886</xdr:rowOff>
    </xdr:from>
    <xdr:to>
      <xdr:col>3</xdr:col>
      <xdr:colOff>3175</xdr:colOff>
      <xdr:row>97</xdr:row>
      <xdr:rowOff>164486</xdr:rowOff>
    </xdr:to>
    <xdr:sp macro="" textlink="">
      <xdr:nvSpPr>
        <xdr:cNvPr id="262" name="円/楕円 261"/>
        <xdr:cNvSpPr/>
      </xdr:nvSpPr>
      <xdr:spPr>
        <a:xfrm>
          <a:off x="1968500" y="166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14441</xdr:rowOff>
    </xdr:from>
    <xdr:ext cx="534377" cy="259045"/>
    <xdr:sp macro="" textlink="">
      <xdr:nvSpPr>
        <xdr:cNvPr id="263" name="テキスト ボックス 262"/>
        <xdr:cNvSpPr txBox="1"/>
      </xdr:nvSpPr>
      <xdr:spPr>
        <a:xfrm>
          <a:off x="1752111" y="166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148084</xdr:rowOff>
    </xdr:from>
    <xdr:to>
      <xdr:col>1</xdr:col>
      <xdr:colOff>485775</xdr:colOff>
      <xdr:row>97</xdr:row>
      <xdr:rowOff>78234</xdr:rowOff>
    </xdr:to>
    <xdr:sp macro="" textlink="">
      <xdr:nvSpPr>
        <xdr:cNvPr id="264" name="円/楕円 263"/>
        <xdr:cNvSpPr/>
      </xdr:nvSpPr>
      <xdr:spPr>
        <a:xfrm>
          <a:off x="1079500" y="166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128465</xdr:rowOff>
    </xdr:from>
    <xdr:ext cx="534377" cy="259045"/>
    <xdr:sp macro="" textlink="">
      <xdr:nvSpPr>
        <xdr:cNvPr id="265" name="テキスト ボックス 264"/>
        <xdr:cNvSpPr txBox="1"/>
      </xdr:nvSpPr>
      <xdr:spPr>
        <a:xfrm>
          <a:off x="863111" y="162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34607</xdr:rowOff>
    </xdr:from>
    <xdr:ext cx="248786" cy="259045"/>
    <xdr:sp macro="" textlink="">
      <xdr:nvSpPr>
        <xdr:cNvPr id="277" name="テキスト ボックス 276"/>
        <xdr:cNvSpPr txBox="1"/>
      </xdr:nvSpPr>
      <xdr:spPr>
        <a:xfrm>
          <a:off x="6355214" y="6378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91757</xdr:rowOff>
    </xdr:from>
    <xdr:ext cx="467179" cy="259045"/>
    <xdr:sp macro="" textlink="">
      <xdr:nvSpPr>
        <xdr:cNvPr id="279" name="テキスト ボックス 278"/>
        <xdr:cNvSpPr txBox="1"/>
      </xdr:nvSpPr>
      <xdr:spPr>
        <a:xfrm>
          <a:off x="6136821" y="5921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148907</xdr:rowOff>
    </xdr:from>
    <xdr:ext cx="467179" cy="259045"/>
    <xdr:sp macro="" textlink="">
      <xdr:nvSpPr>
        <xdr:cNvPr id="281" name="テキスト ボックス 280"/>
        <xdr:cNvSpPr txBox="1"/>
      </xdr:nvSpPr>
      <xdr:spPr>
        <a:xfrm>
          <a:off x="6136821" y="5463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34607</xdr:rowOff>
    </xdr:from>
    <xdr:ext cx="467179" cy="259045"/>
    <xdr:sp macro="" textlink="">
      <xdr:nvSpPr>
        <xdr:cNvPr id="283" name="テキスト ボックス 282"/>
        <xdr:cNvSpPr txBox="1"/>
      </xdr:nvSpPr>
      <xdr:spPr>
        <a:xfrm>
          <a:off x="6136821" y="5006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26</xdr:row>
      <xdr:rowOff>91757</xdr:rowOff>
    </xdr:from>
    <xdr:ext cx="467179" cy="259045"/>
    <xdr:sp macro="" textlink="">
      <xdr:nvSpPr>
        <xdr:cNvPr id="285" name="テキスト ボックス 284"/>
        <xdr:cNvSpPr txBox="1"/>
      </xdr:nvSpPr>
      <xdr:spPr>
        <a:xfrm>
          <a:off x="6136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6006</xdr:rowOff>
    </xdr:from>
    <xdr:ext cx="249299" cy="259045"/>
    <xdr:sp macro="" textlink="">
      <xdr:nvSpPr>
        <xdr:cNvPr id="288" name="労働費最小値テキスト"/>
        <xdr:cNvSpPr txBox="1"/>
      </xdr:nvSpPr>
      <xdr:spPr>
        <a:xfrm>
          <a:off x="10528300" y="6521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158711</xdr:rowOff>
    </xdr:from>
    <xdr:ext cx="469744" cy="259045"/>
    <xdr:sp macro="" textlink="">
      <xdr:nvSpPr>
        <xdr:cNvPr id="290" name="労働費最大値テキスト"/>
        <xdr:cNvSpPr txBox="1"/>
      </xdr:nvSpPr>
      <xdr:spPr>
        <a:xfrm>
          <a:off x="10528300" y="513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24028</xdr:rowOff>
    </xdr:from>
    <xdr:to>
      <xdr:col>15</xdr:col>
      <xdr:colOff>180975</xdr:colOff>
      <xdr:row>36</xdr:row>
      <xdr:rowOff>140614</xdr:rowOff>
    </xdr:to>
    <xdr:cxnSp macro="">
      <xdr:nvCxnSpPr>
        <xdr:cNvPr id="292" name="直線コネクタ 291"/>
        <xdr:cNvCxnSpPr/>
      </xdr:nvCxnSpPr>
      <xdr:spPr>
        <a:xfrm flipV="1">
          <a:off x="9639300" y="6024778"/>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129377</xdr:rowOff>
    </xdr:from>
    <xdr:ext cx="378565" cy="259045"/>
    <xdr:sp macro="" textlink="">
      <xdr:nvSpPr>
        <xdr:cNvPr id="293" name="労働費平均値テキスト"/>
        <xdr:cNvSpPr txBox="1"/>
      </xdr:nvSpPr>
      <xdr:spPr>
        <a:xfrm>
          <a:off x="10528300" y="61301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140614</xdr:rowOff>
    </xdr:from>
    <xdr:to>
      <xdr:col>14</xdr:col>
      <xdr:colOff>28575</xdr:colOff>
      <xdr:row>37</xdr:row>
      <xdr:rowOff>56032</xdr:rowOff>
    </xdr:to>
    <xdr:cxnSp macro="">
      <xdr:nvCxnSpPr>
        <xdr:cNvPr id="295" name="直線コネクタ 294"/>
        <xdr:cNvCxnSpPr/>
      </xdr:nvCxnSpPr>
      <xdr:spPr>
        <a:xfrm flipV="1">
          <a:off x="8750300" y="63128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34</xdr:row>
      <xdr:rowOff>53053</xdr:rowOff>
    </xdr:from>
    <xdr:ext cx="378566" cy="259045"/>
    <xdr:sp macro="" textlink="">
      <xdr:nvSpPr>
        <xdr:cNvPr id="297" name="テキスト ボックス 296"/>
        <xdr:cNvSpPr txBox="1"/>
      </xdr:nvSpPr>
      <xdr:spPr>
        <a:xfrm>
          <a:off x="9450017" y="588235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56032</xdr:rowOff>
    </xdr:from>
    <xdr:to>
      <xdr:col>12</xdr:col>
      <xdr:colOff>511175</xdr:colOff>
      <xdr:row>37</xdr:row>
      <xdr:rowOff>73863</xdr:rowOff>
    </xdr:to>
    <xdr:cxnSp macro="">
      <xdr:nvCxnSpPr>
        <xdr:cNvPr id="298" name="直線コネクタ 297"/>
        <xdr:cNvCxnSpPr/>
      </xdr:nvCxnSpPr>
      <xdr:spPr>
        <a:xfrm flipV="1">
          <a:off x="7861300" y="639968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33</xdr:row>
      <xdr:rowOff>149517</xdr:rowOff>
    </xdr:from>
    <xdr:ext cx="378566" cy="259045"/>
    <xdr:sp macro="" textlink="">
      <xdr:nvSpPr>
        <xdr:cNvPr id="300" name="テキスト ボックス 299"/>
        <xdr:cNvSpPr txBox="1"/>
      </xdr:nvSpPr>
      <xdr:spPr>
        <a:xfrm>
          <a:off x="8561017" y="580736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139243</xdr:rowOff>
    </xdr:from>
    <xdr:to>
      <xdr:col>11</xdr:col>
      <xdr:colOff>307975</xdr:colOff>
      <xdr:row>37</xdr:row>
      <xdr:rowOff>73863</xdr:rowOff>
    </xdr:to>
    <xdr:cxnSp macro="">
      <xdr:nvCxnSpPr>
        <xdr:cNvPr id="301" name="直線コネクタ 300"/>
        <xdr:cNvCxnSpPr/>
      </xdr:nvCxnSpPr>
      <xdr:spPr>
        <a:xfrm>
          <a:off x="6972300" y="6311443"/>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33</xdr:row>
      <xdr:rowOff>49390</xdr:rowOff>
    </xdr:from>
    <xdr:ext cx="469745" cy="259045"/>
    <xdr:sp macro="" textlink="">
      <xdr:nvSpPr>
        <xdr:cNvPr id="303" name="テキスト ボックス 302"/>
        <xdr:cNvSpPr txBox="1"/>
      </xdr:nvSpPr>
      <xdr:spPr>
        <a:xfrm>
          <a:off x="7626427" y="570724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32</xdr:row>
      <xdr:rowOff>148145</xdr:rowOff>
    </xdr:from>
    <xdr:ext cx="469744" cy="259045"/>
    <xdr:sp macro="" textlink="">
      <xdr:nvSpPr>
        <xdr:cNvPr id="305" name="テキスト ボックス 304"/>
        <xdr:cNvSpPr txBox="1"/>
      </xdr:nvSpPr>
      <xdr:spPr>
        <a:xfrm>
          <a:off x="6737427" y="563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144678</xdr:rowOff>
    </xdr:from>
    <xdr:to>
      <xdr:col>15</xdr:col>
      <xdr:colOff>231775</xdr:colOff>
      <xdr:row>35</xdr:row>
      <xdr:rowOff>74828</xdr:rowOff>
    </xdr:to>
    <xdr:sp macro="" textlink="">
      <xdr:nvSpPr>
        <xdr:cNvPr id="311" name="円/楕円 310"/>
        <xdr:cNvSpPr/>
      </xdr:nvSpPr>
      <xdr:spPr>
        <a:xfrm>
          <a:off x="104267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33</xdr:row>
      <xdr:rowOff>33235</xdr:rowOff>
    </xdr:from>
    <xdr:ext cx="469744" cy="259045"/>
    <xdr:sp macro="" textlink="">
      <xdr:nvSpPr>
        <xdr:cNvPr id="312" name="労働費該当値テキスト"/>
        <xdr:cNvSpPr txBox="1"/>
      </xdr:nvSpPr>
      <xdr:spPr>
        <a:xfrm>
          <a:off x="10528300" y="569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89814</xdr:rowOff>
    </xdr:from>
    <xdr:to>
      <xdr:col>14</xdr:col>
      <xdr:colOff>79375</xdr:colOff>
      <xdr:row>37</xdr:row>
      <xdr:rowOff>19964</xdr:rowOff>
    </xdr:to>
    <xdr:sp macro="" textlink="">
      <xdr:nvSpPr>
        <xdr:cNvPr id="313" name="円/楕円 312"/>
        <xdr:cNvSpPr/>
      </xdr:nvSpPr>
      <xdr:spPr>
        <a:xfrm>
          <a:off x="9588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36</xdr:row>
      <xdr:rowOff>48221</xdr:rowOff>
    </xdr:from>
    <xdr:ext cx="378566" cy="259045"/>
    <xdr:sp macro="" textlink="">
      <xdr:nvSpPr>
        <xdr:cNvPr id="314" name="テキスト ボックス 313"/>
        <xdr:cNvSpPr txBox="1"/>
      </xdr:nvSpPr>
      <xdr:spPr>
        <a:xfrm>
          <a:off x="9450017" y="622042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5232</xdr:rowOff>
    </xdr:from>
    <xdr:to>
      <xdr:col>12</xdr:col>
      <xdr:colOff>561975</xdr:colOff>
      <xdr:row>37</xdr:row>
      <xdr:rowOff>106832</xdr:rowOff>
    </xdr:to>
    <xdr:sp macro="" textlink="">
      <xdr:nvSpPr>
        <xdr:cNvPr id="315" name="円/楕円 314"/>
        <xdr:cNvSpPr/>
      </xdr:nvSpPr>
      <xdr:spPr>
        <a:xfrm>
          <a:off x="8699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36</xdr:row>
      <xdr:rowOff>135089</xdr:rowOff>
    </xdr:from>
    <xdr:ext cx="378566" cy="259045"/>
    <xdr:sp macro="" textlink="">
      <xdr:nvSpPr>
        <xdr:cNvPr id="316" name="テキスト ボックス 315"/>
        <xdr:cNvSpPr txBox="1"/>
      </xdr:nvSpPr>
      <xdr:spPr>
        <a:xfrm>
          <a:off x="8561017" y="630728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23063</xdr:rowOff>
    </xdr:from>
    <xdr:to>
      <xdr:col>11</xdr:col>
      <xdr:colOff>358775</xdr:colOff>
      <xdr:row>37</xdr:row>
      <xdr:rowOff>124663</xdr:rowOff>
    </xdr:to>
    <xdr:sp macro="" textlink="">
      <xdr:nvSpPr>
        <xdr:cNvPr id="317" name="円/楕円 316"/>
        <xdr:cNvSpPr/>
      </xdr:nvSpPr>
      <xdr:spPr>
        <a:xfrm>
          <a:off x="7810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118692</xdr:colOff>
      <xdr:row>36</xdr:row>
      <xdr:rowOff>152920</xdr:rowOff>
    </xdr:from>
    <xdr:ext cx="378566" cy="259045"/>
    <xdr:sp macro="" textlink="">
      <xdr:nvSpPr>
        <xdr:cNvPr id="318" name="テキスト ボックス 317"/>
        <xdr:cNvSpPr txBox="1"/>
      </xdr:nvSpPr>
      <xdr:spPr>
        <a:xfrm>
          <a:off x="7672017" y="632512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88443</xdr:rowOff>
    </xdr:from>
    <xdr:to>
      <xdr:col>10</xdr:col>
      <xdr:colOff>155575</xdr:colOff>
      <xdr:row>37</xdr:row>
      <xdr:rowOff>18593</xdr:rowOff>
    </xdr:to>
    <xdr:sp macro="" textlink="">
      <xdr:nvSpPr>
        <xdr:cNvPr id="319" name="円/楕円 318"/>
        <xdr:cNvSpPr/>
      </xdr:nvSpPr>
      <xdr:spPr>
        <a:xfrm>
          <a:off x="6921500" y="62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601292</xdr:colOff>
      <xdr:row>36</xdr:row>
      <xdr:rowOff>43424</xdr:rowOff>
    </xdr:from>
    <xdr:ext cx="378566" cy="259045"/>
    <xdr:sp macro="" textlink="">
      <xdr:nvSpPr>
        <xdr:cNvPr id="320" name="テキスト ボックス 319"/>
        <xdr:cNvSpPr txBox="1"/>
      </xdr:nvSpPr>
      <xdr:spPr>
        <a:xfrm>
          <a:off x="6783017" y="621562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161809</xdr:rowOff>
    </xdr:from>
    <xdr:ext cx="248786" cy="259045"/>
    <xdr:sp macro="" textlink="">
      <xdr:nvSpPr>
        <xdr:cNvPr id="332" name="テキスト ボックス 331"/>
        <xdr:cNvSpPr txBox="1"/>
      </xdr:nvSpPr>
      <xdr:spPr>
        <a:xfrm>
          <a:off x="6355214" y="99344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10114</xdr:rowOff>
    </xdr:from>
    <xdr:ext cx="467179" cy="259045"/>
    <xdr:sp macro="" textlink="">
      <xdr:nvSpPr>
        <xdr:cNvPr id="334" name="テキスト ボックス 333"/>
        <xdr:cNvSpPr txBox="1"/>
      </xdr:nvSpPr>
      <xdr:spPr>
        <a:xfrm>
          <a:off x="6136821" y="9611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19590</xdr:rowOff>
    </xdr:from>
    <xdr:ext cx="467179" cy="259045"/>
    <xdr:sp macro="" textlink="">
      <xdr:nvSpPr>
        <xdr:cNvPr id="336" name="テキスト ボックス 335"/>
        <xdr:cNvSpPr txBox="1"/>
      </xdr:nvSpPr>
      <xdr:spPr>
        <a:xfrm>
          <a:off x="6136821" y="927789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42772</xdr:rowOff>
    </xdr:from>
    <xdr:ext cx="467179" cy="259045"/>
    <xdr:sp macro="" textlink="">
      <xdr:nvSpPr>
        <xdr:cNvPr id="338" name="テキスト ボックス 337"/>
        <xdr:cNvSpPr txBox="1"/>
      </xdr:nvSpPr>
      <xdr:spPr>
        <a:xfrm>
          <a:off x="6136821" y="8958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52248</xdr:rowOff>
    </xdr:from>
    <xdr:ext cx="531299" cy="259045"/>
    <xdr:sp macro="" textlink="">
      <xdr:nvSpPr>
        <xdr:cNvPr id="340" name="テキスト ボックス 339"/>
        <xdr:cNvSpPr txBox="1"/>
      </xdr:nvSpPr>
      <xdr:spPr>
        <a:xfrm>
          <a:off x="6072701" y="8624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48</xdr:row>
      <xdr:rowOff>72003</xdr:rowOff>
    </xdr:from>
    <xdr:ext cx="531299" cy="259045"/>
    <xdr:sp macro="" textlink="">
      <xdr:nvSpPr>
        <xdr:cNvPr id="342" name="テキスト ボックス 341"/>
        <xdr:cNvSpPr txBox="1"/>
      </xdr:nvSpPr>
      <xdr:spPr>
        <a:xfrm>
          <a:off x="6072701" y="8301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46</xdr:row>
      <xdr:rowOff>91757</xdr:rowOff>
    </xdr:from>
    <xdr:ext cx="531299" cy="259045"/>
    <xdr:sp macro="" textlink="">
      <xdr:nvSpPr>
        <xdr:cNvPr id="344" name="テキスト ボックス 343"/>
        <xdr:cNvSpPr txBox="1"/>
      </xdr:nvSpPr>
      <xdr:spPr>
        <a:xfrm>
          <a:off x="6072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128297</xdr:rowOff>
    </xdr:from>
    <xdr:ext cx="378565" cy="259045"/>
    <xdr:sp macro="" textlink="">
      <xdr:nvSpPr>
        <xdr:cNvPr id="347" name="農林水産業費最小値テキスト"/>
        <xdr:cNvSpPr txBox="1"/>
      </xdr:nvSpPr>
      <xdr:spPr>
        <a:xfrm>
          <a:off x="10528300" y="1007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23743</xdr:rowOff>
    </xdr:from>
    <xdr:ext cx="534377" cy="259045"/>
    <xdr:sp macro="" textlink="">
      <xdr:nvSpPr>
        <xdr:cNvPr id="349" name="農林水産業費最大値テキスト"/>
        <xdr:cNvSpPr txBox="1"/>
      </xdr:nvSpPr>
      <xdr:spPr>
        <a:xfrm>
          <a:off x="10528300" y="825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67528</xdr:rowOff>
    </xdr:from>
    <xdr:to>
      <xdr:col>15</xdr:col>
      <xdr:colOff>180975</xdr:colOff>
      <xdr:row>59</xdr:row>
      <xdr:rowOff>67528</xdr:rowOff>
    </xdr:to>
    <xdr:cxnSp macro="">
      <xdr:nvCxnSpPr>
        <xdr:cNvPr id="351" name="直線コネクタ 350"/>
        <xdr:cNvCxnSpPr/>
      </xdr:nvCxnSpPr>
      <xdr:spPr>
        <a:xfrm>
          <a:off x="9639300" y="10183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77279</xdr:rowOff>
    </xdr:from>
    <xdr:ext cx="469744" cy="259045"/>
    <xdr:sp macro="" textlink="">
      <xdr:nvSpPr>
        <xdr:cNvPr id="352" name="農林水産業費平均値テキスト"/>
        <xdr:cNvSpPr txBox="1"/>
      </xdr:nvSpPr>
      <xdr:spPr>
        <a:xfrm>
          <a:off x="10528300" y="9335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59</xdr:row>
      <xdr:rowOff>67528</xdr:rowOff>
    </xdr:from>
    <xdr:to>
      <xdr:col>14</xdr:col>
      <xdr:colOff>28575</xdr:colOff>
      <xdr:row>59</xdr:row>
      <xdr:rowOff>69269</xdr:rowOff>
    </xdr:to>
    <xdr:cxnSp macro="">
      <xdr:nvCxnSpPr>
        <xdr:cNvPr id="354" name="直線コネクタ 353"/>
        <xdr:cNvCxnSpPr/>
      </xdr:nvCxnSpPr>
      <xdr:spPr>
        <a:xfrm flipV="1">
          <a:off x="8750300" y="10183078"/>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54</xdr:row>
      <xdr:rowOff>19149</xdr:rowOff>
    </xdr:from>
    <xdr:ext cx="469744" cy="259045"/>
    <xdr:sp macro="" textlink="">
      <xdr:nvSpPr>
        <xdr:cNvPr id="356" name="テキスト ボックス 355"/>
        <xdr:cNvSpPr txBox="1"/>
      </xdr:nvSpPr>
      <xdr:spPr>
        <a:xfrm>
          <a:off x="9404427" y="92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69269</xdr:rowOff>
    </xdr:from>
    <xdr:to>
      <xdr:col>12</xdr:col>
      <xdr:colOff>511175</xdr:colOff>
      <xdr:row>59</xdr:row>
      <xdr:rowOff>71120</xdr:rowOff>
    </xdr:to>
    <xdr:cxnSp macro="">
      <xdr:nvCxnSpPr>
        <xdr:cNvPr id="357" name="直線コネクタ 356"/>
        <xdr:cNvCxnSpPr/>
      </xdr:nvCxnSpPr>
      <xdr:spPr>
        <a:xfrm flipV="1">
          <a:off x="7861300" y="10184819"/>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54</xdr:row>
      <xdr:rowOff>5055</xdr:rowOff>
    </xdr:from>
    <xdr:ext cx="469745" cy="259045"/>
    <xdr:sp macro="" textlink="">
      <xdr:nvSpPr>
        <xdr:cNvPr id="359" name="テキスト ボックス 358"/>
        <xdr:cNvSpPr txBox="1"/>
      </xdr:nvSpPr>
      <xdr:spPr>
        <a:xfrm>
          <a:off x="8515427" y="926335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70249</xdr:rowOff>
    </xdr:from>
    <xdr:to>
      <xdr:col>11</xdr:col>
      <xdr:colOff>307975</xdr:colOff>
      <xdr:row>59</xdr:row>
      <xdr:rowOff>71120</xdr:rowOff>
    </xdr:to>
    <xdr:cxnSp macro="">
      <xdr:nvCxnSpPr>
        <xdr:cNvPr id="360" name="直線コネクタ 359"/>
        <xdr:cNvCxnSpPr/>
      </xdr:nvCxnSpPr>
      <xdr:spPr>
        <a:xfrm>
          <a:off x="6972300" y="1018579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54</xdr:row>
      <xdr:rowOff>51915</xdr:rowOff>
    </xdr:from>
    <xdr:ext cx="469745" cy="259045"/>
    <xdr:sp macro="" textlink="">
      <xdr:nvSpPr>
        <xdr:cNvPr id="362" name="テキスト ボックス 361"/>
        <xdr:cNvSpPr txBox="1"/>
      </xdr:nvSpPr>
      <xdr:spPr>
        <a:xfrm>
          <a:off x="7626427" y="931021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54</xdr:row>
      <xdr:rowOff>33793</xdr:rowOff>
    </xdr:from>
    <xdr:ext cx="469744" cy="259045"/>
    <xdr:sp macro="" textlink="">
      <xdr:nvSpPr>
        <xdr:cNvPr id="364" name="テキスト ボックス 363"/>
        <xdr:cNvSpPr txBox="1"/>
      </xdr:nvSpPr>
      <xdr:spPr>
        <a:xfrm>
          <a:off x="6737427" y="92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16728</xdr:rowOff>
    </xdr:from>
    <xdr:to>
      <xdr:col>15</xdr:col>
      <xdr:colOff>231775</xdr:colOff>
      <xdr:row>59</xdr:row>
      <xdr:rowOff>118328</xdr:rowOff>
    </xdr:to>
    <xdr:sp macro="" textlink="">
      <xdr:nvSpPr>
        <xdr:cNvPr id="370" name="円/楕円 369"/>
        <xdr:cNvSpPr/>
      </xdr:nvSpPr>
      <xdr:spPr>
        <a:xfrm>
          <a:off x="10426700" y="101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140235</xdr:rowOff>
    </xdr:from>
    <xdr:ext cx="378565" cy="259045"/>
    <xdr:sp macro="" textlink="">
      <xdr:nvSpPr>
        <xdr:cNvPr id="371" name="農林水産業費該当値テキスト"/>
        <xdr:cNvSpPr txBox="1"/>
      </xdr:nvSpPr>
      <xdr:spPr>
        <a:xfrm>
          <a:off x="10528300" y="991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16728</xdr:rowOff>
    </xdr:from>
    <xdr:to>
      <xdr:col>14</xdr:col>
      <xdr:colOff>79375</xdr:colOff>
      <xdr:row>59</xdr:row>
      <xdr:rowOff>118328</xdr:rowOff>
    </xdr:to>
    <xdr:sp macro="" textlink="">
      <xdr:nvSpPr>
        <xdr:cNvPr id="372" name="円/楕円 371"/>
        <xdr:cNvSpPr/>
      </xdr:nvSpPr>
      <xdr:spPr>
        <a:xfrm>
          <a:off x="9588500" y="101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58</xdr:row>
      <xdr:rowOff>143159</xdr:rowOff>
    </xdr:from>
    <xdr:ext cx="378566" cy="259045"/>
    <xdr:sp macro="" textlink="">
      <xdr:nvSpPr>
        <xdr:cNvPr id="373" name="テキスト ボックス 372"/>
        <xdr:cNvSpPr txBox="1"/>
      </xdr:nvSpPr>
      <xdr:spPr>
        <a:xfrm>
          <a:off x="9450017" y="1008725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18469</xdr:rowOff>
    </xdr:from>
    <xdr:to>
      <xdr:col>12</xdr:col>
      <xdr:colOff>561975</xdr:colOff>
      <xdr:row>59</xdr:row>
      <xdr:rowOff>120069</xdr:rowOff>
    </xdr:to>
    <xdr:sp macro="" textlink="">
      <xdr:nvSpPr>
        <xdr:cNvPr id="374" name="円/楕円 373"/>
        <xdr:cNvSpPr/>
      </xdr:nvSpPr>
      <xdr:spPr>
        <a:xfrm>
          <a:off x="8699500" y="101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58</xdr:row>
      <xdr:rowOff>148326</xdr:rowOff>
    </xdr:from>
    <xdr:ext cx="378566" cy="259045"/>
    <xdr:sp macro="" textlink="">
      <xdr:nvSpPr>
        <xdr:cNvPr id="375" name="テキスト ボックス 374"/>
        <xdr:cNvSpPr txBox="1"/>
      </xdr:nvSpPr>
      <xdr:spPr>
        <a:xfrm>
          <a:off x="8561017" y="1009242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20320</xdr:rowOff>
    </xdr:from>
    <xdr:to>
      <xdr:col>11</xdr:col>
      <xdr:colOff>358775</xdr:colOff>
      <xdr:row>59</xdr:row>
      <xdr:rowOff>121920</xdr:rowOff>
    </xdr:to>
    <xdr:sp macro="" textlink="">
      <xdr:nvSpPr>
        <xdr:cNvPr id="376" name="円/楕円 375"/>
        <xdr:cNvSpPr/>
      </xdr:nvSpPr>
      <xdr:spPr>
        <a:xfrm>
          <a:off x="7810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118692</xdr:colOff>
      <xdr:row>58</xdr:row>
      <xdr:rowOff>143325</xdr:rowOff>
    </xdr:from>
    <xdr:ext cx="378566" cy="259045"/>
    <xdr:sp macro="" textlink="">
      <xdr:nvSpPr>
        <xdr:cNvPr id="377" name="テキスト ボックス 376"/>
        <xdr:cNvSpPr txBox="1"/>
      </xdr:nvSpPr>
      <xdr:spPr>
        <a:xfrm>
          <a:off x="7672017" y="1008742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19449</xdr:rowOff>
    </xdr:from>
    <xdr:to>
      <xdr:col>10</xdr:col>
      <xdr:colOff>155575</xdr:colOff>
      <xdr:row>59</xdr:row>
      <xdr:rowOff>121049</xdr:rowOff>
    </xdr:to>
    <xdr:sp macro="" textlink="">
      <xdr:nvSpPr>
        <xdr:cNvPr id="378" name="円/楕円 377"/>
        <xdr:cNvSpPr/>
      </xdr:nvSpPr>
      <xdr:spPr>
        <a:xfrm>
          <a:off x="6921500" y="101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601292</xdr:colOff>
      <xdr:row>58</xdr:row>
      <xdr:rowOff>149306</xdr:rowOff>
    </xdr:from>
    <xdr:ext cx="378566" cy="259045"/>
    <xdr:sp macro="" textlink="">
      <xdr:nvSpPr>
        <xdr:cNvPr id="379" name="テキスト ボックス 378"/>
        <xdr:cNvSpPr txBox="1"/>
      </xdr:nvSpPr>
      <xdr:spPr>
        <a:xfrm>
          <a:off x="6783017" y="1009340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34607</xdr:rowOff>
    </xdr:from>
    <xdr:ext cx="248786" cy="259045"/>
    <xdr:sp macro="" textlink="">
      <xdr:nvSpPr>
        <xdr:cNvPr id="391" name="テキスト ボックス 390"/>
        <xdr:cNvSpPr txBox="1"/>
      </xdr:nvSpPr>
      <xdr:spPr>
        <a:xfrm>
          <a:off x="6355214" y="13236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91757</xdr:rowOff>
    </xdr:from>
    <xdr:ext cx="531299" cy="259045"/>
    <xdr:sp macro="" textlink="">
      <xdr:nvSpPr>
        <xdr:cNvPr id="393" name="テキスト ボックス 392"/>
        <xdr:cNvSpPr txBox="1"/>
      </xdr:nvSpPr>
      <xdr:spPr>
        <a:xfrm>
          <a:off x="6072701" y="1277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148907</xdr:rowOff>
    </xdr:from>
    <xdr:ext cx="531299" cy="259045"/>
    <xdr:sp macro="" textlink="">
      <xdr:nvSpPr>
        <xdr:cNvPr id="395" name="テキスト ボックス 394"/>
        <xdr:cNvSpPr txBox="1"/>
      </xdr:nvSpPr>
      <xdr:spPr>
        <a:xfrm>
          <a:off x="6072701" y="1232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34607</xdr:rowOff>
    </xdr:from>
    <xdr:ext cx="531299" cy="259045"/>
    <xdr:sp macro="" textlink="">
      <xdr:nvSpPr>
        <xdr:cNvPr id="397" name="テキスト ボックス 396"/>
        <xdr:cNvSpPr txBox="1"/>
      </xdr:nvSpPr>
      <xdr:spPr>
        <a:xfrm>
          <a:off x="6072701" y="1186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66</xdr:row>
      <xdr:rowOff>91757</xdr:rowOff>
    </xdr:from>
    <xdr:ext cx="531299" cy="259045"/>
    <xdr:sp macro="" textlink="">
      <xdr:nvSpPr>
        <xdr:cNvPr id="399" name="テキスト ボックス 398"/>
        <xdr:cNvSpPr txBox="1"/>
      </xdr:nvSpPr>
      <xdr:spPr>
        <a:xfrm>
          <a:off x="6072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157369</xdr:rowOff>
    </xdr:from>
    <xdr:ext cx="378565" cy="259045"/>
    <xdr:sp macro="" textlink="">
      <xdr:nvSpPr>
        <xdr:cNvPr id="402" name="商工費最小値テキスト"/>
        <xdr:cNvSpPr txBox="1"/>
      </xdr:nvSpPr>
      <xdr:spPr>
        <a:xfrm>
          <a:off x="10528300" y="13359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101584</xdr:rowOff>
    </xdr:from>
    <xdr:ext cx="534377" cy="259045"/>
    <xdr:sp macro="" textlink="">
      <xdr:nvSpPr>
        <xdr:cNvPr id="404" name="商工費最大値テキスト"/>
        <xdr:cNvSpPr txBox="1"/>
      </xdr:nvSpPr>
      <xdr:spPr>
        <a:xfrm>
          <a:off x="10528300" y="119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27412</xdr:rowOff>
    </xdr:from>
    <xdr:to>
      <xdr:col>15</xdr:col>
      <xdr:colOff>180975</xdr:colOff>
      <xdr:row>78</xdr:row>
      <xdr:rowOff>34818</xdr:rowOff>
    </xdr:to>
    <xdr:cxnSp macro="">
      <xdr:nvCxnSpPr>
        <xdr:cNvPr id="406" name="直線コネクタ 405"/>
        <xdr:cNvCxnSpPr/>
      </xdr:nvCxnSpPr>
      <xdr:spPr>
        <a:xfrm>
          <a:off x="9639300" y="13400512"/>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63799</xdr:rowOff>
    </xdr:from>
    <xdr:ext cx="534377" cy="259045"/>
    <xdr:sp macro="" textlink="">
      <xdr:nvSpPr>
        <xdr:cNvPr id="407" name="商工費平均値テキスト"/>
        <xdr:cNvSpPr txBox="1"/>
      </xdr:nvSpPr>
      <xdr:spPr>
        <a:xfrm>
          <a:off x="10528300" y="1292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27412</xdr:rowOff>
    </xdr:from>
    <xdr:to>
      <xdr:col>14</xdr:col>
      <xdr:colOff>28575</xdr:colOff>
      <xdr:row>78</xdr:row>
      <xdr:rowOff>37562</xdr:rowOff>
    </xdr:to>
    <xdr:cxnSp macro="">
      <xdr:nvCxnSpPr>
        <xdr:cNvPr id="409" name="直線コネクタ 408"/>
        <xdr:cNvCxnSpPr/>
      </xdr:nvCxnSpPr>
      <xdr:spPr>
        <a:xfrm flipV="1">
          <a:off x="8750300" y="1340051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74</xdr:row>
      <xdr:rowOff>129654</xdr:rowOff>
    </xdr:from>
    <xdr:ext cx="534377" cy="259045"/>
    <xdr:sp macro="" textlink="">
      <xdr:nvSpPr>
        <xdr:cNvPr id="411" name="テキスト ボックス 410"/>
        <xdr:cNvSpPr txBox="1"/>
      </xdr:nvSpPr>
      <xdr:spPr>
        <a:xfrm>
          <a:off x="9372111" y="128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37562</xdr:rowOff>
    </xdr:from>
    <xdr:to>
      <xdr:col>12</xdr:col>
      <xdr:colOff>511175</xdr:colOff>
      <xdr:row>78</xdr:row>
      <xdr:rowOff>48626</xdr:rowOff>
    </xdr:to>
    <xdr:cxnSp macro="">
      <xdr:nvCxnSpPr>
        <xdr:cNvPr id="412" name="直線コネクタ 411"/>
        <xdr:cNvCxnSpPr/>
      </xdr:nvCxnSpPr>
      <xdr:spPr>
        <a:xfrm flipV="1">
          <a:off x="7861300" y="13410662"/>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74</xdr:row>
      <xdr:rowOff>133449</xdr:rowOff>
    </xdr:from>
    <xdr:ext cx="534377" cy="259045"/>
    <xdr:sp macro="" textlink="">
      <xdr:nvSpPr>
        <xdr:cNvPr id="414" name="テキスト ボックス 413"/>
        <xdr:cNvSpPr txBox="1"/>
      </xdr:nvSpPr>
      <xdr:spPr>
        <a:xfrm>
          <a:off x="8483111" y="128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48626</xdr:rowOff>
    </xdr:from>
    <xdr:to>
      <xdr:col>11</xdr:col>
      <xdr:colOff>307975</xdr:colOff>
      <xdr:row>78</xdr:row>
      <xdr:rowOff>79372</xdr:rowOff>
    </xdr:to>
    <xdr:cxnSp macro="">
      <xdr:nvCxnSpPr>
        <xdr:cNvPr id="415" name="直線コネクタ 414"/>
        <xdr:cNvCxnSpPr/>
      </xdr:nvCxnSpPr>
      <xdr:spPr>
        <a:xfrm flipV="1">
          <a:off x="6972300" y="13421726"/>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74</xdr:row>
      <xdr:rowOff>128897</xdr:rowOff>
    </xdr:from>
    <xdr:ext cx="534377" cy="259045"/>
    <xdr:sp macro="" textlink="">
      <xdr:nvSpPr>
        <xdr:cNvPr id="417" name="テキスト ボックス 416"/>
        <xdr:cNvSpPr txBox="1"/>
      </xdr:nvSpPr>
      <xdr:spPr>
        <a:xfrm>
          <a:off x="7594111" y="128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74</xdr:row>
      <xdr:rowOff>114109</xdr:rowOff>
    </xdr:from>
    <xdr:ext cx="534377" cy="259045"/>
    <xdr:sp macro="" textlink="">
      <xdr:nvSpPr>
        <xdr:cNvPr id="419" name="テキスト ボックス 418"/>
        <xdr:cNvSpPr txBox="1"/>
      </xdr:nvSpPr>
      <xdr:spPr>
        <a:xfrm>
          <a:off x="6705111" y="128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155468</xdr:rowOff>
    </xdr:from>
    <xdr:to>
      <xdr:col>15</xdr:col>
      <xdr:colOff>231775</xdr:colOff>
      <xdr:row>78</xdr:row>
      <xdr:rowOff>85618</xdr:rowOff>
    </xdr:to>
    <xdr:sp macro="" textlink="">
      <xdr:nvSpPr>
        <xdr:cNvPr id="425" name="円/楕円 424"/>
        <xdr:cNvSpPr/>
      </xdr:nvSpPr>
      <xdr:spPr>
        <a:xfrm>
          <a:off x="104267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100673</xdr:rowOff>
    </xdr:from>
    <xdr:ext cx="469744" cy="259045"/>
    <xdr:sp macro="" textlink="">
      <xdr:nvSpPr>
        <xdr:cNvPr id="426" name="商工費該当値テキスト"/>
        <xdr:cNvSpPr txBox="1"/>
      </xdr:nvSpPr>
      <xdr:spPr>
        <a:xfrm>
          <a:off x="10528300" y="1313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148062</xdr:rowOff>
    </xdr:from>
    <xdr:to>
      <xdr:col>14</xdr:col>
      <xdr:colOff>79375</xdr:colOff>
      <xdr:row>78</xdr:row>
      <xdr:rowOff>78212</xdr:rowOff>
    </xdr:to>
    <xdr:sp macro="" textlink="">
      <xdr:nvSpPr>
        <xdr:cNvPr id="427" name="円/楕円 426"/>
        <xdr:cNvSpPr/>
      </xdr:nvSpPr>
      <xdr:spPr>
        <a:xfrm>
          <a:off x="9588500" y="133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77</xdr:row>
      <xdr:rowOff>106469</xdr:rowOff>
    </xdr:from>
    <xdr:ext cx="469744" cy="259045"/>
    <xdr:sp macro="" textlink="">
      <xdr:nvSpPr>
        <xdr:cNvPr id="428" name="テキスト ボックス 427"/>
        <xdr:cNvSpPr txBox="1"/>
      </xdr:nvSpPr>
      <xdr:spPr>
        <a:xfrm>
          <a:off x="9404427" y="1330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158212</xdr:rowOff>
    </xdr:from>
    <xdr:to>
      <xdr:col>12</xdr:col>
      <xdr:colOff>561975</xdr:colOff>
      <xdr:row>78</xdr:row>
      <xdr:rowOff>88362</xdr:rowOff>
    </xdr:to>
    <xdr:sp macro="" textlink="">
      <xdr:nvSpPr>
        <xdr:cNvPr id="429" name="円/楕円 428"/>
        <xdr:cNvSpPr/>
      </xdr:nvSpPr>
      <xdr:spPr>
        <a:xfrm>
          <a:off x="8699500" y="13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77</xdr:row>
      <xdr:rowOff>109767</xdr:rowOff>
    </xdr:from>
    <xdr:ext cx="469745" cy="259045"/>
    <xdr:sp macro="" textlink="">
      <xdr:nvSpPr>
        <xdr:cNvPr id="430" name="テキスト ボックス 429"/>
        <xdr:cNvSpPr txBox="1"/>
      </xdr:nvSpPr>
      <xdr:spPr>
        <a:xfrm>
          <a:off x="8515427" y="1331141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169276</xdr:rowOff>
    </xdr:from>
    <xdr:to>
      <xdr:col>11</xdr:col>
      <xdr:colOff>358775</xdr:colOff>
      <xdr:row>78</xdr:row>
      <xdr:rowOff>99426</xdr:rowOff>
    </xdr:to>
    <xdr:sp macro="" textlink="">
      <xdr:nvSpPr>
        <xdr:cNvPr id="431" name="円/楕円 430"/>
        <xdr:cNvSpPr/>
      </xdr:nvSpPr>
      <xdr:spPr>
        <a:xfrm>
          <a:off x="7810500" y="133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77</xdr:row>
      <xdr:rowOff>124257</xdr:rowOff>
    </xdr:from>
    <xdr:ext cx="469745" cy="259045"/>
    <xdr:sp macro="" textlink="">
      <xdr:nvSpPr>
        <xdr:cNvPr id="432" name="テキスト ボックス 431"/>
        <xdr:cNvSpPr txBox="1"/>
      </xdr:nvSpPr>
      <xdr:spPr>
        <a:xfrm>
          <a:off x="7626427" y="133259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28572</xdr:rowOff>
    </xdr:from>
    <xdr:to>
      <xdr:col>10</xdr:col>
      <xdr:colOff>155575</xdr:colOff>
      <xdr:row>78</xdr:row>
      <xdr:rowOff>130172</xdr:rowOff>
    </xdr:to>
    <xdr:sp macro="" textlink="">
      <xdr:nvSpPr>
        <xdr:cNvPr id="433" name="円/楕円 432"/>
        <xdr:cNvSpPr/>
      </xdr:nvSpPr>
      <xdr:spPr>
        <a:xfrm>
          <a:off x="6921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77</xdr:row>
      <xdr:rowOff>158429</xdr:rowOff>
    </xdr:from>
    <xdr:ext cx="469744" cy="259045"/>
    <xdr:sp macro="" textlink="">
      <xdr:nvSpPr>
        <xdr:cNvPr id="434" name="テキスト ボックス 433"/>
        <xdr:cNvSpPr txBox="1"/>
      </xdr:nvSpPr>
      <xdr:spPr>
        <a:xfrm>
          <a:off x="6737427" y="1336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99</xdr:row>
      <xdr:rowOff>148907</xdr:rowOff>
    </xdr:from>
    <xdr:ext cx="248786" cy="259045"/>
    <xdr:sp macro="" textlink="">
      <xdr:nvSpPr>
        <xdr:cNvPr id="445" name="テキスト ボックス 444"/>
        <xdr:cNvSpPr txBox="1"/>
      </xdr:nvSpPr>
      <xdr:spPr>
        <a:xfrm>
          <a:off x="6355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110807</xdr:rowOff>
    </xdr:from>
    <xdr:ext cx="531299" cy="259045"/>
    <xdr:sp macro="" textlink="">
      <xdr:nvSpPr>
        <xdr:cNvPr id="447" name="テキスト ボックス 446"/>
        <xdr:cNvSpPr txBox="1"/>
      </xdr:nvSpPr>
      <xdr:spPr>
        <a:xfrm>
          <a:off x="6072701" y="1674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72707</xdr:rowOff>
    </xdr:from>
    <xdr:ext cx="531299" cy="259045"/>
    <xdr:sp macro="" textlink="">
      <xdr:nvSpPr>
        <xdr:cNvPr id="449" name="テキスト ボックス 448"/>
        <xdr:cNvSpPr txBox="1"/>
      </xdr:nvSpPr>
      <xdr:spPr>
        <a:xfrm>
          <a:off x="6072701" y="1636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34607</xdr:rowOff>
    </xdr:from>
    <xdr:ext cx="531299" cy="259045"/>
    <xdr:sp macro="" textlink="">
      <xdr:nvSpPr>
        <xdr:cNvPr id="451" name="テキスト ボックス 450"/>
        <xdr:cNvSpPr txBox="1"/>
      </xdr:nvSpPr>
      <xdr:spPr>
        <a:xfrm>
          <a:off x="6072701" y="1597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167957</xdr:rowOff>
    </xdr:from>
    <xdr:ext cx="531299" cy="259045"/>
    <xdr:sp macro="" textlink="">
      <xdr:nvSpPr>
        <xdr:cNvPr id="453" name="テキスト ボックス 452"/>
        <xdr:cNvSpPr txBox="1"/>
      </xdr:nvSpPr>
      <xdr:spPr>
        <a:xfrm>
          <a:off x="6072701" y="1559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129857</xdr:rowOff>
    </xdr:from>
    <xdr:ext cx="595419" cy="259045"/>
    <xdr:sp macro="" textlink="">
      <xdr:nvSpPr>
        <xdr:cNvPr id="455" name="テキスト ボックス 454"/>
        <xdr:cNvSpPr txBox="1"/>
      </xdr:nvSpPr>
      <xdr:spPr>
        <a:xfrm>
          <a:off x="6008581" y="1521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86</xdr:row>
      <xdr:rowOff>91757</xdr:rowOff>
    </xdr:from>
    <xdr:ext cx="595419" cy="259045"/>
    <xdr:sp macro="" textlink="">
      <xdr:nvSpPr>
        <xdr:cNvPr id="457" name="テキスト ボックス 456"/>
        <xdr:cNvSpPr txBox="1"/>
      </xdr:nvSpPr>
      <xdr:spPr>
        <a:xfrm>
          <a:off x="6008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58623</xdr:rowOff>
    </xdr:from>
    <xdr:ext cx="534377" cy="259045"/>
    <xdr:sp macro="" textlink="">
      <xdr:nvSpPr>
        <xdr:cNvPr id="460" name="土木費最小値テキスト"/>
        <xdr:cNvSpPr txBox="1"/>
      </xdr:nvSpPr>
      <xdr:spPr>
        <a:xfrm>
          <a:off x="10528300" y="168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147821</xdr:rowOff>
    </xdr:from>
    <xdr:ext cx="534377" cy="259045"/>
    <xdr:sp macro="" textlink="">
      <xdr:nvSpPr>
        <xdr:cNvPr id="462" name="土木費最大値テキスト"/>
        <xdr:cNvSpPr txBox="1"/>
      </xdr:nvSpPr>
      <xdr:spPr>
        <a:xfrm>
          <a:off x="10528300" y="152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6483</xdr:rowOff>
    </xdr:from>
    <xdr:to>
      <xdr:col>15</xdr:col>
      <xdr:colOff>180975</xdr:colOff>
      <xdr:row>97</xdr:row>
      <xdr:rowOff>77902</xdr:rowOff>
    </xdr:to>
    <xdr:cxnSp macro="">
      <xdr:nvCxnSpPr>
        <xdr:cNvPr id="464" name="直線コネクタ 463"/>
        <xdr:cNvCxnSpPr/>
      </xdr:nvCxnSpPr>
      <xdr:spPr>
        <a:xfrm flipV="1">
          <a:off x="9639300" y="16637133"/>
          <a:ext cx="8382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119684</xdr:rowOff>
    </xdr:from>
    <xdr:ext cx="534377" cy="259045"/>
    <xdr:sp macro="" textlink="">
      <xdr:nvSpPr>
        <xdr:cNvPr id="465" name="土木費平均値テキスト"/>
        <xdr:cNvSpPr txBox="1"/>
      </xdr:nvSpPr>
      <xdr:spPr>
        <a:xfrm>
          <a:off x="10528300" y="16235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56262</xdr:rowOff>
    </xdr:from>
    <xdr:to>
      <xdr:col>14</xdr:col>
      <xdr:colOff>28575</xdr:colOff>
      <xdr:row>97</xdr:row>
      <xdr:rowOff>77902</xdr:rowOff>
    </xdr:to>
    <xdr:cxnSp macro="">
      <xdr:nvCxnSpPr>
        <xdr:cNvPr id="467" name="直線コネクタ 466"/>
        <xdr:cNvCxnSpPr/>
      </xdr:nvCxnSpPr>
      <xdr:spPr>
        <a:xfrm>
          <a:off x="8750300" y="16686912"/>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94</xdr:row>
      <xdr:rowOff>53394</xdr:rowOff>
    </xdr:from>
    <xdr:ext cx="534377" cy="259045"/>
    <xdr:sp macro="" textlink="">
      <xdr:nvSpPr>
        <xdr:cNvPr id="469" name="テキスト ボックス 468"/>
        <xdr:cNvSpPr txBox="1"/>
      </xdr:nvSpPr>
      <xdr:spPr>
        <a:xfrm>
          <a:off x="9372111" y="161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56262</xdr:rowOff>
    </xdr:from>
    <xdr:to>
      <xdr:col>12</xdr:col>
      <xdr:colOff>511175</xdr:colOff>
      <xdr:row>97</xdr:row>
      <xdr:rowOff>100915</xdr:rowOff>
    </xdr:to>
    <xdr:cxnSp macro="">
      <xdr:nvCxnSpPr>
        <xdr:cNvPr id="470" name="直線コネクタ 469"/>
        <xdr:cNvCxnSpPr/>
      </xdr:nvCxnSpPr>
      <xdr:spPr>
        <a:xfrm flipV="1">
          <a:off x="7861300" y="16686912"/>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93</xdr:row>
      <xdr:rowOff>158114</xdr:rowOff>
    </xdr:from>
    <xdr:ext cx="534377" cy="259045"/>
    <xdr:sp macro="" textlink="">
      <xdr:nvSpPr>
        <xdr:cNvPr id="472" name="テキスト ボックス 471"/>
        <xdr:cNvSpPr txBox="1"/>
      </xdr:nvSpPr>
      <xdr:spPr>
        <a:xfrm>
          <a:off x="8483111" y="161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84589</xdr:rowOff>
    </xdr:from>
    <xdr:to>
      <xdr:col>11</xdr:col>
      <xdr:colOff>307975</xdr:colOff>
      <xdr:row>97</xdr:row>
      <xdr:rowOff>100915</xdr:rowOff>
    </xdr:to>
    <xdr:cxnSp macro="">
      <xdr:nvCxnSpPr>
        <xdr:cNvPr id="473" name="直線コネクタ 472"/>
        <xdr:cNvCxnSpPr/>
      </xdr:nvCxnSpPr>
      <xdr:spPr>
        <a:xfrm>
          <a:off x="6972300" y="16715239"/>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93</xdr:row>
      <xdr:rowOff>162852</xdr:rowOff>
    </xdr:from>
    <xdr:ext cx="534377" cy="259045"/>
    <xdr:sp macro="" textlink="">
      <xdr:nvSpPr>
        <xdr:cNvPr id="475" name="テキスト ボックス 474"/>
        <xdr:cNvSpPr txBox="1"/>
      </xdr:nvSpPr>
      <xdr:spPr>
        <a:xfrm>
          <a:off x="7594111" y="161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94</xdr:row>
      <xdr:rowOff>42706</xdr:rowOff>
    </xdr:from>
    <xdr:ext cx="534377" cy="259045"/>
    <xdr:sp macro="" textlink="">
      <xdr:nvSpPr>
        <xdr:cNvPr id="477" name="テキスト ボックス 476"/>
        <xdr:cNvSpPr txBox="1"/>
      </xdr:nvSpPr>
      <xdr:spPr>
        <a:xfrm>
          <a:off x="6705111" y="161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127133</xdr:rowOff>
    </xdr:from>
    <xdr:to>
      <xdr:col>15</xdr:col>
      <xdr:colOff>231775</xdr:colOff>
      <xdr:row>97</xdr:row>
      <xdr:rowOff>57283</xdr:rowOff>
    </xdr:to>
    <xdr:sp macro="" textlink="">
      <xdr:nvSpPr>
        <xdr:cNvPr id="483" name="円/楕円 482"/>
        <xdr:cNvSpPr/>
      </xdr:nvSpPr>
      <xdr:spPr>
        <a:xfrm>
          <a:off x="10426700" y="165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95</xdr:row>
      <xdr:rowOff>142690</xdr:rowOff>
    </xdr:from>
    <xdr:ext cx="534377" cy="259045"/>
    <xdr:sp macro="" textlink="">
      <xdr:nvSpPr>
        <xdr:cNvPr id="484" name="土木費該当値テキスト"/>
        <xdr:cNvSpPr txBox="1"/>
      </xdr:nvSpPr>
      <xdr:spPr>
        <a:xfrm>
          <a:off x="10528300" y="164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27102</xdr:rowOff>
    </xdr:from>
    <xdr:to>
      <xdr:col>14</xdr:col>
      <xdr:colOff>79375</xdr:colOff>
      <xdr:row>97</xdr:row>
      <xdr:rowOff>128702</xdr:rowOff>
    </xdr:to>
    <xdr:sp macro="" textlink="">
      <xdr:nvSpPr>
        <xdr:cNvPr id="485" name="円/楕円 484"/>
        <xdr:cNvSpPr/>
      </xdr:nvSpPr>
      <xdr:spPr>
        <a:xfrm>
          <a:off x="9588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156959</xdr:rowOff>
    </xdr:from>
    <xdr:ext cx="534377" cy="259045"/>
    <xdr:sp macro="" textlink="">
      <xdr:nvSpPr>
        <xdr:cNvPr id="486" name="テキスト ボックス 485"/>
        <xdr:cNvSpPr txBox="1"/>
      </xdr:nvSpPr>
      <xdr:spPr>
        <a:xfrm>
          <a:off x="9372111" y="166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5462</xdr:rowOff>
    </xdr:from>
    <xdr:to>
      <xdr:col>12</xdr:col>
      <xdr:colOff>561975</xdr:colOff>
      <xdr:row>97</xdr:row>
      <xdr:rowOff>107062</xdr:rowOff>
    </xdr:to>
    <xdr:sp macro="" textlink="">
      <xdr:nvSpPr>
        <xdr:cNvPr id="487" name="円/楕円 486"/>
        <xdr:cNvSpPr/>
      </xdr:nvSpPr>
      <xdr:spPr>
        <a:xfrm>
          <a:off x="8699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96</xdr:row>
      <xdr:rowOff>128467</xdr:rowOff>
    </xdr:from>
    <xdr:ext cx="534377" cy="259045"/>
    <xdr:sp macro="" textlink="">
      <xdr:nvSpPr>
        <xdr:cNvPr id="488" name="テキスト ボックス 487"/>
        <xdr:cNvSpPr txBox="1"/>
      </xdr:nvSpPr>
      <xdr:spPr>
        <a:xfrm>
          <a:off x="8483111" y="165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50115</xdr:rowOff>
    </xdr:from>
    <xdr:to>
      <xdr:col>11</xdr:col>
      <xdr:colOff>358775</xdr:colOff>
      <xdr:row>97</xdr:row>
      <xdr:rowOff>151715</xdr:rowOff>
    </xdr:to>
    <xdr:sp macro="" textlink="">
      <xdr:nvSpPr>
        <xdr:cNvPr id="489" name="円/楕円 488"/>
        <xdr:cNvSpPr/>
      </xdr:nvSpPr>
      <xdr:spPr>
        <a:xfrm>
          <a:off x="7810500" y="166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97</xdr:row>
      <xdr:rowOff>5096</xdr:rowOff>
    </xdr:from>
    <xdr:ext cx="534377" cy="259045"/>
    <xdr:sp macro="" textlink="">
      <xdr:nvSpPr>
        <xdr:cNvPr id="490" name="テキスト ボックス 489"/>
        <xdr:cNvSpPr txBox="1"/>
      </xdr:nvSpPr>
      <xdr:spPr>
        <a:xfrm>
          <a:off x="7594111" y="166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33789</xdr:rowOff>
    </xdr:from>
    <xdr:to>
      <xdr:col>10</xdr:col>
      <xdr:colOff>155575</xdr:colOff>
      <xdr:row>97</xdr:row>
      <xdr:rowOff>135389</xdr:rowOff>
    </xdr:to>
    <xdr:sp macro="" textlink="">
      <xdr:nvSpPr>
        <xdr:cNvPr id="491" name="円/楕円 490"/>
        <xdr:cNvSpPr/>
      </xdr:nvSpPr>
      <xdr:spPr>
        <a:xfrm>
          <a:off x="6921500" y="166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96</xdr:row>
      <xdr:rowOff>163646</xdr:rowOff>
    </xdr:from>
    <xdr:ext cx="534377" cy="259045"/>
    <xdr:sp macro="" textlink="">
      <xdr:nvSpPr>
        <xdr:cNvPr id="492" name="テキスト ボックス 491"/>
        <xdr:cNvSpPr txBox="1"/>
      </xdr:nvSpPr>
      <xdr:spPr>
        <a:xfrm>
          <a:off x="6705111" y="166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39</xdr:row>
      <xdr:rowOff>148907</xdr:rowOff>
    </xdr:from>
    <xdr:ext cx="467179" cy="259045"/>
    <xdr:sp macro="" textlink="">
      <xdr:nvSpPr>
        <xdr:cNvPr id="503" name="テキスト ボックス 502"/>
        <xdr:cNvSpPr txBox="1"/>
      </xdr:nvSpPr>
      <xdr:spPr>
        <a:xfrm>
          <a:off x="11978821" y="6835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37</xdr:row>
      <xdr:rowOff>161809</xdr:rowOff>
    </xdr:from>
    <xdr:ext cx="467179" cy="259045"/>
    <xdr:sp macro="" textlink="">
      <xdr:nvSpPr>
        <xdr:cNvPr id="505" name="テキスト ボックス 504"/>
        <xdr:cNvSpPr txBox="1"/>
      </xdr:nvSpPr>
      <xdr:spPr>
        <a:xfrm>
          <a:off x="11978821" y="65054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10114</xdr:rowOff>
    </xdr:from>
    <xdr:ext cx="531300" cy="259045"/>
    <xdr:sp macro="" textlink="">
      <xdr:nvSpPr>
        <xdr:cNvPr id="507" name="テキスト ボックス 506"/>
        <xdr:cNvSpPr txBox="1"/>
      </xdr:nvSpPr>
      <xdr:spPr>
        <a:xfrm>
          <a:off x="11914701" y="6182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19591</xdr:rowOff>
    </xdr:from>
    <xdr:ext cx="531300" cy="259045"/>
    <xdr:sp macro="" textlink="">
      <xdr:nvSpPr>
        <xdr:cNvPr id="509" name="テキスト ボックス 508"/>
        <xdr:cNvSpPr txBox="1"/>
      </xdr:nvSpPr>
      <xdr:spPr>
        <a:xfrm>
          <a:off x="11914701" y="58488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42771</xdr:rowOff>
    </xdr:from>
    <xdr:ext cx="531300" cy="259045"/>
    <xdr:sp macro="" textlink="">
      <xdr:nvSpPr>
        <xdr:cNvPr id="511" name="テキスト ボックス 510"/>
        <xdr:cNvSpPr txBox="1"/>
      </xdr:nvSpPr>
      <xdr:spPr>
        <a:xfrm>
          <a:off x="11914701" y="552917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52248</xdr:rowOff>
    </xdr:from>
    <xdr:ext cx="531300" cy="259045"/>
    <xdr:sp macro="" textlink="">
      <xdr:nvSpPr>
        <xdr:cNvPr id="513" name="テキスト ボックス 512"/>
        <xdr:cNvSpPr txBox="1"/>
      </xdr:nvSpPr>
      <xdr:spPr>
        <a:xfrm>
          <a:off x="11914701" y="5195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72003</xdr:rowOff>
    </xdr:from>
    <xdr:ext cx="531300" cy="259045"/>
    <xdr:sp macro="" textlink="">
      <xdr:nvSpPr>
        <xdr:cNvPr id="515" name="テキスト ボックス 514"/>
        <xdr:cNvSpPr txBox="1"/>
      </xdr:nvSpPr>
      <xdr:spPr>
        <a:xfrm>
          <a:off x="11914701" y="4872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26</xdr:row>
      <xdr:rowOff>91757</xdr:rowOff>
    </xdr:from>
    <xdr:ext cx="531300" cy="259045"/>
    <xdr:sp macro="" textlink="">
      <xdr:nvSpPr>
        <xdr:cNvPr id="517" name="テキスト ボックス 516"/>
        <xdr:cNvSpPr txBox="1"/>
      </xdr:nvSpPr>
      <xdr:spPr>
        <a:xfrm>
          <a:off x="11914701" y="4549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62275</xdr:rowOff>
    </xdr:from>
    <xdr:ext cx="469744" cy="259045"/>
    <xdr:sp macro="" textlink="">
      <xdr:nvSpPr>
        <xdr:cNvPr id="520" name="消防費最小値テキスト"/>
        <xdr:cNvSpPr txBox="1"/>
      </xdr:nvSpPr>
      <xdr:spPr>
        <a:xfrm>
          <a:off x="16370300" y="65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27</xdr:row>
      <xdr:rowOff>120568</xdr:rowOff>
    </xdr:from>
    <xdr:ext cx="534377" cy="259045"/>
    <xdr:sp macro="" textlink="">
      <xdr:nvSpPr>
        <xdr:cNvPr id="522" name="消防費最大値テキスト"/>
        <xdr:cNvSpPr txBox="1"/>
      </xdr:nvSpPr>
      <xdr:spPr>
        <a:xfrm>
          <a:off x="16370300" y="47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10868</xdr:rowOff>
    </xdr:from>
    <xdr:to>
      <xdr:col>23</xdr:col>
      <xdr:colOff>517525</xdr:colOff>
      <xdr:row>36</xdr:row>
      <xdr:rowOff>95286</xdr:rowOff>
    </xdr:to>
    <xdr:cxnSp macro="">
      <xdr:nvCxnSpPr>
        <xdr:cNvPr id="524" name="直線コネクタ 523"/>
        <xdr:cNvCxnSpPr/>
      </xdr:nvCxnSpPr>
      <xdr:spPr>
        <a:xfrm>
          <a:off x="15481300" y="6183068"/>
          <a:ext cx="8382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6522</xdr:rowOff>
    </xdr:from>
    <xdr:ext cx="534377" cy="259045"/>
    <xdr:sp macro="" textlink="">
      <xdr:nvSpPr>
        <xdr:cNvPr id="525" name="消防費平均値テキスト"/>
        <xdr:cNvSpPr txBox="1"/>
      </xdr:nvSpPr>
      <xdr:spPr>
        <a:xfrm>
          <a:off x="16370300" y="583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36</xdr:row>
      <xdr:rowOff>10868</xdr:rowOff>
    </xdr:from>
    <xdr:to>
      <xdr:col>22</xdr:col>
      <xdr:colOff>365125</xdr:colOff>
      <xdr:row>37</xdr:row>
      <xdr:rowOff>32911</xdr:rowOff>
    </xdr:to>
    <xdr:cxnSp macro="">
      <xdr:nvCxnSpPr>
        <xdr:cNvPr id="527" name="直線コネクタ 526"/>
        <xdr:cNvCxnSpPr/>
      </xdr:nvCxnSpPr>
      <xdr:spPr>
        <a:xfrm flipV="1">
          <a:off x="14592300" y="6183068"/>
          <a:ext cx="889000" cy="19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33</xdr:row>
      <xdr:rowOff>67485</xdr:rowOff>
    </xdr:from>
    <xdr:ext cx="534377" cy="259045"/>
    <xdr:sp macro="" textlink="">
      <xdr:nvSpPr>
        <xdr:cNvPr id="529" name="テキスト ボックス 528"/>
        <xdr:cNvSpPr txBox="1"/>
      </xdr:nvSpPr>
      <xdr:spPr>
        <a:xfrm>
          <a:off x="15214111" y="57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25237</xdr:rowOff>
    </xdr:from>
    <xdr:to>
      <xdr:col>21</xdr:col>
      <xdr:colOff>161925</xdr:colOff>
      <xdr:row>37</xdr:row>
      <xdr:rowOff>32911</xdr:rowOff>
    </xdr:to>
    <xdr:cxnSp macro="">
      <xdr:nvCxnSpPr>
        <xdr:cNvPr id="530" name="直線コネクタ 529"/>
        <xdr:cNvCxnSpPr/>
      </xdr:nvCxnSpPr>
      <xdr:spPr>
        <a:xfrm>
          <a:off x="13703300" y="5854537"/>
          <a:ext cx="889000" cy="52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33</xdr:row>
      <xdr:rowOff>43969</xdr:rowOff>
    </xdr:from>
    <xdr:ext cx="534377" cy="259045"/>
    <xdr:sp macro="" textlink="">
      <xdr:nvSpPr>
        <xdr:cNvPr id="532" name="テキスト ボックス 531"/>
        <xdr:cNvSpPr txBox="1"/>
      </xdr:nvSpPr>
      <xdr:spPr>
        <a:xfrm>
          <a:off x="14325111" y="570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25237</xdr:rowOff>
    </xdr:from>
    <xdr:to>
      <xdr:col>19</xdr:col>
      <xdr:colOff>644525</xdr:colOff>
      <xdr:row>37</xdr:row>
      <xdr:rowOff>102961</xdr:rowOff>
    </xdr:to>
    <xdr:cxnSp macro="">
      <xdr:nvCxnSpPr>
        <xdr:cNvPr id="533" name="直線コネクタ 532"/>
        <xdr:cNvCxnSpPr/>
      </xdr:nvCxnSpPr>
      <xdr:spPr>
        <a:xfrm flipV="1">
          <a:off x="12814300" y="5854537"/>
          <a:ext cx="889000" cy="5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114420</xdr:rowOff>
    </xdr:from>
    <xdr:ext cx="534377" cy="259045"/>
    <xdr:sp macro="" textlink="">
      <xdr:nvSpPr>
        <xdr:cNvPr id="535" name="テキスト ボックス 534"/>
        <xdr:cNvSpPr txBox="1"/>
      </xdr:nvSpPr>
      <xdr:spPr>
        <a:xfrm>
          <a:off x="13436111" y="611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33</xdr:row>
      <xdr:rowOff>100632</xdr:rowOff>
    </xdr:from>
    <xdr:ext cx="534377" cy="259045"/>
    <xdr:sp macro="" textlink="">
      <xdr:nvSpPr>
        <xdr:cNvPr id="537" name="テキスト ボックス 536"/>
        <xdr:cNvSpPr txBox="1"/>
      </xdr:nvSpPr>
      <xdr:spPr>
        <a:xfrm>
          <a:off x="12547111" y="57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44486</xdr:rowOff>
    </xdr:from>
    <xdr:to>
      <xdr:col>23</xdr:col>
      <xdr:colOff>568325</xdr:colOff>
      <xdr:row>36</xdr:row>
      <xdr:rowOff>146086</xdr:rowOff>
    </xdr:to>
    <xdr:sp macro="" textlink="">
      <xdr:nvSpPr>
        <xdr:cNvPr id="543" name="円/楕円 542"/>
        <xdr:cNvSpPr/>
      </xdr:nvSpPr>
      <xdr:spPr>
        <a:xfrm>
          <a:off x="162687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35</xdr:row>
      <xdr:rowOff>53191</xdr:rowOff>
    </xdr:from>
    <xdr:ext cx="534377" cy="259045"/>
    <xdr:sp macro="" textlink="">
      <xdr:nvSpPr>
        <xdr:cNvPr id="544" name="消防費該当値テキスト"/>
        <xdr:cNvSpPr txBox="1"/>
      </xdr:nvSpPr>
      <xdr:spPr>
        <a:xfrm>
          <a:off x="16370300" y="60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131518</xdr:rowOff>
    </xdr:from>
    <xdr:to>
      <xdr:col>22</xdr:col>
      <xdr:colOff>415925</xdr:colOff>
      <xdr:row>36</xdr:row>
      <xdr:rowOff>61668</xdr:rowOff>
    </xdr:to>
    <xdr:sp macro="" textlink="">
      <xdr:nvSpPr>
        <xdr:cNvPr id="545" name="円/楕円 544"/>
        <xdr:cNvSpPr/>
      </xdr:nvSpPr>
      <xdr:spPr>
        <a:xfrm>
          <a:off x="15430500" y="61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35</xdr:row>
      <xdr:rowOff>86499</xdr:rowOff>
    </xdr:from>
    <xdr:ext cx="534377" cy="259045"/>
    <xdr:sp macro="" textlink="">
      <xdr:nvSpPr>
        <xdr:cNvPr id="546" name="テキスト ボックス 545"/>
        <xdr:cNvSpPr txBox="1"/>
      </xdr:nvSpPr>
      <xdr:spPr>
        <a:xfrm>
          <a:off x="15214111" y="60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153561</xdr:rowOff>
    </xdr:from>
    <xdr:to>
      <xdr:col>21</xdr:col>
      <xdr:colOff>212725</xdr:colOff>
      <xdr:row>37</xdr:row>
      <xdr:rowOff>83711</xdr:rowOff>
    </xdr:to>
    <xdr:sp macro="" textlink="">
      <xdr:nvSpPr>
        <xdr:cNvPr id="547" name="円/楕円 546"/>
        <xdr:cNvSpPr/>
      </xdr:nvSpPr>
      <xdr:spPr>
        <a:xfrm>
          <a:off x="14541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36</xdr:row>
      <xdr:rowOff>105116</xdr:rowOff>
    </xdr:from>
    <xdr:ext cx="534377" cy="259045"/>
    <xdr:sp macro="" textlink="">
      <xdr:nvSpPr>
        <xdr:cNvPr id="548" name="テキスト ボックス 547"/>
        <xdr:cNvSpPr txBox="1"/>
      </xdr:nvSpPr>
      <xdr:spPr>
        <a:xfrm>
          <a:off x="14325111" y="62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145887</xdr:rowOff>
    </xdr:from>
    <xdr:to>
      <xdr:col>20</xdr:col>
      <xdr:colOff>9525</xdr:colOff>
      <xdr:row>34</xdr:row>
      <xdr:rowOff>76037</xdr:rowOff>
    </xdr:to>
    <xdr:sp macro="" textlink="">
      <xdr:nvSpPr>
        <xdr:cNvPr id="549" name="円/楕円 548"/>
        <xdr:cNvSpPr/>
      </xdr:nvSpPr>
      <xdr:spPr>
        <a:xfrm>
          <a:off x="13652500" y="58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31</xdr:row>
      <xdr:rowOff>129694</xdr:rowOff>
    </xdr:from>
    <xdr:ext cx="534377" cy="259045"/>
    <xdr:sp macro="" textlink="">
      <xdr:nvSpPr>
        <xdr:cNvPr id="550" name="テキスト ボックス 549"/>
        <xdr:cNvSpPr txBox="1"/>
      </xdr:nvSpPr>
      <xdr:spPr>
        <a:xfrm>
          <a:off x="13436111" y="54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52161</xdr:rowOff>
    </xdr:from>
    <xdr:to>
      <xdr:col>18</xdr:col>
      <xdr:colOff>492125</xdr:colOff>
      <xdr:row>37</xdr:row>
      <xdr:rowOff>153761</xdr:rowOff>
    </xdr:to>
    <xdr:sp macro="" textlink="">
      <xdr:nvSpPr>
        <xdr:cNvPr id="551" name="円/楕円 550"/>
        <xdr:cNvSpPr/>
      </xdr:nvSpPr>
      <xdr:spPr>
        <a:xfrm>
          <a:off x="12763500" y="63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37</xdr:row>
      <xdr:rowOff>10567</xdr:rowOff>
    </xdr:from>
    <xdr:ext cx="534377" cy="259045"/>
    <xdr:sp macro="" textlink="">
      <xdr:nvSpPr>
        <xdr:cNvPr id="552" name="テキスト ボックス 551"/>
        <xdr:cNvSpPr txBox="1"/>
      </xdr:nvSpPr>
      <xdr:spPr>
        <a:xfrm>
          <a:off x="12547111" y="63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59</xdr:row>
      <xdr:rowOff>148907</xdr:rowOff>
    </xdr:from>
    <xdr:ext cx="248786" cy="259045"/>
    <xdr:sp macro="" textlink="">
      <xdr:nvSpPr>
        <xdr:cNvPr id="563" name="テキスト ボックス 562"/>
        <xdr:cNvSpPr txBox="1"/>
      </xdr:nvSpPr>
      <xdr:spPr>
        <a:xfrm>
          <a:off x="12197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34607</xdr:rowOff>
    </xdr:from>
    <xdr:ext cx="531300" cy="259045"/>
    <xdr:sp macro="" textlink="">
      <xdr:nvSpPr>
        <xdr:cNvPr id="565" name="テキスト ボックス 564"/>
        <xdr:cNvSpPr txBox="1"/>
      </xdr:nvSpPr>
      <xdr:spPr>
        <a:xfrm>
          <a:off x="11914701" y="98072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91757</xdr:rowOff>
    </xdr:from>
    <xdr:ext cx="531300" cy="259045"/>
    <xdr:sp macro="" textlink="">
      <xdr:nvSpPr>
        <xdr:cNvPr id="567" name="テキスト ボックス 566"/>
        <xdr:cNvSpPr txBox="1"/>
      </xdr:nvSpPr>
      <xdr:spPr>
        <a:xfrm>
          <a:off x="11914701" y="93500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148907</xdr:rowOff>
    </xdr:from>
    <xdr:ext cx="531300" cy="259045"/>
    <xdr:sp macro="" textlink="">
      <xdr:nvSpPr>
        <xdr:cNvPr id="569" name="テキスト ボックス 568"/>
        <xdr:cNvSpPr txBox="1"/>
      </xdr:nvSpPr>
      <xdr:spPr>
        <a:xfrm>
          <a:off x="11914701" y="88928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34607</xdr:rowOff>
    </xdr:from>
    <xdr:ext cx="531300" cy="259045"/>
    <xdr:sp macro="" textlink="">
      <xdr:nvSpPr>
        <xdr:cNvPr id="571" name="テキスト ボックス 570"/>
        <xdr:cNvSpPr txBox="1"/>
      </xdr:nvSpPr>
      <xdr:spPr>
        <a:xfrm>
          <a:off x="11914701" y="84356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46</xdr:row>
      <xdr:rowOff>91757</xdr:rowOff>
    </xdr:from>
    <xdr:ext cx="595419" cy="259045"/>
    <xdr:sp macro="" textlink="">
      <xdr:nvSpPr>
        <xdr:cNvPr id="573" name="テキスト ボックス 572"/>
        <xdr:cNvSpPr txBox="1"/>
      </xdr:nvSpPr>
      <xdr:spPr>
        <a:xfrm>
          <a:off x="11850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33739</xdr:rowOff>
    </xdr:from>
    <xdr:ext cx="534377" cy="259045"/>
    <xdr:sp macro="" textlink="">
      <xdr:nvSpPr>
        <xdr:cNvPr id="576" name="教育費最小値テキスト"/>
        <xdr:cNvSpPr txBox="1"/>
      </xdr:nvSpPr>
      <xdr:spPr>
        <a:xfrm>
          <a:off x="16370300" y="98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80622</xdr:rowOff>
    </xdr:from>
    <xdr:ext cx="534377" cy="259045"/>
    <xdr:sp macro="" textlink="">
      <xdr:nvSpPr>
        <xdr:cNvPr id="578" name="教育費最大値テキスト"/>
        <xdr:cNvSpPr txBox="1"/>
      </xdr:nvSpPr>
      <xdr:spPr>
        <a:xfrm>
          <a:off x="16370300" y="83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142443</xdr:rowOff>
    </xdr:from>
    <xdr:to>
      <xdr:col>23</xdr:col>
      <xdr:colOff>517525</xdr:colOff>
      <xdr:row>56</xdr:row>
      <xdr:rowOff>89408</xdr:rowOff>
    </xdr:to>
    <xdr:cxnSp macro="">
      <xdr:nvCxnSpPr>
        <xdr:cNvPr id="580" name="直線コネクタ 579"/>
        <xdr:cNvCxnSpPr/>
      </xdr:nvCxnSpPr>
      <xdr:spPr>
        <a:xfrm>
          <a:off x="15481300" y="9229293"/>
          <a:ext cx="838200" cy="4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28412</xdr:rowOff>
    </xdr:from>
    <xdr:ext cx="534377" cy="259045"/>
    <xdr:sp macro="" textlink="">
      <xdr:nvSpPr>
        <xdr:cNvPr id="581" name="教育費平均値テキスト"/>
        <xdr:cNvSpPr txBox="1"/>
      </xdr:nvSpPr>
      <xdr:spPr>
        <a:xfrm>
          <a:off x="16370300" y="9286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53</xdr:row>
      <xdr:rowOff>142443</xdr:rowOff>
    </xdr:from>
    <xdr:to>
      <xdr:col>22</xdr:col>
      <xdr:colOff>365125</xdr:colOff>
      <xdr:row>54</xdr:row>
      <xdr:rowOff>140500</xdr:rowOff>
    </xdr:to>
    <xdr:cxnSp macro="">
      <xdr:nvCxnSpPr>
        <xdr:cNvPr id="583" name="直線コネクタ 582"/>
        <xdr:cNvCxnSpPr/>
      </xdr:nvCxnSpPr>
      <xdr:spPr>
        <a:xfrm flipV="1">
          <a:off x="14592300" y="9229293"/>
          <a:ext cx="889000" cy="1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55</xdr:row>
      <xdr:rowOff>33662</xdr:rowOff>
    </xdr:from>
    <xdr:ext cx="534377" cy="259045"/>
    <xdr:sp macro="" textlink="">
      <xdr:nvSpPr>
        <xdr:cNvPr id="585" name="テキスト ボックス 584"/>
        <xdr:cNvSpPr txBox="1"/>
      </xdr:nvSpPr>
      <xdr:spPr>
        <a:xfrm>
          <a:off x="15214111" y="946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140500</xdr:rowOff>
    </xdr:from>
    <xdr:to>
      <xdr:col>21</xdr:col>
      <xdr:colOff>161925</xdr:colOff>
      <xdr:row>56</xdr:row>
      <xdr:rowOff>129459</xdr:rowOff>
    </xdr:to>
    <xdr:cxnSp macro="">
      <xdr:nvCxnSpPr>
        <xdr:cNvPr id="586" name="直線コネクタ 585"/>
        <xdr:cNvCxnSpPr/>
      </xdr:nvCxnSpPr>
      <xdr:spPr>
        <a:xfrm flipV="1">
          <a:off x="13703300" y="9398800"/>
          <a:ext cx="889000" cy="3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72407</xdr:rowOff>
    </xdr:from>
    <xdr:ext cx="534377" cy="259045"/>
    <xdr:sp macro="" textlink="">
      <xdr:nvSpPr>
        <xdr:cNvPr id="588" name="テキスト ボックス 587"/>
        <xdr:cNvSpPr txBox="1"/>
      </xdr:nvSpPr>
      <xdr:spPr>
        <a:xfrm>
          <a:off x="14325111" y="95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129459</xdr:rowOff>
    </xdr:from>
    <xdr:to>
      <xdr:col>19</xdr:col>
      <xdr:colOff>644525</xdr:colOff>
      <xdr:row>57</xdr:row>
      <xdr:rowOff>90094</xdr:rowOff>
    </xdr:to>
    <xdr:cxnSp macro="">
      <xdr:nvCxnSpPr>
        <xdr:cNvPr id="589" name="直線コネクタ 588"/>
        <xdr:cNvCxnSpPr/>
      </xdr:nvCxnSpPr>
      <xdr:spPr>
        <a:xfrm flipV="1">
          <a:off x="12814300" y="9730659"/>
          <a:ext cx="889000" cy="1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53</xdr:row>
      <xdr:rowOff>152717</xdr:rowOff>
    </xdr:from>
    <xdr:ext cx="534377" cy="259045"/>
    <xdr:sp macro="" textlink="">
      <xdr:nvSpPr>
        <xdr:cNvPr id="591" name="テキスト ボックス 590"/>
        <xdr:cNvSpPr txBox="1"/>
      </xdr:nvSpPr>
      <xdr:spPr>
        <a:xfrm>
          <a:off x="13436111" y="92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54</xdr:row>
      <xdr:rowOff>52064</xdr:rowOff>
    </xdr:from>
    <xdr:ext cx="534377" cy="259045"/>
    <xdr:sp macro="" textlink="">
      <xdr:nvSpPr>
        <xdr:cNvPr id="593" name="テキスト ボックス 592"/>
        <xdr:cNvSpPr txBox="1"/>
      </xdr:nvSpPr>
      <xdr:spPr>
        <a:xfrm>
          <a:off x="12547111" y="93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38608</xdr:rowOff>
    </xdr:from>
    <xdr:to>
      <xdr:col>23</xdr:col>
      <xdr:colOff>568325</xdr:colOff>
      <xdr:row>56</xdr:row>
      <xdr:rowOff>140208</xdr:rowOff>
    </xdr:to>
    <xdr:sp macro="" textlink="">
      <xdr:nvSpPr>
        <xdr:cNvPr id="599" name="円/楕円 598"/>
        <xdr:cNvSpPr/>
      </xdr:nvSpPr>
      <xdr:spPr>
        <a:xfrm>
          <a:off x="162687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55</xdr:row>
      <xdr:rowOff>54165</xdr:rowOff>
    </xdr:from>
    <xdr:ext cx="534377" cy="259045"/>
    <xdr:sp macro="" textlink="">
      <xdr:nvSpPr>
        <xdr:cNvPr id="600" name="教育費該当値テキスト"/>
        <xdr:cNvSpPr txBox="1"/>
      </xdr:nvSpPr>
      <xdr:spPr>
        <a:xfrm>
          <a:off x="16370300" y="94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91643</xdr:rowOff>
    </xdr:from>
    <xdr:to>
      <xdr:col>22</xdr:col>
      <xdr:colOff>415925</xdr:colOff>
      <xdr:row>54</xdr:row>
      <xdr:rowOff>21793</xdr:rowOff>
    </xdr:to>
    <xdr:sp macro="" textlink="">
      <xdr:nvSpPr>
        <xdr:cNvPr id="601" name="円/楕円 600"/>
        <xdr:cNvSpPr/>
      </xdr:nvSpPr>
      <xdr:spPr>
        <a:xfrm>
          <a:off x="15430500" y="91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51</xdr:row>
      <xdr:rowOff>72024</xdr:rowOff>
    </xdr:from>
    <xdr:ext cx="534377" cy="259045"/>
    <xdr:sp macro="" textlink="">
      <xdr:nvSpPr>
        <xdr:cNvPr id="602" name="テキスト ボックス 601"/>
        <xdr:cNvSpPr txBox="1"/>
      </xdr:nvSpPr>
      <xdr:spPr>
        <a:xfrm>
          <a:off x="15214111" y="88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89700</xdr:rowOff>
    </xdr:from>
    <xdr:to>
      <xdr:col>21</xdr:col>
      <xdr:colOff>212725</xdr:colOff>
      <xdr:row>55</xdr:row>
      <xdr:rowOff>19850</xdr:rowOff>
    </xdr:to>
    <xdr:sp macro="" textlink="">
      <xdr:nvSpPr>
        <xdr:cNvPr id="603" name="円/楕円 602"/>
        <xdr:cNvSpPr/>
      </xdr:nvSpPr>
      <xdr:spPr>
        <a:xfrm>
          <a:off x="14541500" y="93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52</xdr:row>
      <xdr:rowOff>73507</xdr:rowOff>
    </xdr:from>
    <xdr:ext cx="534377" cy="259045"/>
    <xdr:sp macro="" textlink="">
      <xdr:nvSpPr>
        <xdr:cNvPr id="604" name="テキスト ボックス 603"/>
        <xdr:cNvSpPr txBox="1"/>
      </xdr:nvSpPr>
      <xdr:spPr>
        <a:xfrm>
          <a:off x="14325111" y="898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78659</xdr:rowOff>
    </xdr:from>
    <xdr:to>
      <xdr:col>20</xdr:col>
      <xdr:colOff>9525</xdr:colOff>
      <xdr:row>57</xdr:row>
      <xdr:rowOff>8809</xdr:rowOff>
    </xdr:to>
    <xdr:sp macro="" textlink="">
      <xdr:nvSpPr>
        <xdr:cNvPr id="605" name="円/楕円 604"/>
        <xdr:cNvSpPr/>
      </xdr:nvSpPr>
      <xdr:spPr>
        <a:xfrm>
          <a:off x="13652500" y="96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56</xdr:row>
      <xdr:rowOff>33640</xdr:rowOff>
    </xdr:from>
    <xdr:ext cx="534377" cy="259045"/>
    <xdr:sp macro="" textlink="">
      <xdr:nvSpPr>
        <xdr:cNvPr id="606" name="テキスト ボックス 605"/>
        <xdr:cNvSpPr txBox="1"/>
      </xdr:nvSpPr>
      <xdr:spPr>
        <a:xfrm>
          <a:off x="13436111" y="96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39294</xdr:rowOff>
    </xdr:from>
    <xdr:to>
      <xdr:col>18</xdr:col>
      <xdr:colOff>492125</xdr:colOff>
      <xdr:row>57</xdr:row>
      <xdr:rowOff>140894</xdr:rowOff>
    </xdr:to>
    <xdr:sp macro="" textlink="">
      <xdr:nvSpPr>
        <xdr:cNvPr id="607" name="円/楕円 606"/>
        <xdr:cNvSpPr/>
      </xdr:nvSpPr>
      <xdr:spPr>
        <a:xfrm>
          <a:off x="12763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56</xdr:row>
      <xdr:rowOff>162299</xdr:rowOff>
    </xdr:from>
    <xdr:ext cx="534377" cy="259045"/>
    <xdr:sp macro="" textlink="">
      <xdr:nvSpPr>
        <xdr:cNvPr id="608" name="テキスト ボックス 607"/>
        <xdr:cNvSpPr txBox="1"/>
      </xdr:nvSpPr>
      <xdr:spPr>
        <a:xfrm>
          <a:off x="12547111" y="97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161810</xdr:rowOff>
    </xdr:from>
    <xdr:ext cx="248786" cy="259045"/>
    <xdr:sp macro="" textlink="">
      <xdr:nvSpPr>
        <xdr:cNvPr id="620" name="テキスト ボックス 619"/>
        <xdr:cNvSpPr txBox="1"/>
      </xdr:nvSpPr>
      <xdr:spPr>
        <a:xfrm>
          <a:off x="12197214" y="1336346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10114</xdr:rowOff>
    </xdr:from>
    <xdr:ext cx="531300" cy="259045"/>
    <xdr:sp macro="" textlink="">
      <xdr:nvSpPr>
        <xdr:cNvPr id="622" name="テキスト ボックス 621"/>
        <xdr:cNvSpPr txBox="1"/>
      </xdr:nvSpPr>
      <xdr:spPr>
        <a:xfrm>
          <a:off x="11914701" y="13040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19590</xdr:rowOff>
    </xdr:from>
    <xdr:ext cx="531300" cy="259045"/>
    <xdr:sp macro="" textlink="">
      <xdr:nvSpPr>
        <xdr:cNvPr id="624" name="テキスト ボックス 623"/>
        <xdr:cNvSpPr txBox="1"/>
      </xdr:nvSpPr>
      <xdr:spPr>
        <a:xfrm>
          <a:off x="11914701" y="1270689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42772</xdr:rowOff>
    </xdr:from>
    <xdr:ext cx="531300" cy="259045"/>
    <xdr:sp macro="" textlink="">
      <xdr:nvSpPr>
        <xdr:cNvPr id="626" name="テキスト ボックス 625"/>
        <xdr:cNvSpPr txBox="1"/>
      </xdr:nvSpPr>
      <xdr:spPr>
        <a:xfrm>
          <a:off x="11914701" y="1238717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52248</xdr:rowOff>
    </xdr:from>
    <xdr:ext cx="531300" cy="259045"/>
    <xdr:sp macro="" textlink="">
      <xdr:nvSpPr>
        <xdr:cNvPr id="628" name="テキスト ボックス 627"/>
        <xdr:cNvSpPr txBox="1"/>
      </xdr:nvSpPr>
      <xdr:spPr>
        <a:xfrm>
          <a:off x="11914701" y="12053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68</xdr:row>
      <xdr:rowOff>72003</xdr:rowOff>
    </xdr:from>
    <xdr:ext cx="531300" cy="259045"/>
    <xdr:sp macro="" textlink="">
      <xdr:nvSpPr>
        <xdr:cNvPr id="630" name="テキスト ボックス 629"/>
        <xdr:cNvSpPr txBox="1"/>
      </xdr:nvSpPr>
      <xdr:spPr>
        <a:xfrm>
          <a:off x="11914701" y="1173060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66</xdr:row>
      <xdr:rowOff>91757</xdr:rowOff>
    </xdr:from>
    <xdr:ext cx="531300" cy="259045"/>
    <xdr:sp macro="" textlink="">
      <xdr:nvSpPr>
        <xdr:cNvPr id="632" name="テキスト ボックス 631"/>
        <xdr:cNvSpPr txBox="1"/>
      </xdr:nvSpPr>
      <xdr:spPr>
        <a:xfrm>
          <a:off x="11914701" y="11407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139142</xdr:rowOff>
    </xdr:from>
    <xdr:ext cx="249299" cy="259045"/>
    <xdr:sp macro="" textlink="">
      <xdr:nvSpPr>
        <xdr:cNvPr id="635" name="災害復旧費最小値テキスト"/>
        <xdr:cNvSpPr txBox="1"/>
      </xdr:nvSpPr>
      <xdr:spPr>
        <a:xfrm>
          <a:off x="16370300" y="13512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14432</xdr:rowOff>
    </xdr:from>
    <xdr:ext cx="534377" cy="259045"/>
    <xdr:sp macro="" textlink="">
      <xdr:nvSpPr>
        <xdr:cNvPr id="637" name="災害復旧費最大値テキスト"/>
        <xdr:cNvSpPr txBox="1"/>
      </xdr:nvSpPr>
      <xdr:spPr>
        <a:xfrm>
          <a:off x="16370300" y="116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63444</xdr:rowOff>
    </xdr:from>
    <xdr:ext cx="469744" cy="259045"/>
    <xdr:sp macro="" textlink="">
      <xdr:nvSpPr>
        <xdr:cNvPr id="640" name="災害復旧費平均値テキスト"/>
        <xdr:cNvSpPr txBox="1"/>
      </xdr:nvSpPr>
      <xdr:spPr>
        <a:xfrm>
          <a:off x="16370300" y="13265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76</xdr:row>
      <xdr:rowOff>166339</xdr:rowOff>
    </xdr:from>
    <xdr:ext cx="469745" cy="259045"/>
    <xdr:sp macro="" textlink="">
      <xdr:nvSpPr>
        <xdr:cNvPr id="644" name="テキスト ボックス 643"/>
        <xdr:cNvSpPr txBox="1"/>
      </xdr:nvSpPr>
      <xdr:spPr>
        <a:xfrm>
          <a:off x="15246427" y="1319653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77</xdr:row>
      <xdr:rowOff>372</xdr:rowOff>
    </xdr:from>
    <xdr:ext cx="378566" cy="259045"/>
    <xdr:sp macro="" textlink="">
      <xdr:nvSpPr>
        <xdr:cNvPr id="647" name="テキスト ボックス 646"/>
        <xdr:cNvSpPr txBox="1"/>
      </xdr:nvSpPr>
      <xdr:spPr>
        <a:xfrm>
          <a:off x="14403017" y="1320202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76</xdr:row>
      <xdr:rowOff>167481</xdr:rowOff>
    </xdr:from>
    <xdr:ext cx="378566" cy="259045"/>
    <xdr:sp macro="" textlink="">
      <xdr:nvSpPr>
        <xdr:cNvPr id="650" name="テキスト ボックス 649"/>
        <xdr:cNvSpPr txBox="1"/>
      </xdr:nvSpPr>
      <xdr:spPr>
        <a:xfrm>
          <a:off x="13514017" y="1319768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158302</xdr:rowOff>
    </xdr:from>
    <xdr:ext cx="469745" cy="259045"/>
    <xdr:sp macro="" textlink="">
      <xdr:nvSpPr>
        <xdr:cNvPr id="652" name="テキスト ボックス 651"/>
        <xdr:cNvSpPr txBox="1"/>
      </xdr:nvSpPr>
      <xdr:spPr>
        <a:xfrm>
          <a:off x="12579427" y="1318850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18994</xdr:rowOff>
    </xdr:from>
    <xdr:ext cx="249299" cy="259045"/>
    <xdr:sp macro="" textlink="">
      <xdr:nvSpPr>
        <xdr:cNvPr id="659" name="災害復旧費該当値テキスト"/>
        <xdr:cNvSpPr txBox="1"/>
      </xdr:nvSpPr>
      <xdr:spPr>
        <a:xfrm>
          <a:off x="16370300" y="1339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79</xdr:row>
      <xdr:rowOff>6486</xdr:rowOff>
    </xdr:from>
    <xdr:ext cx="249299" cy="259045"/>
    <xdr:sp macro="" textlink="">
      <xdr:nvSpPr>
        <xdr:cNvPr id="661" name="テキスト ボックス 660"/>
        <xdr:cNvSpPr txBox="1"/>
      </xdr:nvSpPr>
      <xdr:spPr>
        <a:xfrm>
          <a:off x="15356649" y="135510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79</xdr:row>
      <xdr:rowOff>6486</xdr:rowOff>
    </xdr:from>
    <xdr:ext cx="249299" cy="259045"/>
    <xdr:sp macro="" textlink="">
      <xdr:nvSpPr>
        <xdr:cNvPr id="663" name="テキスト ボックス 662"/>
        <xdr:cNvSpPr txBox="1"/>
      </xdr:nvSpPr>
      <xdr:spPr>
        <a:xfrm>
          <a:off x="14467649" y="135510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79</xdr:row>
      <xdr:rowOff>6486</xdr:rowOff>
    </xdr:from>
    <xdr:ext cx="249299" cy="259045"/>
    <xdr:sp macro="" textlink="">
      <xdr:nvSpPr>
        <xdr:cNvPr id="665" name="テキスト ボックス 664"/>
        <xdr:cNvSpPr txBox="1"/>
      </xdr:nvSpPr>
      <xdr:spPr>
        <a:xfrm>
          <a:off x="13578649" y="135510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79</xdr:row>
      <xdr:rowOff>6486</xdr:rowOff>
    </xdr:from>
    <xdr:ext cx="249299" cy="259045"/>
    <xdr:sp macro="" textlink="">
      <xdr:nvSpPr>
        <xdr:cNvPr id="667" name="テキスト ボックス 666"/>
        <xdr:cNvSpPr txBox="1"/>
      </xdr:nvSpPr>
      <xdr:spPr>
        <a:xfrm>
          <a:off x="12689649" y="135510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99</xdr:row>
      <xdr:rowOff>148907</xdr:rowOff>
    </xdr:from>
    <xdr:ext cx="248786" cy="259045"/>
    <xdr:sp macro="" textlink="">
      <xdr:nvSpPr>
        <xdr:cNvPr id="678" name="テキスト ボックス 677"/>
        <xdr:cNvSpPr txBox="1"/>
      </xdr:nvSpPr>
      <xdr:spPr>
        <a:xfrm>
          <a:off x="12197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161810</xdr:rowOff>
    </xdr:from>
    <xdr:ext cx="531300" cy="259045"/>
    <xdr:sp macro="" textlink="">
      <xdr:nvSpPr>
        <xdr:cNvPr id="680" name="テキスト ボックス 679"/>
        <xdr:cNvSpPr txBox="1"/>
      </xdr:nvSpPr>
      <xdr:spPr>
        <a:xfrm>
          <a:off x="11914701" y="1679246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10114</xdr:rowOff>
    </xdr:from>
    <xdr:ext cx="531300" cy="259045"/>
    <xdr:sp macro="" textlink="">
      <xdr:nvSpPr>
        <xdr:cNvPr id="682" name="テキスト ボックス 681"/>
        <xdr:cNvSpPr txBox="1"/>
      </xdr:nvSpPr>
      <xdr:spPr>
        <a:xfrm>
          <a:off x="11914701" y="164693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19591</xdr:rowOff>
    </xdr:from>
    <xdr:ext cx="531300" cy="259045"/>
    <xdr:sp macro="" textlink="">
      <xdr:nvSpPr>
        <xdr:cNvPr id="684" name="テキスト ボックス 683"/>
        <xdr:cNvSpPr txBox="1"/>
      </xdr:nvSpPr>
      <xdr:spPr>
        <a:xfrm>
          <a:off x="11914701" y="161358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42771</xdr:rowOff>
    </xdr:from>
    <xdr:ext cx="531300" cy="259045"/>
    <xdr:sp macro="" textlink="">
      <xdr:nvSpPr>
        <xdr:cNvPr id="686" name="テキスト ボックス 685"/>
        <xdr:cNvSpPr txBox="1"/>
      </xdr:nvSpPr>
      <xdr:spPr>
        <a:xfrm>
          <a:off x="11914701" y="1581617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52248</xdr:rowOff>
    </xdr:from>
    <xdr:ext cx="531300" cy="259045"/>
    <xdr:sp macro="" textlink="">
      <xdr:nvSpPr>
        <xdr:cNvPr id="688" name="テキスト ボックス 687"/>
        <xdr:cNvSpPr txBox="1"/>
      </xdr:nvSpPr>
      <xdr:spPr>
        <a:xfrm>
          <a:off x="11914701" y="1548274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88</xdr:row>
      <xdr:rowOff>72002</xdr:rowOff>
    </xdr:from>
    <xdr:ext cx="531300" cy="259045"/>
    <xdr:sp macro="" textlink="">
      <xdr:nvSpPr>
        <xdr:cNvPr id="690" name="テキスト ボックス 689"/>
        <xdr:cNvSpPr txBox="1"/>
      </xdr:nvSpPr>
      <xdr:spPr>
        <a:xfrm>
          <a:off x="11914701" y="1515960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86</xdr:row>
      <xdr:rowOff>91757</xdr:rowOff>
    </xdr:from>
    <xdr:ext cx="531300" cy="259045"/>
    <xdr:sp macro="" textlink="">
      <xdr:nvSpPr>
        <xdr:cNvPr id="692" name="テキスト ボックス 691"/>
        <xdr:cNvSpPr txBox="1"/>
      </xdr:nvSpPr>
      <xdr:spPr>
        <a:xfrm>
          <a:off x="11914701" y="148364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80958</xdr:rowOff>
    </xdr:from>
    <xdr:ext cx="534377" cy="259045"/>
    <xdr:sp macro="" textlink="">
      <xdr:nvSpPr>
        <xdr:cNvPr id="695" name="公債費最小値テキスト"/>
        <xdr:cNvSpPr txBox="1"/>
      </xdr:nvSpPr>
      <xdr:spPr>
        <a:xfrm>
          <a:off x="16370300" y="1671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87</xdr:row>
      <xdr:rowOff>90098</xdr:rowOff>
    </xdr:from>
    <xdr:ext cx="534377" cy="259045"/>
    <xdr:sp macro="" textlink="">
      <xdr:nvSpPr>
        <xdr:cNvPr id="697" name="公債費最大値テキスト"/>
        <xdr:cNvSpPr txBox="1"/>
      </xdr:nvSpPr>
      <xdr:spPr>
        <a:xfrm>
          <a:off x="16370300" y="1500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18574</xdr:rowOff>
    </xdr:from>
    <xdr:to>
      <xdr:col>23</xdr:col>
      <xdr:colOff>517525</xdr:colOff>
      <xdr:row>95</xdr:row>
      <xdr:rowOff>37875</xdr:rowOff>
    </xdr:to>
    <xdr:cxnSp macro="">
      <xdr:nvCxnSpPr>
        <xdr:cNvPr id="699" name="直線コネクタ 698"/>
        <xdr:cNvCxnSpPr/>
      </xdr:nvCxnSpPr>
      <xdr:spPr>
        <a:xfrm>
          <a:off x="15481300" y="16306324"/>
          <a:ext cx="8382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33761</xdr:rowOff>
    </xdr:from>
    <xdr:ext cx="534377" cy="259045"/>
    <xdr:sp macro="" textlink="">
      <xdr:nvSpPr>
        <xdr:cNvPr id="700" name="公債費平均値テキスト"/>
        <xdr:cNvSpPr txBox="1"/>
      </xdr:nvSpPr>
      <xdr:spPr>
        <a:xfrm>
          <a:off x="16370300" y="15807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94</xdr:row>
      <xdr:rowOff>122523</xdr:rowOff>
    </xdr:from>
    <xdr:to>
      <xdr:col>22</xdr:col>
      <xdr:colOff>365125</xdr:colOff>
      <xdr:row>95</xdr:row>
      <xdr:rowOff>18574</xdr:rowOff>
    </xdr:to>
    <xdr:cxnSp macro="">
      <xdr:nvCxnSpPr>
        <xdr:cNvPr id="702" name="直線コネクタ 701"/>
        <xdr:cNvCxnSpPr/>
      </xdr:nvCxnSpPr>
      <xdr:spPr>
        <a:xfrm>
          <a:off x="14592300" y="16238823"/>
          <a:ext cx="889000" cy="6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91</xdr:row>
      <xdr:rowOff>119903</xdr:rowOff>
    </xdr:from>
    <xdr:ext cx="534377" cy="259045"/>
    <xdr:sp macro="" textlink="">
      <xdr:nvSpPr>
        <xdr:cNvPr id="704" name="テキスト ボックス 703"/>
        <xdr:cNvSpPr txBox="1"/>
      </xdr:nvSpPr>
      <xdr:spPr>
        <a:xfrm>
          <a:off x="15214111" y="157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122523</xdr:rowOff>
    </xdr:from>
    <xdr:to>
      <xdr:col>21</xdr:col>
      <xdr:colOff>161925</xdr:colOff>
      <xdr:row>94</xdr:row>
      <xdr:rowOff>140157</xdr:rowOff>
    </xdr:to>
    <xdr:cxnSp macro="">
      <xdr:nvCxnSpPr>
        <xdr:cNvPr id="705" name="直線コネクタ 704"/>
        <xdr:cNvCxnSpPr/>
      </xdr:nvCxnSpPr>
      <xdr:spPr>
        <a:xfrm flipV="1">
          <a:off x="13703300" y="16238823"/>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91</xdr:row>
      <xdr:rowOff>47763</xdr:rowOff>
    </xdr:from>
    <xdr:ext cx="534377" cy="259045"/>
    <xdr:sp macro="" textlink="">
      <xdr:nvSpPr>
        <xdr:cNvPr id="707" name="テキスト ボックス 706"/>
        <xdr:cNvSpPr txBox="1"/>
      </xdr:nvSpPr>
      <xdr:spPr>
        <a:xfrm>
          <a:off x="14325111" y="156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140157</xdr:rowOff>
    </xdr:from>
    <xdr:to>
      <xdr:col>19</xdr:col>
      <xdr:colOff>644525</xdr:colOff>
      <xdr:row>94</xdr:row>
      <xdr:rowOff>148224</xdr:rowOff>
    </xdr:to>
    <xdr:cxnSp macro="">
      <xdr:nvCxnSpPr>
        <xdr:cNvPr id="708" name="直線コネクタ 707"/>
        <xdr:cNvCxnSpPr/>
      </xdr:nvCxnSpPr>
      <xdr:spPr>
        <a:xfrm flipV="1">
          <a:off x="12814300" y="16256457"/>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91</xdr:row>
      <xdr:rowOff>33296</xdr:rowOff>
    </xdr:from>
    <xdr:ext cx="534377" cy="259045"/>
    <xdr:sp macro="" textlink="">
      <xdr:nvSpPr>
        <xdr:cNvPr id="710" name="テキスト ボックス 709"/>
        <xdr:cNvSpPr txBox="1"/>
      </xdr:nvSpPr>
      <xdr:spPr>
        <a:xfrm>
          <a:off x="13436111" y="156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91</xdr:row>
      <xdr:rowOff>15106</xdr:rowOff>
    </xdr:from>
    <xdr:ext cx="534377" cy="259045"/>
    <xdr:sp macro="" textlink="">
      <xdr:nvSpPr>
        <xdr:cNvPr id="712" name="テキスト ボックス 711"/>
        <xdr:cNvSpPr txBox="1"/>
      </xdr:nvSpPr>
      <xdr:spPr>
        <a:xfrm>
          <a:off x="12547111" y="156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158525</xdr:rowOff>
    </xdr:from>
    <xdr:to>
      <xdr:col>23</xdr:col>
      <xdr:colOff>568325</xdr:colOff>
      <xdr:row>95</xdr:row>
      <xdr:rowOff>88675</xdr:rowOff>
    </xdr:to>
    <xdr:sp macro="" textlink="">
      <xdr:nvSpPr>
        <xdr:cNvPr id="718" name="円/楕円 717"/>
        <xdr:cNvSpPr/>
      </xdr:nvSpPr>
      <xdr:spPr>
        <a:xfrm>
          <a:off x="16268700" y="16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93</xdr:row>
      <xdr:rowOff>167230</xdr:rowOff>
    </xdr:from>
    <xdr:ext cx="534377" cy="259045"/>
    <xdr:sp macro="" textlink="">
      <xdr:nvSpPr>
        <xdr:cNvPr id="719" name="公債費該当値テキスト"/>
        <xdr:cNvSpPr txBox="1"/>
      </xdr:nvSpPr>
      <xdr:spPr>
        <a:xfrm>
          <a:off x="16370300" y="161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139224</xdr:rowOff>
    </xdr:from>
    <xdr:to>
      <xdr:col>22</xdr:col>
      <xdr:colOff>415925</xdr:colOff>
      <xdr:row>95</xdr:row>
      <xdr:rowOff>69374</xdr:rowOff>
    </xdr:to>
    <xdr:sp macro="" textlink="">
      <xdr:nvSpPr>
        <xdr:cNvPr id="720" name="円/楕円 719"/>
        <xdr:cNvSpPr/>
      </xdr:nvSpPr>
      <xdr:spPr>
        <a:xfrm>
          <a:off x="15430500" y="162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94</xdr:row>
      <xdr:rowOff>90779</xdr:rowOff>
    </xdr:from>
    <xdr:ext cx="534377" cy="259045"/>
    <xdr:sp macro="" textlink="">
      <xdr:nvSpPr>
        <xdr:cNvPr id="721" name="テキスト ボックス 720"/>
        <xdr:cNvSpPr txBox="1"/>
      </xdr:nvSpPr>
      <xdr:spPr>
        <a:xfrm>
          <a:off x="15214111" y="162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71723</xdr:rowOff>
    </xdr:from>
    <xdr:to>
      <xdr:col>21</xdr:col>
      <xdr:colOff>212725</xdr:colOff>
      <xdr:row>95</xdr:row>
      <xdr:rowOff>1873</xdr:rowOff>
    </xdr:to>
    <xdr:sp macro="" textlink="">
      <xdr:nvSpPr>
        <xdr:cNvPr id="722" name="円/楕円 721"/>
        <xdr:cNvSpPr/>
      </xdr:nvSpPr>
      <xdr:spPr>
        <a:xfrm>
          <a:off x="14541500" y="16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94</xdr:row>
      <xdr:rowOff>30130</xdr:rowOff>
    </xdr:from>
    <xdr:ext cx="534377" cy="259045"/>
    <xdr:sp macro="" textlink="">
      <xdr:nvSpPr>
        <xdr:cNvPr id="723" name="テキスト ボックス 722"/>
        <xdr:cNvSpPr txBox="1"/>
      </xdr:nvSpPr>
      <xdr:spPr>
        <a:xfrm>
          <a:off x="14325111" y="161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89357</xdr:rowOff>
    </xdr:from>
    <xdr:to>
      <xdr:col>20</xdr:col>
      <xdr:colOff>9525</xdr:colOff>
      <xdr:row>95</xdr:row>
      <xdr:rowOff>19507</xdr:rowOff>
    </xdr:to>
    <xdr:sp macro="" textlink="">
      <xdr:nvSpPr>
        <xdr:cNvPr id="724" name="円/楕円 723"/>
        <xdr:cNvSpPr/>
      </xdr:nvSpPr>
      <xdr:spPr>
        <a:xfrm>
          <a:off x="13652500" y="162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47764</xdr:rowOff>
    </xdr:from>
    <xdr:ext cx="534377" cy="259045"/>
    <xdr:sp macro="" textlink="">
      <xdr:nvSpPr>
        <xdr:cNvPr id="725" name="テキスト ボックス 724"/>
        <xdr:cNvSpPr txBox="1"/>
      </xdr:nvSpPr>
      <xdr:spPr>
        <a:xfrm>
          <a:off x="13436111" y="161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97424</xdr:rowOff>
    </xdr:from>
    <xdr:to>
      <xdr:col>18</xdr:col>
      <xdr:colOff>492125</xdr:colOff>
      <xdr:row>95</xdr:row>
      <xdr:rowOff>27574</xdr:rowOff>
    </xdr:to>
    <xdr:sp macro="" textlink="">
      <xdr:nvSpPr>
        <xdr:cNvPr id="726" name="円/楕円 725"/>
        <xdr:cNvSpPr/>
      </xdr:nvSpPr>
      <xdr:spPr>
        <a:xfrm>
          <a:off x="12763500" y="162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94</xdr:row>
      <xdr:rowOff>52405</xdr:rowOff>
    </xdr:from>
    <xdr:ext cx="534377" cy="259045"/>
    <xdr:sp macro="" textlink="">
      <xdr:nvSpPr>
        <xdr:cNvPr id="727" name="テキスト ボックス 726"/>
        <xdr:cNvSpPr txBox="1"/>
      </xdr:nvSpPr>
      <xdr:spPr>
        <a:xfrm>
          <a:off x="12547111" y="161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161809</xdr:rowOff>
    </xdr:from>
    <xdr:ext cx="248786" cy="259045"/>
    <xdr:sp macro="" textlink="">
      <xdr:nvSpPr>
        <xdr:cNvPr id="739" name="テキスト ボックス 738"/>
        <xdr:cNvSpPr txBox="1"/>
      </xdr:nvSpPr>
      <xdr:spPr>
        <a:xfrm>
          <a:off x="18039214" y="65054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10114</xdr:rowOff>
    </xdr:from>
    <xdr:ext cx="467179" cy="259045"/>
    <xdr:sp macro="" textlink="">
      <xdr:nvSpPr>
        <xdr:cNvPr id="741" name="テキスト ボックス 740"/>
        <xdr:cNvSpPr txBox="1"/>
      </xdr:nvSpPr>
      <xdr:spPr>
        <a:xfrm>
          <a:off x="17820821" y="6182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19591</xdr:rowOff>
    </xdr:from>
    <xdr:ext cx="467179" cy="259045"/>
    <xdr:sp macro="" textlink="">
      <xdr:nvSpPr>
        <xdr:cNvPr id="743" name="テキスト ボックス 742"/>
        <xdr:cNvSpPr txBox="1"/>
      </xdr:nvSpPr>
      <xdr:spPr>
        <a:xfrm>
          <a:off x="17820821" y="5848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42771</xdr:rowOff>
    </xdr:from>
    <xdr:ext cx="467179" cy="259045"/>
    <xdr:sp macro="" textlink="">
      <xdr:nvSpPr>
        <xdr:cNvPr id="745" name="テキスト ボックス 744"/>
        <xdr:cNvSpPr txBox="1"/>
      </xdr:nvSpPr>
      <xdr:spPr>
        <a:xfrm>
          <a:off x="17820821" y="55291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52248</xdr:rowOff>
    </xdr:from>
    <xdr:ext cx="467179" cy="259045"/>
    <xdr:sp macro="" textlink="">
      <xdr:nvSpPr>
        <xdr:cNvPr id="747" name="テキスト ボックス 746"/>
        <xdr:cNvSpPr txBox="1"/>
      </xdr:nvSpPr>
      <xdr:spPr>
        <a:xfrm>
          <a:off x="17820821" y="519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28</xdr:row>
      <xdr:rowOff>72003</xdr:rowOff>
    </xdr:from>
    <xdr:ext cx="467179" cy="259045"/>
    <xdr:sp macro="" textlink="">
      <xdr:nvSpPr>
        <xdr:cNvPr id="749" name="テキスト ボックス 748"/>
        <xdr:cNvSpPr txBox="1"/>
      </xdr:nvSpPr>
      <xdr:spPr>
        <a:xfrm>
          <a:off x="17820821" y="48726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26</xdr:row>
      <xdr:rowOff>91757</xdr:rowOff>
    </xdr:from>
    <xdr:ext cx="467179" cy="259045"/>
    <xdr:sp macro="" textlink="">
      <xdr:nvSpPr>
        <xdr:cNvPr id="751" name="テキスト ボックス 750"/>
        <xdr:cNvSpPr txBox="1"/>
      </xdr:nvSpPr>
      <xdr:spPr>
        <a:xfrm>
          <a:off x="17820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139835</xdr:rowOff>
    </xdr:from>
    <xdr:ext cx="249299" cy="259045"/>
    <xdr:sp macro="" textlink="">
      <xdr:nvSpPr>
        <xdr:cNvPr id="754" name="諸支出金最小値テキスト"/>
        <xdr:cNvSpPr txBox="1"/>
      </xdr:nvSpPr>
      <xdr:spPr>
        <a:xfrm>
          <a:off x="22212300" y="6654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19497</xdr:rowOff>
    </xdr:from>
    <xdr:ext cx="469744" cy="259045"/>
    <xdr:sp macro="" textlink="">
      <xdr:nvSpPr>
        <xdr:cNvPr id="756" name="諸支出金最大値テキスト"/>
        <xdr:cNvSpPr txBox="1"/>
      </xdr:nvSpPr>
      <xdr:spPr>
        <a:xfrm>
          <a:off x="22212300" y="49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19751</xdr:rowOff>
    </xdr:from>
    <xdr:ext cx="378565" cy="259045"/>
    <xdr:sp macro="" textlink="">
      <xdr:nvSpPr>
        <xdr:cNvPr id="759" name="諸支出金平均値テキスト"/>
        <xdr:cNvSpPr txBox="1"/>
      </xdr:nvSpPr>
      <xdr:spPr>
        <a:xfrm>
          <a:off x="22212300" y="6363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72380</xdr:rowOff>
    </xdr:from>
    <xdr:ext cx="378566" cy="259045"/>
    <xdr:sp macro="" textlink="">
      <xdr:nvSpPr>
        <xdr:cNvPr id="763" name="テキスト ボックス 762"/>
        <xdr:cNvSpPr txBox="1"/>
      </xdr:nvSpPr>
      <xdr:spPr>
        <a:xfrm>
          <a:off x="21134017" y="624458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35</xdr:row>
      <xdr:rowOff>129857</xdr:rowOff>
    </xdr:from>
    <xdr:ext cx="378566" cy="259045"/>
    <xdr:sp macro="" textlink="">
      <xdr:nvSpPr>
        <xdr:cNvPr id="766" name="テキスト ボックス 765"/>
        <xdr:cNvSpPr txBox="1"/>
      </xdr:nvSpPr>
      <xdr:spPr>
        <a:xfrm>
          <a:off x="20245017" y="613060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36</xdr:row>
      <xdr:rowOff>91975</xdr:rowOff>
    </xdr:from>
    <xdr:ext cx="378566" cy="259045"/>
    <xdr:sp macro="" textlink="">
      <xdr:nvSpPr>
        <xdr:cNvPr id="769" name="テキスト ボックス 768"/>
        <xdr:cNvSpPr txBox="1"/>
      </xdr:nvSpPr>
      <xdr:spPr>
        <a:xfrm>
          <a:off x="19356017" y="626417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35</xdr:row>
      <xdr:rowOff>34338</xdr:rowOff>
    </xdr:from>
    <xdr:ext cx="469745" cy="259045"/>
    <xdr:sp macro="" textlink="">
      <xdr:nvSpPr>
        <xdr:cNvPr id="771" name="テキスト ボックス 770"/>
        <xdr:cNvSpPr txBox="1"/>
      </xdr:nvSpPr>
      <xdr:spPr>
        <a:xfrm>
          <a:off x="18421427" y="603508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135</xdr:rowOff>
    </xdr:from>
    <xdr:ext cx="249299" cy="259045"/>
    <xdr:sp macro="" textlink="">
      <xdr:nvSpPr>
        <xdr:cNvPr id="778" name="諸支出金該当値テキスト"/>
        <xdr:cNvSpPr txBox="1"/>
      </xdr:nvSpPr>
      <xdr:spPr>
        <a:xfrm>
          <a:off x="22212300" y="65152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6485</xdr:rowOff>
    </xdr:from>
    <xdr:ext cx="249299" cy="259045"/>
    <xdr:sp macro="" textlink="">
      <xdr:nvSpPr>
        <xdr:cNvPr id="780" name="テキスト ボックス 779"/>
        <xdr:cNvSpPr txBox="1"/>
      </xdr:nvSpPr>
      <xdr:spPr>
        <a:xfrm>
          <a:off x="21198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6485</xdr:rowOff>
    </xdr:from>
    <xdr:ext cx="249299" cy="259045"/>
    <xdr:sp macro="" textlink="">
      <xdr:nvSpPr>
        <xdr:cNvPr id="782" name="テキスト ボックス 781"/>
        <xdr:cNvSpPr txBox="1"/>
      </xdr:nvSpPr>
      <xdr:spPr>
        <a:xfrm>
          <a:off x="20309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6485</xdr:rowOff>
    </xdr:from>
    <xdr:ext cx="249299" cy="259045"/>
    <xdr:sp macro="" textlink="">
      <xdr:nvSpPr>
        <xdr:cNvPr id="784" name="テキスト ボックス 783"/>
        <xdr:cNvSpPr txBox="1"/>
      </xdr:nvSpPr>
      <xdr:spPr>
        <a:xfrm>
          <a:off x="19420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6485</xdr:rowOff>
    </xdr:from>
    <xdr:ext cx="249299" cy="259045"/>
    <xdr:sp macro="" textlink="">
      <xdr:nvSpPr>
        <xdr:cNvPr id="786" name="テキスト ボックス 785"/>
        <xdr:cNvSpPr txBox="1"/>
      </xdr:nvSpPr>
      <xdr:spPr>
        <a:xfrm>
          <a:off x="18531649" y="6693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34607</xdr:rowOff>
    </xdr:from>
    <xdr:ext cx="248786" cy="259045"/>
    <xdr:sp macro="" textlink="">
      <xdr:nvSpPr>
        <xdr:cNvPr id="798" name="テキスト ボックス 797"/>
        <xdr:cNvSpPr txBox="1"/>
      </xdr:nvSpPr>
      <xdr:spPr>
        <a:xfrm>
          <a:off x="18039214" y="912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46</xdr:row>
      <xdr:rowOff>91757</xdr:rowOff>
    </xdr:from>
    <xdr:ext cx="248786" cy="259045"/>
    <xdr:sp macro="" textlink="">
      <xdr:nvSpPr>
        <xdr:cNvPr id="800" name="テキスト ボックス 799"/>
        <xdr:cNvSpPr txBox="1"/>
      </xdr:nvSpPr>
      <xdr:spPr>
        <a:xfrm>
          <a:off x="18039214" y="7978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43881</xdr:rowOff>
    </xdr:from>
    <xdr:ext cx="249299" cy="259045"/>
    <xdr:sp macro="" textlink="">
      <xdr:nvSpPr>
        <xdr:cNvPr id="803" name="前年度繰上充用金最小値テキスト"/>
        <xdr:cNvSpPr txBox="1"/>
      </xdr:nvSpPr>
      <xdr:spPr>
        <a:xfrm>
          <a:off x="22212300"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43881</xdr:rowOff>
    </xdr:from>
    <xdr:ext cx="249299" cy="259045"/>
    <xdr:sp macro="" textlink="">
      <xdr:nvSpPr>
        <xdr:cNvPr id="805" name="前年度繰上充用金最大値テキスト"/>
        <xdr:cNvSpPr txBox="1"/>
      </xdr:nvSpPr>
      <xdr:spPr>
        <a:xfrm>
          <a:off x="22212300" y="8959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101031</xdr:rowOff>
    </xdr:from>
    <xdr:ext cx="249299" cy="259045"/>
    <xdr:sp macro="" textlink="">
      <xdr:nvSpPr>
        <xdr:cNvPr id="808" name="前年度繰上充用金平均値テキスト"/>
        <xdr:cNvSpPr txBox="1"/>
      </xdr:nvSpPr>
      <xdr:spPr>
        <a:xfrm>
          <a:off x="22212300" y="9187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54</xdr:row>
      <xdr:rowOff>43881</xdr:rowOff>
    </xdr:from>
    <xdr:ext cx="249299" cy="259045"/>
    <xdr:sp macro="" textlink="">
      <xdr:nvSpPr>
        <xdr:cNvPr id="812" name="テキスト ボックス 811"/>
        <xdr:cNvSpPr txBox="1"/>
      </xdr:nvSpPr>
      <xdr:spPr>
        <a:xfrm>
          <a:off x="21198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54</xdr:row>
      <xdr:rowOff>43881</xdr:rowOff>
    </xdr:from>
    <xdr:ext cx="249299" cy="259045"/>
    <xdr:sp macro="" textlink="">
      <xdr:nvSpPr>
        <xdr:cNvPr id="815" name="テキスト ボックス 814"/>
        <xdr:cNvSpPr txBox="1"/>
      </xdr:nvSpPr>
      <xdr:spPr>
        <a:xfrm>
          <a:off x="20309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54</xdr:row>
      <xdr:rowOff>43881</xdr:rowOff>
    </xdr:from>
    <xdr:ext cx="249299" cy="259045"/>
    <xdr:sp macro="" textlink="">
      <xdr:nvSpPr>
        <xdr:cNvPr id="818" name="テキスト ボックス 817"/>
        <xdr:cNvSpPr txBox="1"/>
      </xdr:nvSpPr>
      <xdr:spPr>
        <a:xfrm>
          <a:off x="19420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54</xdr:row>
      <xdr:rowOff>43881</xdr:rowOff>
    </xdr:from>
    <xdr:ext cx="249299" cy="259045"/>
    <xdr:sp macro="" textlink="">
      <xdr:nvSpPr>
        <xdr:cNvPr id="820" name="テキスト ボックス 819"/>
        <xdr:cNvSpPr txBox="1"/>
      </xdr:nvSpPr>
      <xdr:spPr>
        <a:xfrm>
          <a:off x="18531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52</xdr:row>
      <xdr:rowOff>158181</xdr:rowOff>
    </xdr:from>
    <xdr:ext cx="249299" cy="259045"/>
    <xdr:sp macro="" textlink="">
      <xdr:nvSpPr>
        <xdr:cNvPr id="827" name="前年度繰上充用金該当値テキスト"/>
        <xdr:cNvSpPr txBox="1"/>
      </xdr:nvSpPr>
      <xdr:spPr>
        <a:xfrm>
          <a:off x="22212300" y="9073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52</xdr:row>
      <xdr:rowOff>72707</xdr:rowOff>
    </xdr:from>
    <xdr:ext cx="249299" cy="259045"/>
    <xdr:sp macro="" textlink="">
      <xdr:nvSpPr>
        <xdr:cNvPr id="829" name="テキスト ボックス 828"/>
        <xdr:cNvSpPr txBox="1"/>
      </xdr:nvSpPr>
      <xdr:spPr>
        <a:xfrm>
          <a:off x="21198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52</xdr:row>
      <xdr:rowOff>72707</xdr:rowOff>
    </xdr:from>
    <xdr:ext cx="249299" cy="259045"/>
    <xdr:sp macro="" textlink="">
      <xdr:nvSpPr>
        <xdr:cNvPr id="831" name="テキスト ボックス 830"/>
        <xdr:cNvSpPr txBox="1"/>
      </xdr:nvSpPr>
      <xdr:spPr>
        <a:xfrm>
          <a:off x="20309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52</xdr:row>
      <xdr:rowOff>72707</xdr:rowOff>
    </xdr:from>
    <xdr:ext cx="249299" cy="259045"/>
    <xdr:sp macro="" textlink="">
      <xdr:nvSpPr>
        <xdr:cNvPr id="833" name="テキスト ボックス 832"/>
        <xdr:cNvSpPr txBox="1"/>
      </xdr:nvSpPr>
      <xdr:spPr>
        <a:xfrm>
          <a:off x="19420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52</xdr:row>
      <xdr:rowOff>72707</xdr:rowOff>
    </xdr:from>
    <xdr:ext cx="249299" cy="259045"/>
    <xdr:sp macro="" textlink="">
      <xdr:nvSpPr>
        <xdr:cNvPr id="835" name="テキスト ボックス 834"/>
        <xdr:cNvSpPr txBox="1"/>
      </xdr:nvSpPr>
      <xdr:spPr>
        <a:xfrm>
          <a:off x="18531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住民一人当たりの議会費については、議員人件費の減少や政務活動交付金の見直しの影響により年々減少しており、平成</a:t>
          </a:r>
          <a:r>
            <a:rPr kumimoji="1" lang="en-US" altLang="ja-JP" sz="1300">
              <a:latin typeface="ＭＳ Ｐゴシック"/>
            </a:rPr>
            <a:t>28</a:t>
          </a:r>
          <a:r>
            <a:rPr kumimoji="1" lang="ja-JP" altLang="en-US" sz="1300">
              <a:latin typeface="ＭＳ Ｐゴシック"/>
            </a:rPr>
            <a:t>年度は類似団体内平均値より</a:t>
          </a:r>
          <a:r>
            <a:rPr kumimoji="1" lang="en-US" altLang="ja-JP" sz="1300">
              <a:latin typeface="ＭＳ Ｐゴシック"/>
            </a:rPr>
            <a:t>214</a:t>
          </a:r>
          <a:r>
            <a:rPr kumimoji="1" lang="ja-JP" altLang="en-US" sz="1300">
              <a:latin typeface="ＭＳ Ｐゴシック"/>
            </a:rPr>
            <a:t>円低い</a:t>
          </a:r>
          <a:r>
            <a:rPr kumimoji="1" lang="en-US" altLang="ja-JP" sz="1300">
              <a:latin typeface="ＭＳ Ｐゴシック"/>
            </a:rPr>
            <a:t>1,644</a:t>
          </a:r>
          <a:r>
            <a:rPr kumimoji="1" lang="ja-JP" altLang="en-US" sz="1300">
              <a:latin typeface="ＭＳ Ｐゴシック"/>
            </a:rPr>
            <a:t>円となっている。住民一人当たりの民生費は類似団体平均値を</a:t>
          </a:r>
          <a:r>
            <a:rPr kumimoji="1" lang="en-US" altLang="ja-JP" sz="1300">
              <a:latin typeface="ＭＳ Ｐゴシック"/>
            </a:rPr>
            <a:t>56,649</a:t>
          </a:r>
          <a:r>
            <a:rPr kumimoji="1" lang="ja-JP" altLang="en-US" sz="1300">
              <a:latin typeface="ＭＳ Ｐゴシック"/>
            </a:rPr>
            <a:t>円上回る</a:t>
          </a:r>
          <a:r>
            <a:rPr kumimoji="1" lang="en-US" altLang="ja-JP" sz="1300">
              <a:latin typeface="ＭＳ Ｐゴシック"/>
            </a:rPr>
            <a:t>218,111</a:t>
          </a:r>
          <a:r>
            <a:rPr kumimoji="1" lang="ja-JP" altLang="en-US" sz="1300">
              <a:latin typeface="ＭＳ Ｐゴシック"/>
            </a:rPr>
            <a:t>円となっており、高い水準となっている。要因として、生活保護制度では就労支援や保護認定など、生活保護費支給の適正化を進めたことにより上昇が止まったものの、障害</a:t>
          </a:r>
          <a:r>
            <a:rPr kumimoji="1" lang="ja-JP" altLang="en-US" sz="1300">
              <a:solidFill>
                <a:schemeClr val="tx1"/>
              </a:solidFill>
              <a:latin typeface="ＭＳ Ｐゴシック"/>
            </a:rPr>
            <a:t>福祉施策等により社会保障関係経費が増加していることから、平成</a:t>
          </a:r>
          <a:r>
            <a:rPr kumimoji="1" lang="en-US" altLang="ja-JP" sz="1300">
              <a:solidFill>
                <a:schemeClr val="tx1"/>
              </a:solidFill>
              <a:latin typeface="ＭＳ Ｐゴシック"/>
            </a:rPr>
            <a:t>28</a:t>
          </a:r>
          <a:r>
            <a:rPr kumimoji="1" lang="ja-JP" altLang="en-US" sz="1300">
              <a:solidFill>
                <a:schemeClr val="tx1"/>
              </a:solidFill>
              <a:latin typeface="ＭＳ Ｐゴシック"/>
            </a:rPr>
            <a:t>年度は前年より</a:t>
          </a:r>
          <a:r>
            <a:rPr kumimoji="1" lang="en-US" altLang="ja-JP" sz="1300">
              <a:solidFill>
                <a:schemeClr val="tx1"/>
              </a:solidFill>
              <a:latin typeface="ＭＳ Ｐゴシック"/>
            </a:rPr>
            <a:t>6,437</a:t>
          </a:r>
          <a:r>
            <a:rPr kumimoji="1" lang="ja-JP" altLang="en-US" sz="1300">
              <a:solidFill>
                <a:schemeClr val="tx1"/>
              </a:solidFill>
              <a:latin typeface="ＭＳ Ｐゴシック"/>
            </a:rPr>
            <a:t>円増となっている。労働費については東大阪市雇用開発センターにかかる解散経費のため、平成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年度</a:t>
          </a:r>
          <a:r>
            <a:rPr kumimoji="1" lang="en-US" altLang="ja-JP" sz="1300">
              <a:solidFill>
                <a:schemeClr val="tx1"/>
              </a:solidFill>
              <a:latin typeface="ＭＳ Ｐゴシック"/>
            </a:rPr>
            <a:t>778</a:t>
          </a:r>
          <a:r>
            <a:rPr kumimoji="1" lang="ja-JP" altLang="en-US" sz="1300">
              <a:solidFill>
                <a:schemeClr val="tx1"/>
              </a:solidFill>
              <a:latin typeface="ＭＳ Ｐゴシック"/>
            </a:rPr>
            <a:t>円から近年では最も高い</a:t>
          </a:r>
          <a:r>
            <a:rPr kumimoji="1" lang="en-US" altLang="ja-JP" sz="1300">
              <a:solidFill>
                <a:schemeClr val="tx1"/>
              </a:solidFill>
              <a:latin typeface="ＭＳ Ｐゴシック"/>
            </a:rPr>
            <a:t>1,378</a:t>
          </a:r>
          <a:r>
            <a:rPr kumimoji="1" lang="ja-JP" altLang="en-US" sz="1300">
              <a:solidFill>
                <a:schemeClr val="tx1"/>
              </a:solidFill>
              <a:latin typeface="ＭＳ Ｐゴシック"/>
            </a:rPr>
            <a:t>円となっている。教育費については近年、</a:t>
          </a:r>
          <a:r>
            <a:rPr kumimoji="1" lang="ja-JP" altLang="ja-JP" sz="1300">
              <a:solidFill>
                <a:schemeClr val="dk1"/>
              </a:solidFill>
              <a:effectLst/>
              <a:latin typeface="+mn-lt"/>
              <a:ea typeface="+mn-ea"/>
              <a:cs typeface="+mn-cs"/>
            </a:rPr>
            <a:t>義務教育施設の耐震化を進めたため</a:t>
          </a:r>
          <a:r>
            <a:rPr kumimoji="1" lang="ja-JP" altLang="en-US" sz="1300">
              <a:solidFill>
                <a:schemeClr val="tx1"/>
              </a:solidFill>
              <a:latin typeface="ＭＳ Ｐゴシック"/>
            </a:rPr>
            <a:t>増加傾向にあったが、耐震化事業が終了したことにより平成</a:t>
          </a:r>
          <a:r>
            <a:rPr kumimoji="1" lang="en-US" altLang="ja-JP" sz="1300">
              <a:solidFill>
                <a:schemeClr val="tx1"/>
              </a:solidFill>
              <a:latin typeface="ＭＳ Ｐゴシック"/>
            </a:rPr>
            <a:t>28</a:t>
          </a:r>
          <a:r>
            <a:rPr kumimoji="1" lang="ja-JP" altLang="en-US" sz="1300">
              <a:solidFill>
                <a:schemeClr val="tx1"/>
              </a:solidFill>
              <a:latin typeface="ＭＳ Ｐゴシック"/>
            </a:rPr>
            <a:t>年度は</a:t>
          </a:r>
          <a:r>
            <a:rPr kumimoji="1" lang="en-US" altLang="ja-JP" sz="1300">
              <a:solidFill>
                <a:schemeClr val="tx1"/>
              </a:solidFill>
              <a:latin typeface="ＭＳ Ｐゴシック"/>
            </a:rPr>
            <a:t>37,200</a:t>
          </a:r>
          <a:r>
            <a:rPr kumimoji="1" lang="ja-JP" altLang="en-US" sz="1300">
              <a:solidFill>
                <a:schemeClr val="tx1"/>
              </a:solidFill>
              <a:latin typeface="ＭＳ Ｐゴシック"/>
            </a:rPr>
            <a:t>円となり類似団体平均値</a:t>
          </a:r>
          <a:r>
            <a:rPr kumimoji="1" lang="en-US" altLang="ja-JP" sz="1300">
              <a:solidFill>
                <a:schemeClr val="tx1"/>
              </a:solidFill>
              <a:latin typeface="ＭＳ Ｐゴシック"/>
            </a:rPr>
            <a:t>40,271</a:t>
          </a:r>
          <a:r>
            <a:rPr kumimoji="1" lang="ja-JP" altLang="en-US" sz="1300">
              <a:solidFill>
                <a:schemeClr val="tx1"/>
              </a:solidFill>
              <a:latin typeface="ＭＳ Ｐゴシック"/>
            </a:rPr>
            <a:t>円を下回ることとなった。</a:t>
          </a:r>
          <a:endParaRPr kumimoji="1" lang="en-US" altLang="ja-JP" sz="1300">
            <a:solidFill>
              <a:schemeClr val="tx1"/>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2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28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28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28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29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29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29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年度の標準財政規模に占める財政調整基金の残高は、平成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4.76</a:t>
          </a:r>
          <a:r>
            <a:rPr kumimoji="1" lang="ja-JP" altLang="en-US" sz="1300">
              <a:latin typeface="ＭＳ ゴシック" pitchFamily="49" charset="-128"/>
              <a:ea typeface="ＭＳ ゴシック" pitchFamily="49" charset="-128"/>
            </a:rPr>
            <a:t>％増加し</a:t>
          </a:r>
          <a:r>
            <a:rPr kumimoji="1" lang="en-US" altLang="ja-JP" sz="1300">
              <a:latin typeface="ＭＳ ゴシック" pitchFamily="49" charset="-128"/>
              <a:ea typeface="ＭＳ ゴシック" pitchFamily="49" charset="-128"/>
            </a:rPr>
            <a:t>14.67</a:t>
          </a:r>
          <a:r>
            <a:rPr kumimoji="1" lang="ja-JP" altLang="en-US" sz="1300">
              <a:latin typeface="ＭＳ ゴシック" pitchFamily="49" charset="-128"/>
              <a:ea typeface="ＭＳ ゴシック" pitchFamily="49" charset="-128"/>
            </a:rPr>
            <a:t>％となった。これは、ラグビーワールドカップ</a:t>
          </a:r>
          <a:r>
            <a:rPr kumimoji="1" lang="en-US" altLang="ja-JP" sz="1300">
              <a:latin typeface="ＭＳ ゴシック" pitchFamily="49" charset="-128"/>
              <a:ea typeface="ＭＳ ゴシック" pitchFamily="49" charset="-128"/>
            </a:rPr>
            <a:t>2019</a:t>
          </a:r>
          <a:r>
            <a:rPr kumimoji="1" lang="ja-JP" altLang="en-US" sz="1300">
              <a:latin typeface="ＭＳ ゴシック" pitchFamily="49" charset="-128"/>
              <a:ea typeface="ＭＳ ゴシック" pitchFamily="49" charset="-128"/>
            </a:rPr>
            <a:t>の花園開催に向けた花園ラグビー場の改修や文化創造館の建設、大阪モノレールの南伸などの大規模事業に備えた不断の行財政改革の取り組みによるものである。一方、平成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年度においては実質収支の黒字を確保したものの地方交付税や地方消費税交付金等の落ち込みにより、実質単年度収支は赤字となった。今後もより一層健全な財政運営に努めたい。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3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3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連結実質赤字比率について対象となる一般会計等及び公営企業会計の実質収支額及び資金余剰額（不足額）は全会計で黒字となっている。平成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みても、連結実質収支額は黒字であることから、いずれも黒字額が赤字額を上回る状態である。また恒常的な赤字となっていた国民健康保険事業についても、収納確保対策による保険料収納率の向上など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年度から黒字に転じた。今後も市全体として健全な財政運営に努めたい。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38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38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38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38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38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38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38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390"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391"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392"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74" t="s">
        <v>64</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75" t="s">
        <v>66</v>
      </c>
      <c r="C3" s="376"/>
      <c r="D3" s="376"/>
      <c r="E3" s="377"/>
      <c r="F3" s="377"/>
      <c r="G3" s="377"/>
      <c r="H3" s="377"/>
      <c r="I3" s="377"/>
      <c r="J3" s="377"/>
      <c r="K3" s="377"/>
      <c r="L3" s="377" t="s">
        <v>67</v>
      </c>
      <c r="M3" s="377"/>
      <c r="N3" s="377"/>
      <c r="O3" s="377"/>
      <c r="P3" s="377"/>
      <c r="Q3" s="377"/>
      <c r="R3" s="384"/>
      <c r="S3" s="384"/>
      <c r="T3" s="384"/>
      <c r="U3" s="384"/>
      <c r="V3" s="385"/>
      <c r="W3" s="390" t="s">
        <v>68</v>
      </c>
      <c r="X3" s="391"/>
      <c r="Y3" s="391"/>
      <c r="Z3" s="391"/>
      <c r="AA3" s="391"/>
      <c r="AB3" s="376"/>
      <c r="AC3" s="384" t="s">
        <v>69</v>
      </c>
      <c r="AD3" s="391"/>
      <c r="AE3" s="391"/>
      <c r="AF3" s="391"/>
      <c r="AG3" s="391"/>
      <c r="AH3" s="391"/>
      <c r="AI3" s="391"/>
      <c r="AJ3" s="391"/>
      <c r="AK3" s="391"/>
      <c r="AL3" s="396"/>
      <c r="AM3" s="390" t="s">
        <v>70</v>
      </c>
      <c r="AN3" s="391"/>
      <c r="AO3" s="391"/>
      <c r="AP3" s="391"/>
      <c r="AQ3" s="391"/>
      <c r="AR3" s="391"/>
      <c r="AS3" s="391"/>
      <c r="AT3" s="391"/>
      <c r="AU3" s="391"/>
      <c r="AV3" s="391"/>
      <c r="AW3" s="391"/>
      <c r="AX3" s="396"/>
      <c r="AY3" s="399" t="s">
        <v>1</v>
      </c>
      <c r="AZ3" s="400"/>
      <c r="BA3" s="400"/>
      <c r="BB3" s="400"/>
      <c r="BC3" s="400"/>
      <c r="BD3" s="400"/>
      <c r="BE3" s="400"/>
      <c r="BF3" s="400"/>
      <c r="BG3" s="400"/>
      <c r="BH3" s="400"/>
      <c r="BI3" s="400"/>
      <c r="BJ3" s="400"/>
      <c r="BK3" s="400"/>
      <c r="BL3" s="400"/>
      <c r="BM3" s="401"/>
      <c r="BN3" s="390" t="s">
        <v>71</v>
      </c>
      <c r="BO3" s="391"/>
      <c r="BP3" s="391"/>
      <c r="BQ3" s="391"/>
      <c r="BR3" s="391"/>
      <c r="BS3" s="391"/>
      <c r="BT3" s="391"/>
      <c r="BU3" s="396"/>
      <c r="BV3" s="390" t="s">
        <v>72</v>
      </c>
      <c r="BW3" s="391"/>
      <c r="BX3" s="391"/>
      <c r="BY3" s="391"/>
      <c r="BZ3" s="391"/>
      <c r="CA3" s="391"/>
      <c r="CB3" s="391"/>
      <c r="CC3" s="396"/>
      <c r="CD3" s="399" t="s">
        <v>1</v>
      </c>
      <c r="CE3" s="400"/>
      <c r="CF3" s="400"/>
      <c r="CG3" s="400"/>
      <c r="CH3" s="400"/>
      <c r="CI3" s="400"/>
      <c r="CJ3" s="400"/>
      <c r="CK3" s="400"/>
      <c r="CL3" s="400"/>
      <c r="CM3" s="400"/>
      <c r="CN3" s="400"/>
      <c r="CO3" s="400"/>
      <c r="CP3" s="400"/>
      <c r="CQ3" s="400"/>
      <c r="CR3" s="400"/>
      <c r="CS3" s="401"/>
      <c r="CT3" s="390" t="s">
        <v>73</v>
      </c>
      <c r="CU3" s="391"/>
      <c r="CV3" s="391"/>
      <c r="CW3" s="391"/>
      <c r="CX3" s="391"/>
      <c r="CY3" s="391"/>
      <c r="CZ3" s="391"/>
      <c r="DA3" s="396"/>
      <c r="DB3" s="390" t="s">
        <v>74</v>
      </c>
      <c r="DC3" s="391"/>
      <c r="DD3" s="391"/>
      <c r="DE3" s="391"/>
      <c r="DF3" s="391"/>
      <c r="DG3" s="391"/>
      <c r="DH3" s="391"/>
      <c r="DI3" s="396"/>
      <c r="DJ3" s="139"/>
      <c r="DK3" s="139"/>
      <c r="DL3" s="139"/>
      <c r="DM3" s="139"/>
      <c r="DN3" s="139"/>
      <c r="DO3" s="139"/>
    </row>
    <row r="4" spans="1:119" ht="18.75" customHeight="1" x14ac:dyDescent="0.15">
      <c r="A4" s="140"/>
      <c r="B4" s="378"/>
      <c r="C4" s="379"/>
      <c r="D4" s="379"/>
      <c r="E4" s="380"/>
      <c r="F4" s="380"/>
      <c r="G4" s="380"/>
      <c r="H4" s="380"/>
      <c r="I4" s="380"/>
      <c r="J4" s="380"/>
      <c r="K4" s="380"/>
      <c r="L4" s="380"/>
      <c r="M4" s="380"/>
      <c r="N4" s="380"/>
      <c r="O4" s="380"/>
      <c r="P4" s="380"/>
      <c r="Q4" s="380"/>
      <c r="R4" s="386"/>
      <c r="S4" s="386"/>
      <c r="T4" s="386"/>
      <c r="U4" s="386"/>
      <c r="V4" s="387"/>
      <c r="W4" s="392"/>
      <c r="X4" s="393"/>
      <c r="Y4" s="393"/>
      <c r="Z4" s="393"/>
      <c r="AA4" s="393"/>
      <c r="AB4" s="379"/>
      <c r="AC4" s="386"/>
      <c r="AD4" s="393"/>
      <c r="AE4" s="393"/>
      <c r="AF4" s="393"/>
      <c r="AG4" s="393"/>
      <c r="AH4" s="393"/>
      <c r="AI4" s="393"/>
      <c r="AJ4" s="393"/>
      <c r="AK4" s="393"/>
      <c r="AL4" s="397"/>
      <c r="AM4" s="394"/>
      <c r="AN4" s="395"/>
      <c r="AO4" s="395"/>
      <c r="AP4" s="395"/>
      <c r="AQ4" s="395"/>
      <c r="AR4" s="395"/>
      <c r="AS4" s="395"/>
      <c r="AT4" s="395"/>
      <c r="AU4" s="395"/>
      <c r="AV4" s="395"/>
      <c r="AW4" s="395"/>
      <c r="AX4" s="398"/>
      <c r="AY4" s="402" t="s">
        <v>75</v>
      </c>
      <c r="AZ4" s="403"/>
      <c r="BA4" s="403"/>
      <c r="BB4" s="403"/>
      <c r="BC4" s="403"/>
      <c r="BD4" s="403"/>
      <c r="BE4" s="403"/>
      <c r="BF4" s="403"/>
      <c r="BG4" s="403"/>
      <c r="BH4" s="403"/>
      <c r="BI4" s="403"/>
      <c r="BJ4" s="403"/>
      <c r="BK4" s="403"/>
      <c r="BL4" s="403"/>
      <c r="BM4" s="404"/>
      <c r="BN4" s="405">
        <v>201689269</v>
      </c>
      <c r="BO4" s="406"/>
      <c r="BP4" s="406"/>
      <c r="BQ4" s="406"/>
      <c r="BR4" s="406"/>
      <c r="BS4" s="406"/>
      <c r="BT4" s="406"/>
      <c r="BU4" s="407"/>
      <c r="BV4" s="405">
        <v>208150324</v>
      </c>
      <c r="BW4" s="406"/>
      <c r="BX4" s="406"/>
      <c r="BY4" s="406"/>
      <c r="BZ4" s="406"/>
      <c r="CA4" s="406"/>
      <c r="CB4" s="406"/>
      <c r="CC4" s="407"/>
      <c r="CD4" s="408" t="s">
        <v>76</v>
      </c>
      <c r="CE4" s="409"/>
      <c r="CF4" s="409"/>
      <c r="CG4" s="409"/>
      <c r="CH4" s="409"/>
      <c r="CI4" s="409"/>
      <c r="CJ4" s="409"/>
      <c r="CK4" s="409"/>
      <c r="CL4" s="409"/>
      <c r="CM4" s="409"/>
      <c r="CN4" s="409"/>
      <c r="CO4" s="409"/>
      <c r="CP4" s="409"/>
      <c r="CQ4" s="409"/>
      <c r="CR4" s="409"/>
      <c r="CS4" s="410"/>
      <c r="CT4" s="411">
        <v>1.5</v>
      </c>
      <c r="CU4" s="412"/>
      <c r="CV4" s="412"/>
      <c r="CW4" s="412"/>
      <c r="CX4" s="412"/>
      <c r="CY4" s="412"/>
      <c r="CZ4" s="412"/>
      <c r="DA4" s="413"/>
      <c r="DB4" s="411">
        <v>1.6</v>
      </c>
      <c r="DC4" s="412"/>
      <c r="DD4" s="412"/>
      <c r="DE4" s="412"/>
      <c r="DF4" s="412"/>
      <c r="DG4" s="412"/>
      <c r="DH4" s="412"/>
      <c r="DI4" s="413"/>
      <c r="DJ4" s="139"/>
      <c r="DK4" s="139"/>
      <c r="DL4" s="139"/>
      <c r="DM4" s="139"/>
      <c r="DN4" s="139"/>
      <c r="DO4" s="139"/>
    </row>
    <row r="5" spans="1:119" ht="18.75" customHeight="1" x14ac:dyDescent="0.15">
      <c r="A5" s="140"/>
      <c r="B5" s="381"/>
      <c r="C5" s="382"/>
      <c r="D5" s="382"/>
      <c r="E5" s="383"/>
      <c r="F5" s="383"/>
      <c r="G5" s="383"/>
      <c r="H5" s="383"/>
      <c r="I5" s="383"/>
      <c r="J5" s="383"/>
      <c r="K5" s="383"/>
      <c r="L5" s="383"/>
      <c r="M5" s="383"/>
      <c r="N5" s="383"/>
      <c r="O5" s="383"/>
      <c r="P5" s="383"/>
      <c r="Q5" s="383"/>
      <c r="R5" s="388"/>
      <c r="S5" s="388"/>
      <c r="T5" s="388"/>
      <c r="U5" s="388"/>
      <c r="V5" s="389"/>
      <c r="W5" s="394"/>
      <c r="X5" s="395"/>
      <c r="Y5" s="395"/>
      <c r="Z5" s="395"/>
      <c r="AA5" s="395"/>
      <c r="AB5" s="382"/>
      <c r="AC5" s="388"/>
      <c r="AD5" s="395"/>
      <c r="AE5" s="395"/>
      <c r="AF5" s="395"/>
      <c r="AG5" s="395"/>
      <c r="AH5" s="395"/>
      <c r="AI5" s="395"/>
      <c r="AJ5" s="395"/>
      <c r="AK5" s="395"/>
      <c r="AL5" s="39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422">
        <v>200023698</v>
      </c>
      <c r="BO5" s="423"/>
      <c r="BP5" s="423"/>
      <c r="BQ5" s="423"/>
      <c r="BR5" s="423"/>
      <c r="BS5" s="423"/>
      <c r="BT5" s="423"/>
      <c r="BU5" s="424"/>
      <c r="BV5" s="422">
        <v>205784591</v>
      </c>
      <c r="BW5" s="423"/>
      <c r="BX5" s="423"/>
      <c r="BY5" s="423"/>
      <c r="BZ5" s="423"/>
      <c r="CA5" s="423"/>
      <c r="CB5" s="423"/>
      <c r="CC5" s="424"/>
      <c r="CD5" s="428" t="s">
        <v>80</v>
      </c>
      <c r="CE5" s="429"/>
      <c r="CF5" s="429"/>
      <c r="CG5" s="429"/>
      <c r="CH5" s="429"/>
      <c r="CI5" s="429"/>
      <c r="CJ5" s="429"/>
      <c r="CK5" s="429"/>
      <c r="CL5" s="429"/>
      <c r="CM5" s="429"/>
      <c r="CN5" s="429"/>
      <c r="CO5" s="429"/>
      <c r="CP5" s="429"/>
      <c r="CQ5" s="429"/>
      <c r="CR5" s="429"/>
      <c r="CS5" s="430"/>
      <c r="CT5" s="425">
        <v>95.1</v>
      </c>
      <c r="CU5" s="426"/>
      <c r="CV5" s="426"/>
      <c r="CW5" s="426"/>
      <c r="CX5" s="426"/>
      <c r="CY5" s="426"/>
      <c r="CZ5" s="426"/>
      <c r="DA5" s="427"/>
      <c r="DB5" s="425">
        <v>92.8</v>
      </c>
      <c r="DC5" s="426"/>
      <c r="DD5" s="426"/>
      <c r="DE5" s="426"/>
      <c r="DF5" s="426"/>
      <c r="DG5" s="426"/>
      <c r="DH5" s="426"/>
      <c r="DI5" s="427"/>
      <c r="DJ5" s="139"/>
      <c r="DK5" s="139"/>
      <c r="DL5" s="139"/>
      <c r="DM5" s="139"/>
      <c r="DN5" s="139"/>
      <c r="DO5" s="139"/>
    </row>
    <row r="6" spans="1:119" ht="18.75" customHeight="1" x14ac:dyDescent="0.15">
      <c r="A6" s="140"/>
      <c r="B6" s="431" t="s">
        <v>81</v>
      </c>
      <c r="C6" s="432"/>
      <c r="D6" s="432"/>
      <c r="E6" s="433"/>
      <c r="F6" s="433"/>
      <c r="G6" s="433"/>
      <c r="H6" s="433"/>
      <c r="I6" s="433"/>
      <c r="J6" s="433"/>
      <c r="K6" s="433"/>
      <c r="L6" s="433" t="s">
        <v>82</v>
      </c>
      <c r="M6" s="433"/>
      <c r="N6" s="433"/>
      <c r="O6" s="433"/>
      <c r="P6" s="433"/>
      <c r="Q6" s="433"/>
      <c r="R6" s="437"/>
      <c r="S6" s="437"/>
      <c r="T6" s="437"/>
      <c r="U6" s="437"/>
      <c r="V6" s="438"/>
      <c r="W6" s="441" t="s">
        <v>83</v>
      </c>
      <c r="X6" s="442"/>
      <c r="Y6" s="442"/>
      <c r="Z6" s="442"/>
      <c r="AA6" s="442"/>
      <c r="AB6" s="432"/>
      <c r="AC6" s="445" t="s">
        <v>84</v>
      </c>
      <c r="AD6" s="446"/>
      <c r="AE6" s="446"/>
      <c r="AF6" s="446"/>
      <c r="AG6" s="446"/>
      <c r="AH6" s="446"/>
      <c r="AI6" s="446"/>
      <c r="AJ6" s="446"/>
      <c r="AK6" s="446"/>
      <c r="AL6" s="44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422">
        <v>1665571</v>
      </c>
      <c r="BO6" s="423"/>
      <c r="BP6" s="423"/>
      <c r="BQ6" s="423"/>
      <c r="BR6" s="423"/>
      <c r="BS6" s="423"/>
      <c r="BT6" s="423"/>
      <c r="BU6" s="424"/>
      <c r="BV6" s="422">
        <v>2365733</v>
      </c>
      <c r="BW6" s="423"/>
      <c r="BX6" s="423"/>
      <c r="BY6" s="423"/>
      <c r="BZ6" s="423"/>
      <c r="CA6" s="423"/>
      <c r="CB6" s="423"/>
      <c r="CC6" s="424"/>
      <c r="CD6" s="428" t="s">
        <v>87</v>
      </c>
      <c r="CE6" s="429"/>
      <c r="CF6" s="429"/>
      <c r="CG6" s="429"/>
      <c r="CH6" s="429"/>
      <c r="CI6" s="429"/>
      <c r="CJ6" s="429"/>
      <c r="CK6" s="429"/>
      <c r="CL6" s="429"/>
      <c r="CM6" s="429"/>
      <c r="CN6" s="429"/>
      <c r="CO6" s="429"/>
      <c r="CP6" s="429"/>
      <c r="CQ6" s="429"/>
      <c r="CR6" s="429"/>
      <c r="CS6" s="430"/>
      <c r="CT6" s="454">
        <v>102.6</v>
      </c>
      <c r="CU6" s="455"/>
      <c r="CV6" s="455"/>
      <c r="CW6" s="455"/>
      <c r="CX6" s="455"/>
      <c r="CY6" s="455"/>
      <c r="CZ6" s="455"/>
      <c r="DA6" s="456"/>
      <c r="DB6" s="454">
        <v>101.3</v>
      </c>
      <c r="DC6" s="455"/>
      <c r="DD6" s="455"/>
      <c r="DE6" s="455"/>
      <c r="DF6" s="455"/>
      <c r="DG6" s="455"/>
      <c r="DH6" s="455"/>
      <c r="DI6" s="456"/>
      <c r="DJ6" s="139"/>
      <c r="DK6" s="139"/>
      <c r="DL6" s="139"/>
      <c r="DM6" s="139"/>
      <c r="DN6" s="139"/>
      <c r="DO6" s="139"/>
    </row>
    <row r="7" spans="1:119" ht="18.75" customHeight="1" x14ac:dyDescent="0.15">
      <c r="A7" s="140"/>
      <c r="B7" s="378"/>
      <c r="C7" s="379"/>
      <c r="D7" s="379"/>
      <c r="E7" s="380"/>
      <c r="F7" s="380"/>
      <c r="G7" s="380"/>
      <c r="H7" s="380"/>
      <c r="I7" s="380"/>
      <c r="J7" s="380"/>
      <c r="K7" s="380"/>
      <c r="L7" s="380"/>
      <c r="M7" s="380"/>
      <c r="N7" s="380"/>
      <c r="O7" s="380"/>
      <c r="P7" s="380"/>
      <c r="Q7" s="380"/>
      <c r="R7" s="386"/>
      <c r="S7" s="386"/>
      <c r="T7" s="386"/>
      <c r="U7" s="386"/>
      <c r="V7" s="387"/>
      <c r="W7" s="392"/>
      <c r="X7" s="393"/>
      <c r="Y7" s="393"/>
      <c r="Z7" s="393"/>
      <c r="AA7" s="393"/>
      <c r="AB7" s="379"/>
      <c r="AC7" s="448"/>
      <c r="AD7" s="449"/>
      <c r="AE7" s="449"/>
      <c r="AF7" s="449"/>
      <c r="AG7" s="449"/>
      <c r="AH7" s="449"/>
      <c r="AI7" s="449"/>
      <c r="AJ7" s="449"/>
      <c r="AK7" s="449"/>
      <c r="AL7" s="45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422">
        <v>74374</v>
      </c>
      <c r="BO7" s="423"/>
      <c r="BP7" s="423"/>
      <c r="BQ7" s="423"/>
      <c r="BR7" s="423"/>
      <c r="BS7" s="423"/>
      <c r="BT7" s="423"/>
      <c r="BU7" s="424"/>
      <c r="BV7" s="422">
        <v>660147</v>
      </c>
      <c r="BW7" s="423"/>
      <c r="BX7" s="423"/>
      <c r="BY7" s="423"/>
      <c r="BZ7" s="423"/>
      <c r="CA7" s="423"/>
      <c r="CB7" s="423"/>
      <c r="CC7" s="424"/>
      <c r="CD7" s="428" t="s">
        <v>91</v>
      </c>
      <c r="CE7" s="429"/>
      <c r="CF7" s="429"/>
      <c r="CG7" s="429"/>
      <c r="CH7" s="429"/>
      <c r="CI7" s="429"/>
      <c r="CJ7" s="429"/>
      <c r="CK7" s="429"/>
      <c r="CL7" s="429"/>
      <c r="CM7" s="429"/>
      <c r="CN7" s="429"/>
      <c r="CO7" s="429"/>
      <c r="CP7" s="429"/>
      <c r="CQ7" s="429"/>
      <c r="CR7" s="429"/>
      <c r="CS7" s="430"/>
      <c r="CT7" s="422">
        <v>106434180</v>
      </c>
      <c r="CU7" s="423"/>
      <c r="CV7" s="423"/>
      <c r="CW7" s="423"/>
      <c r="CX7" s="423"/>
      <c r="CY7" s="423"/>
      <c r="CZ7" s="423"/>
      <c r="DA7" s="424"/>
      <c r="DB7" s="422">
        <v>107066443</v>
      </c>
      <c r="DC7" s="423"/>
      <c r="DD7" s="423"/>
      <c r="DE7" s="423"/>
      <c r="DF7" s="423"/>
      <c r="DG7" s="423"/>
      <c r="DH7" s="423"/>
      <c r="DI7" s="424"/>
      <c r="DJ7" s="139"/>
      <c r="DK7" s="139"/>
      <c r="DL7" s="139"/>
      <c r="DM7" s="139"/>
      <c r="DN7" s="139"/>
      <c r="DO7" s="139"/>
    </row>
    <row r="8" spans="1:119" ht="18.75" customHeight="1" thickBot="1" x14ac:dyDescent="0.2">
      <c r="A8" s="140"/>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422">
        <v>1591197</v>
      </c>
      <c r="BO8" s="423"/>
      <c r="BP8" s="423"/>
      <c r="BQ8" s="423"/>
      <c r="BR8" s="423"/>
      <c r="BS8" s="423"/>
      <c r="BT8" s="423"/>
      <c r="BU8" s="424"/>
      <c r="BV8" s="422">
        <v>1705586</v>
      </c>
      <c r="BW8" s="423"/>
      <c r="BX8" s="423"/>
      <c r="BY8" s="423"/>
      <c r="BZ8" s="423"/>
      <c r="CA8" s="423"/>
      <c r="CB8" s="423"/>
      <c r="CC8" s="424"/>
      <c r="CD8" s="428" t="s">
        <v>95</v>
      </c>
      <c r="CE8" s="429"/>
      <c r="CF8" s="429"/>
      <c r="CG8" s="429"/>
      <c r="CH8" s="429"/>
      <c r="CI8" s="429"/>
      <c r="CJ8" s="429"/>
      <c r="CK8" s="429"/>
      <c r="CL8" s="429"/>
      <c r="CM8" s="429"/>
      <c r="CN8" s="429"/>
      <c r="CO8" s="429"/>
      <c r="CP8" s="429"/>
      <c r="CQ8" s="429"/>
      <c r="CR8" s="429"/>
      <c r="CS8" s="430"/>
      <c r="CT8" s="457">
        <v>0.75</v>
      </c>
      <c r="CU8" s="458"/>
      <c r="CV8" s="458"/>
      <c r="CW8" s="458"/>
      <c r="CX8" s="458"/>
      <c r="CY8" s="458"/>
      <c r="CZ8" s="458"/>
      <c r="DA8" s="459"/>
      <c r="DB8" s="457">
        <v>0.74</v>
      </c>
      <c r="DC8" s="458"/>
      <c r="DD8" s="458"/>
      <c r="DE8" s="458"/>
      <c r="DF8" s="458"/>
      <c r="DG8" s="458"/>
      <c r="DH8" s="458"/>
      <c r="DI8" s="459"/>
      <c r="DJ8" s="139"/>
      <c r="DK8" s="139"/>
      <c r="DL8" s="139"/>
      <c r="DM8" s="139"/>
      <c r="DN8" s="139"/>
      <c r="DO8" s="139"/>
    </row>
    <row r="9" spans="1:119" ht="18.75" customHeight="1" thickBot="1" x14ac:dyDescent="0.2">
      <c r="A9" s="140"/>
      <c r="B9" s="399" t="s">
        <v>96</v>
      </c>
      <c r="C9" s="400"/>
      <c r="D9" s="400"/>
      <c r="E9" s="400"/>
      <c r="F9" s="400"/>
      <c r="G9" s="400"/>
      <c r="H9" s="400"/>
      <c r="I9" s="400"/>
      <c r="J9" s="400"/>
      <c r="K9" s="488"/>
      <c r="L9" s="489" t="s">
        <v>97</v>
      </c>
      <c r="M9" s="490"/>
      <c r="N9" s="490"/>
      <c r="O9" s="490"/>
      <c r="P9" s="490"/>
      <c r="Q9" s="491"/>
      <c r="R9" s="492">
        <v>502784</v>
      </c>
      <c r="S9" s="493"/>
      <c r="T9" s="493"/>
      <c r="U9" s="493"/>
      <c r="V9" s="494"/>
      <c r="W9" s="390" t="s">
        <v>98</v>
      </c>
      <c r="X9" s="391"/>
      <c r="Y9" s="391"/>
      <c r="Z9" s="391"/>
      <c r="AA9" s="391"/>
      <c r="AB9" s="391"/>
      <c r="AC9" s="391"/>
      <c r="AD9" s="391"/>
      <c r="AE9" s="391"/>
      <c r="AF9" s="391"/>
      <c r="AG9" s="391"/>
      <c r="AH9" s="391"/>
      <c r="AI9" s="391"/>
      <c r="AJ9" s="391"/>
      <c r="AK9" s="391"/>
      <c r="AL9" s="396"/>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422">
        <v>-114389</v>
      </c>
      <c r="BO9" s="423"/>
      <c r="BP9" s="423"/>
      <c r="BQ9" s="423"/>
      <c r="BR9" s="423"/>
      <c r="BS9" s="423"/>
      <c r="BT9" s="423"/>
      <c r="BU9" s="424"/>
      <c r="BV9" s="422">
        <v>536148</v>
      </c>
      <c r="BW9" s="423"/>
      <c r="BX9" s="423"/>
      <c r="BY9" s="423"/>
      <c r="BZ9" s="423"/>
      <c r="CA9" s="423"/>
      <c r="CB9" s="423"/>
      <c r="CC9" s="424"/>
      <c r="CD9" s="428" t="s">
        <v>101</v>
      </c>
      <c r="CE9" s="429"/>
      <c r="CF9" s="429"/>
      <c r="CG9" s="429"/>
      <c r="CH9" s="429"/>
      <c r="CI9" s="429"/>
      <c r="CJ9" s="429"/>
      <c r="CK9" s="429"/>
      <c r="CL9" s="429"/>
      <c r="CM9" s="429"/>
      <c r="CN9" s="429"/>
      <c r="CO9" s="429"/>
      <c r="CP9" s="429"/>
      <c r="CQ9" s="429"/>
      <c r="CR9" s="429"/>
      <c r="CS9" s="430"/>
      <c r="CT9" s="425">
        <v>13.2</v>
      </c>
      <c r="CU9" s="426"/>
      <c r="CV9" s="426"/>
      <c r="CW9" s="426"/>
      <c r="CX9" s="426"/>
      <c r="CY9" s="426"/>
      <c r="CZ9" s="426"/>
      <c r="DA9" s="427"/>
      <c r="DB9" s="425">
        <v>13.5</v>
      </c>
      <c r="DC9" s="426"/>
      <c r="DD9" s="426"/>
      <c r="DE9" s="426"/>
      <c r="DF9" s="426"/>
      <c r="DG9" s="426"/>
      <c r="DH9" s="426"/>
      <c r="DI9" s="427"/>
      <c r="DJ9" s="139"/>
      <c r="DK9" s="139"/>
      <c r="DL9" s="139"/>
      <c r="DM9" s="139"/>
      <c r="DN9" s="139"/>
      <c r="DO9" s="139"/>
    </row>
    <row r="10" spans="1:119" ht="18.75" customHeight="1" thickBot="1" x14ac:dyDescent="0.2">
      <c r="A10" s="140"/>
      <c r="B10" s="399"/>
      <c r="C10" s="400"/>
      <c r="D10" s="400"/>
      <c r="E10" s="400"/>
      <c r="F10" s="400"/>
      <c r="G10" s="400"/>
      <c r="H10" s="400"/>
      <c r="I10" s="400"/>
      <c r="J10" s="400"/>
      <c r="K10" s="488"/>
      <c r="L10" s="466" t="s">
        <v>102</v>
      </c>
      <c r="M10" s="415"/>
      <c r="N10" s="415"/>
      <c r="O10" s="415"/>
      <c r="P10" s="415"/>
      <c r="Q10" s="416"/>
      <c r="R10" s="467">
        <v>509533</v>
      </c>
      <c r="S10" s="468"/>
      <c r="T10" s="468"/>
      <c r="U10" s="468"/>
      <c r="V10" s="469"/>
      <c r="W10" s="392"/>
      <c r="X10" s="393"/>
      <c r="Y10" s="393"/>
      <c r="Z10" s="393"/>
      <c r="AA10" s="393"/>
      <c r="AB10" s="393"/>
      <c r="AC10" s="393"/>
      <c r="AD10" s="393"/>
      <c r="AE10" s="393"/>
      <c r="AF10" s="393"/>
      <c r="AG10" s="393"/>
      <c r="AH10" s="393"/>
      <c r="AI10" s="393"/>
      <c r="AJ10" s="393"/>
      <c r="AK10" s="393"/>
      <c r="AL10" s="39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422">
        <v>1809300</v>
      </c>
      <c r="BO10" s="423"/>
      <c r="BP10" s="423"/>
      <c r="BQ10" s="423"/>
      <c r="BR10" s="423"/>
      <c r="BS10" s="423"/>
      <c r="BT10" s="423"/>
      <c r="BU10" s="424"/>
      <c r="BV10" s="422">
        <v>1975700</v>
      </c>
      <c r="BW10" s="423"/>
      <c r="BX10" s="423"/>
      <c r="BY10" s="423"/>
      <c r="BZ10" s="423"/>
      <c r="CA10" s="423"/>
      <c r="CB10" s="423"/>
      <c r="CC10" s="424"/>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99"/>
      <c r="C11" s="400"/>
      <c r="D11" s="400"/>
      <c r="E11" s="400"/>
      <c r="F11" s="400"/>
      <c r="G11" s="400"/>
      <c r="H11" s="400"/>
      <c r="I11" s="400"/>
      <c r="J11" s="400"/>
      <c r="K11" s="488"/>
      <c r="L11" s="460" t="s">
        <v>107</v>
      </c>
      <c r="M11" s="461"/>
      <c r="N11" s="461"/>
      <c r="O11" s="461"/>
      <c r="P11" s="461"/>
      <c r="Q11" s="462"/>
      <c r="R11" s="463" t="s">
        <v>108</v>
      </c>
      <c r="S11" s="464"/>
      <c r="T11" s="464"/>
      <c r="U11" s="464"/>
      <c r="V11" s="465"/>
      <c r="W11" s="392"/>
      <c r="X11" s="393"/>
      <c r="Y11" s="393"/>
      <c r="Z11" s="393"/>
      <c r="AA11" s="393"/>
      <c r="AB11" s="393"/>
      <c r="AC11" s="393"/>
      <c r="AD11" s="393"/>
      <c r="AE11" s="393"/>
      <c r="AF11" s="393"/>
      <c r="AG11" s="393"/>
      <c r="AH11" s="393"/>
      <c r="AI11" s="393"/>
      <c r="AJ11" s="393"/>
      <c r="AK11" s="393"/>
      <c r="AL11" s="39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422">
        <v>44</v>
      </c>
      <c r="BO11" s="423"/>
      <c r="BP11" s="423"/>
      <c r="BQ11" s="423"/>
      <c r="BR11" s="423"/>
      <c r="BS11" s="423"/>
      <c r="BT11" s="423"/>
      <c r="BU11" s="424"/>
      <c r="BV11" s="422">
        <v>217</v>
      </c>
      <c r="BW11" s="423"/>
      <c r="BX11" s="423"/>
      <c r="BY11" s="423"/>
      <c r="BZ11" s="423"/>
      <c r="CA11" s="423"/>
      <c r="CB11" s="423"/>
      <c r="CC11" s="424"/>
      <c r="CD11" s="428" t="s">
        <v>111</v>
      </c>
      <c r="CE11" s="429"/>
      <c r="CF11" s="429"/>
      <c r="CG11" s="429"/>
      <c r="CH11" s="429"/>
      <c r="CI11" s="429"/>
      <c r="CJ11" s="429"/>
      <c r="CK11" s="429"/>
      <c r="CL11" s="429"/>
      <c r="CM11" s="429"/>
      <c r="CN11" s="429"/>
      <c r="CO11" s="429"/>
      <c r="CP11" s="429"/>
      <c r="CQ11" s="429"/>
      <c r="CR11" s="429"/>
      <c r="CS11" s="430"/>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0" t="s">
        <v>113</v>
      </c>
      <c r="C12" s="471"/>
      <c r="D12" s="471"/>
      <c r="E12" s="471"/>
      <c r="F12" s="471"/>
      <c r="G12" s="471"/>
      <c r="H12" s="471"/>
      <c r="I12" s="471"/>
      <c r="J12" s="471"/>
      <c r="K12" s="472"/>
      <c r="L12" s="479" t="s">
        <v>114</v>
      </c>
      <c r="M12" s="480"/>
      <c r="N12" s="480"/>
      <c r="O12" s="480"/>
      <c r="P12" s="480"/>
      <c r="Q12" s="481"/>
      <c r="R12" s="482">
        <v>493922</v>
      </c>
      <c r="S12" s="483"/>
      <c r="T12" s="483"/>
      <c r="U12" s="483"/>
      <c r="V12" s="484"/>
      <c r="W12" s="485" t="s">
        <v>1</v>
      </c>
      <c r="X12" s="418"/>
      <c r="Y12" s="418"/>
      <c r="Z12" s="418"/>
      <c r="AA12" s="418"/>
      <c r="AB12" s="486"/>
      <c r="AC12" s="417" t="s">
        <v>115</v>
      </c>
      <c r="AD12" s="418"/>
      <c r="AE12" s="418"/>
      <c r="AF12" s="418"/>
      <c r="AG12" s="486"/>
      <c r="AH12" s="417" t="s">
        <v>116</v>
      </c>
      <c r="AI12" s="418"/>
      <c r="AJ12" s="418"/>
      <c r="AK12" s="418"/>
      <c r="AL12" s="487"/>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422">
        <v>3300000</v>
      </c>
      <c r="BO12" s="423"/>
      <c r="BP12" s="423"/>
      <c r="BQ12" s="423"/>
      <c r="BR12" s="423"/>
      <c r="BS12" s="423"/>
      <c r="BT12" s="423"/>
      <c r="BU12" s="424"/>
      <c r="BV12" s="422">
        <v>1000000</v>
      </c>
      <c r="BW12" s="423"/>
      <c r="BX12" s="423"/>
      <c r="BY12" s="423"/>
      <c r="BZ12" s="423"/>
      <c r="CA12" s="423"/>
      <c r="CB12" s="423"/>
      <c r="CC12" s="424"/>
      <c r="CD12" s="428" t="s">
        <v>120</v>
      </c>
      <c r="CE12" s="429"/>
      <c r="CF12" s="429"/>
      <c r="CG12" s="429"/>
      <c r="CH12" s="429"/>
      <c r="CI12" s="429"/>
      <c r="CJ12" s="429"/>
      <c r="CK12" s="429"/>
      <c r="CL12" s="429"/>
      <c r="CM12" s="429"/>
      <c r="CN12" s="429"/>
      <c r="CO12" s="429"/>
      <c r="CP12" s="429"/>
      <c r="CQ12" s="429"/>
      <c r="CR12" s="429"/>
      <c r="CS12" s="430"/>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73"/>
      <c r="C13" s="474"/>
      <c r="D13" s="474"/>
      <c r="E13" s="474"/>
      <c r="F13" s="474"/>
      <c r="G13" s="474"/>
      <c r="H13" s="474"/>
      <c r="I13" s="474"/>
      <c r="J13" s="474"/>
      <c r="K13" s="475"/>
      <c r="L13" s="150"/>
      <c r="M13" s="495" t="s">
        <v>122</v>
      </c>
      <c r="N13" s="496"/>
      <c r="O13" s="496"/>
      <c r="P13" s="496"/>
      <c r="Q13" s="497"/>
      <c r="R13" s="498">
        <v>476959</v>
      </c>
      <c r="S13" s="499"/>
      <c r="T13" s="499"/>
      <c r="U13" s="499"/>
      <c r="V13" s="500"/>
      <c r="W13" s="441" t="s">
        <v>123</v>
      </c>
      <c r="X13" s="442"/>
      <c r="Y13" s="442"/>
      <c r="Z13" s="442"/>
      <c r="AA13" s="442"/>
      <c r="AB13" s="432"/>
      <c r="AC13" s="467">
        <v>591</v>
      </c>
      <c r="AD13" s="468"/>
      <c r="AE13" s="468"/>
      <c r="AF13" s="468"/>
      <c r="AG13" s="501"/>
      <c r="AH13" s="467">
        <v>665</v>
      </c>
      <c r="AI13" s="468"/>
      <c r="AJ13" s="468"/>
      <c r="AK13" s="468"/>
      <c r="AL13" s="469"/>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422">
        <v>-1605045</v>
      </c>
      <c r="BO13" s="423"/>
      <c r="BP13" s="423"/>
      <c r="BQ13" s="423"/>
      <c r="BR13" s="423"/>
      <c r="BS13" s="423"/>
      <c r="BT13" s="423"/>
      <c r="BU13" s="424"/>
      <c r="BV13" s="422">
        <v>1512065</v>
      </c>
      <c r="BW13" s="423"/>
      <c r="BX13" s="423"/>
      <c r="BY13" s="423"/>
      <c r="BZ13" s="423"/>
      <c r="CA13" s="423"/>
      <c r="CB13" s="423"/>
      <c r="CC13" s="424"/>
      <c r="CD13" s="428" t="s">
        <v>127</v>
      </c>
      <c r="CE13" s="429"/>
      <c r="CF13" s="429"/>
      <c r="CG13" s="429"/>
      <c r="CH13" s="429"/>
      <c r="CI13" s="429"/>
      <c r="CJ13" s="429"/>
      <c r="CK13" s="429"/>
      <c r="CL13" s="429"/>
      <c r="CM13" s="429"/>
      <c r="CN13" s="429"/>
      <c r="CO13" s="429"/>
      <c r="CP13" s="429"/>
      <c r="CQ13" s="429"/>
      <c r="CR13" s="429"/>
      <c r="CS13" s="430"/>
      <c r="CT13" s="425">
        <v>4.7</v>
      </c>
      <c r="CU13" s="426"/>
      <c r="CV13" s="426"/>
      <c r="CW13" s="426"/>
      <c r="CX13" s="426"/>
      <c r="CY13" s="426"/>
      <c r="CZ13" s="426"/>
      <c r="DA13" s="427"/>
      <c r="DB13" s="425">
        <v>4.9000000000000004</v>
      </c>
      <c r="DC13" s="426"/>
      <c r="DD13" s="426"/>
      <c r="DE13" s="426"/>
      <c r="DF13" s="426"/>
      <c r="DG13" s="426"/>
      <c r="DH13" s="426"/>
      <c r="DI13" s="427"/>
      <c r="DJ13" s="139"/>
      <c r="DK13" s="139"/>
      <c r="DL13" s="139"/>
      <c r="DM13" s="139"/>
      <c r="DN13" s="139"/>
      <c r="DO13" s="139"/>
    </row>
    <row r="14" spans="1:119" ht="18.75" customHeight="1" thickBot="1" x14ac:dyDescent="0.2">
      <c r="A14" s="140"/>
      <c r="B14" s="473"/>
      <c r="C14" s="474"/>
      <c r="D14" s="474"/>
      <c r="E14" s="474"/>
      <c r="F14" s="474"/>
      <c r="G14" s="474"/>
      <c r="H14" s="474"/>
      <c r="I14" s="474"/>
      <c r="J14" s="474"/>
      <c r="K14" s="475"/>
      <c r="L14" s="508" t="s">
        <v>128</v>
      </c>
      <c r="M14" s="509"/>
      <c r="N14" s="509"/>
      <c r="O14" s="509"/>
      <c r="P14" s="509"/>
      <c r="Q14" s="510"/>
      <c r="R14" s="498">
        <v>496659</v>
      </c>
      <c r="S14" s="499"/>
      <c r="T14" s="499"/>
      <c r="U14" s="499"/>
      <c r="V14" s="500"/>
      <c r="W14" s="394"/>
      <c r="X14" s="395"/>
      <c r="Y14" s="395"/>
      <c r="Z14" s="395"/>
      <c r="AA14" s="395"/>
      <c r="AB14" s="382"/>
      <c r="AC14" s="511">
        <v>0.3</v>
      </c>
      <c r="AD14" s="512"/>
      <c r="AE14" s="512"/>
      <c r="AF14" s="512"/>
      <c r="AG14" s="513"/>
      <c r="AH14" s="511">
        <v>0.3</v>
      </c>
      <c r="AI14" s="512"/>
      <c r="AJ14" s="512"/>
      <c r="AK14" s="512"/>
      <c r="AL14" s="514"/>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422"/>
      <c r="BO14" s="423"/>
      <c r="BP14" s="423"/>
      <c r="BQ14" s="423"/>
      <c r="BR14" s="423"/>
      <c r="BS14" s="423"/>
      <c r="BT14" s="423"/>
      <c r="BU14" s="424"/>
      <c r="BV14" s="422"/>
      <c r="BW14" s="423"/>
      <c r="BX14" s="423"/>
      <c r="BY14" s="423"/>
      <c r="BZ14" s="423"/>
      <c r="CA14" s="423"/>
      <c r="CB14" s="423"/>
      <c r="CC14" s="424"/>
      <c r="CD14" s="502" t="s">
        <v>129</v>
      </c>
      <c r="CE14" s="503"/>
      <c r="CF14" s="503"/>
      <c r="CG14" s="503"/>
      <c r="CH14" s="503"/>
      <c r="CI14" s="503"/>
      <c r="CJ14" s="503"/>
      <c r="CK14" s="503"/>
      <c r="CL14" s="503"/>
      <c r="CM14" s="503"/>
      <c r="CN14" s="503"/>
      <c r="CO14" s="503"/>
      <c r="CP14" s="503"/>
      <c r="CQ14" s="503"/>
      <c r="CR14" s="503"/>
      <c r="CS14" s="504"/>
      <c r="CT14" s="505">
        <v>8.5</v>
      </c>
      <c r="CU14" s="506"/>
      <c r="CV14" s="506"/>
      <c r="CW14" s="506"/>
      <c r="CX14" s="506"/>
      <c r="CY14" s="506"/>
      <c r="CZ14" s="506"/>
      <c r="DA14" s="507"/>
      <c r="DB14" s="505">
        <v>2.5</v>
      </c>
      <c r="DC14" s="506"/>
      <c r="DD14" s="506"/>
      <c r="DE14" s="506"/>
      <c r="DF14" s="506"/>
      <c r="DG14" s="506"/>
      <c r="DH14" s="506"/>
      <c r="DI14" s="507"/>
      <c r="DJ14" s="139"/>
      <c r="DK14" s="139"/>
      <c r="DL14" s="139"/>
      <c r="DM14" s="139"/>
      <c r="DN14" s="139"/>
      <c r="DO14" s="139"/>
    </row>
    <row r="15" spans="1:119" ht="18.75" customHeight="1" x14ac:dyDescent="0.15">
      <c r="A15" s="140"/>
      <c r="B15" s="473"/>
      <c r="C15" s="474"/>
      <c r="D15" s="474"/>
      <c r="E15" s="474"/>
      <c r="F15" s="474"/>
      <c r="G15" s="474"/>
      <c r="H15" s="474"/>
      <c r="I15" s="474"/>
      <c r="J15" s="474"/>
      <c r="K15" s="475"/>
      <c r="L15" s="150"/>
      <c r="M15" s="495" t="s">
        <v>122</v>
      </c>
      <c r="N15" s="496"/>
      <c r="O15" s="496"/>
      <c r="P15" s="496"/>
      <c r="Q15" s="497"/>
      <c r="R15" s="498">
        <v>479933</v>
      </c>
      <c r="S15" s="499"/>
      <c r="T15" s="499"/>
      <c r="U15" s="499"/>
      <c r="V15" s="500"/>
      <c r="W15" s="441" t="s">
        <v>130</v>
      </c>
      <c r="X15" s="442"/>
      <c r="Y15" s="442"/>
      <c r="Z15" s="442"/>
      <c r="AA15" s="442"/>
      <c r="AB15" s="432"/>
      <c r="AC15" s="467">
        <v>58967</v>
      </c>
      <c r="AD15" s="468"/>
      <c r="AE15" s="468"/>
      <c r="AF15" s="468"/>
      <c r="AG15" s="501"/>
      <c r="AH15" s="467">
        <v>63144</v>
      </c>
      <c r="AI15" s="468"/>
      <c r="AJ15" s="468"/>
      <c r="AK15" s="468"/>
      <c r="AL15" s="469"/>
      <c r="AM15" s="414"/>
      <c r="AN15" s="415"/>
      <c r="AO15" s="415"/>
      <c r="AP15" s="415"/>
      <c r="AQ15" s="415"/>
      <c r="AR15" s="415"/>
      <c r="AS15" s="415"/>
      <c r="AT15" s="416"/>
      <c r="AU15" s="417"/>
      <c r="AV15" s="418"/>
      <c r="AW15" s="418"/>
      <c r="AX15" s="418"/>
      <c r="AY15" s="402" t="s">
        <v>131</v>
      </c>
      <c r="AZ15" s="403"/>
      <c r="BA15" s="403"/>
      <c r="BB15" s="403"/>
      <c r="BC15" s="403"/>
      <c r="BD15" s="403"/>
      <c r="BE15" s="403"/>
      <c r="BF15" s="403"/>
      <c r="BG15" s="403"/>
      <c r="BH15" s="403"/>
      <c r="BI15" s="403"/>
      <c r="BJ15" s="403"/>
      <c r="BK15" s="403"/>
      <c r="BL15" s="403"/>
      <c r="BM15" s="404"/>
      <c r="BN15" s="405">
        <v>61714941</v>
      </c>
      <c r="BO15" s="406"/>
      <c r="BP15" s="406"/>
      <c r="BQ15" s="406"/>
      <c r="BR15" s="406"/>
      <c r="BS15" s="406"/>
      <c r="BT15" s="406"/>
      <c r="BU15" s="407"/>
      <c r="BV15" s="405">
        <v>60162719</v>
      </c>
      <c r="BW15" s="406"/>
      <c r="BX15" s="406"/>
      <c r="BY15" s="406"/>
      <c r="BZ15" s="406"/>
      <c r="CA15" s="406"/>
      <c r="CB15" s="406"/>
      <c r="CC15" s="407"/>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73"/>
      <c r="C16" s="474"/>
      <c r="D16" s="474"/>
      <c r="E16" s="474"/>
      <c r="F16" s="474"/>
      <c r="G16" s="474"/>
      <c r="H16" s="474"/>
      <c r="I16" s="474"/>
      <c r="J16" s="474"/>
      <c r="K16" s="475"/>
      <c r="L16" s="508" t="s">
        <v>133</v>
      </c>
      <c r="M16" s="526"/>
      <c r="N16" s="526"/>
      <c r="O16" s="526"/>
      <c r="P16" s="526"/>
      <c r="Q16" s="527"/>
      <c r="R16" s="515" t="s">
        <v>134</v>
      </c>
      <c r="S16" s="516"/>
      <c r="T16" s="516"/>
      <c r="U16" s="516"/>
      <c r="V16" s="517"/>
      <c r="W16" s="394"/>
      <c r="X16" s="395"/>
      <c r="Y16" s="395"/>
      <c r="Z16" s="395"/>
      <c r="AA16" s="395"/>
      <c r="AB16" s="382"/>
      <c r="AC16" s="511">
        <v>30.7</v>
      </c>
      <c r="AD16" s="512"/>
      <c r="AE16" s="512"/>
      <c r="AF16" s="512"/>
      <c r="AG16" s="513"/>
      <c r="AH16" s="511">
        <v>31.5</v>
      </c>
      <c r="AI16" s="512"/>
      <c r="AJ16" s="512"/>
      <c r="AK16" s="512"/>
      <c r="AL16" s="514"/>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422">
        <v>80871168</v>
      </c>
      <c r="BO16" s="423"/>
      <c r="BP16" s="423"/>
      <c r="BQ16" s="423"/>
      <c r="BR16" s="423"/>
      <c r="BS16" s="423"/>
      <c r="BT16" s="423"/>
      <c r="BU16" s="424"/>
      <c r="BV16" s="422">
        <v>80556853</v>
      </c>
      <c r="BW16" s="423"/>
      <c r="BX16" s="423"/>
      <c r="BY16" s="423"/>
      <c r="BZ16" s="423"/>
      <c r="CA16" s="423"/>
      <c r="CB16" s="423"/>
      <c r="CC16" s="424"/>
      <c r="CD16" s="154"/>
      <c r="CE16" s="524"/>
      <c r="CF16" s="524"/>
      <c r="CG16" s="524"/>
      <c r="CH16" s="524"/>
      <c r="CI16" s="524"/>
      <c r="CJ16" s="524"/>
      <c r="CK16" s="524"/>
      <c r="CL16" s="524"/>
      <c r="CM16" s="524"/>
      <c r="CN16" s="524"/>
      <c r="CO16" s="524"/>
      <c r="CP16" s="524"/>
      <c r="CQ16" s="524"/>
      <c r="CR16" s="524"/>
      <c r="CS16" s="525"/>
      <c r="CT16" s="425"/>
      <c r="CU16" s="426"/>
      <c r="CV16" s="426"/>
      <c r="CW16" s="426"/>
      <c r="CX16" s="426"/>
      <c r="CY16" s="426"/>
      <c r="CZ16" s="426"/>
      <c r="DA16" s="427"/>
      <c r="DB16" s="425"/>
      <c r="DC16" s="426"/>
      <c r="DD16" s="426"/>
      <c r="DE16" s="426"/>
      <c r="DF16" s="426"/>
      <c r="DG16" s="426"/>
      <c r="DH16" s="426"/>
      <c r="DI16" s="427"/>
      <c r="DJ16" s="139"/>
      <c r="DK16" s="139"/>
      <c r="DL16" s="139"/>
      <c r="DM16" s="139"/>
      <c r="DN16" s="139"/>
      <c r="DO16" s="139"/>
    </row>
    <row r="17" spans="1:119" ht="18.75" customHeight="1" thickBot="1" x14ac:dyDescent="0.2">
      <c r="A17" s="140"/>
      <c r="B17" s="476"/>
      <c r="C17" s="477"/>
      <c r="D17" s="477"/>
      <c r="E17" s="477"/>
      <c r="F17" s="477"/>
      <c r="G17" s="477"/>
      <c r="H17" s="477"/>
      <c r="I17" s="477"/>
      <c r="J17" s="477"/>
      <c r="K17" s="478"/>
      <c r="L17" s="155"/>
      <c r="M17" s="518" t="s">
        <v>136</v>
      </c>
      <c r="N17" s="519"/>
      <c r="O17" s="519"/>
      <c r="P17" s="519"/>
      <c r="Q17" s="520"/>
      <c r="R17" s="515" t="s">
        <v>134</v>
      </c>
      <c r="S17" s="516"/>
      <c r="T17" s="516"/>
      <c r="U17" s="516"/>
      <c r="V17" s="517"/>
      <c r="W17" s="441" t="s">
        <v>137</v>
      </c>
      <c r="X17" s="442"/>
      <c r="Y17" s="442"/>
      <c r="Z17" s="442"/>
      <c r="AA17" s="442"/>
      <c r="AB17" s="432"/>
      <c r="AC17" s="467">
        <v>132312</v>
      </c>
      <c r="AD17" s="468"/>
      <c r="AE17" s="468"/>
      <c r="AF17" s="468"/>
      <c r="AG17" s="501"/>
      <c r="AH17" s="467">
        <v>136962</v>
      </c>
      <c r="AI17" s="468"/>
      <c r="AJ17" s="468"/>
      <c r="AK17" s="468"/>
      <c r="AL17" s="469"/>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422">
        <v>79356537</v>
      </c>
      <c r="BO17" s="423"/>
      <c r="BP17" s="423"/>
      <c r="BQ17" s="423"/>
      <c r="BR17" s="423"/>
      <c r="BS17" s="423"/>
      <c r="BT17" s="423"/>
      <c r="BU17" s="424"/>
      <c r="BV17" s="422">
        <v>77270077</v>
      </c>
      <c r="BW17" s="423"/>
      <c r="BX17" s="423"/>
      <c r="BY17" s="423"/>
      <c r="BZ17" s="423"/>
      <c r="CA17" s="423"/>
      <c r="CB17" s="423"/>
      <c r="CC17" s="424"/>
      <c r="CD17" s="154"/>
      <c r="CE17" s="524"/>
      <c r="CF17" s="524"/>
      <c r="CG17" s="524"/>
      <c r="CH17" s="524"/>
      <c r="CI17" s="524"/>
      <c r="CJ17" s="524"/>
      <c r="CK17" s="524"/>
      <c r="CL17" s="524"/>
      <c r="CM17" s="524"/>
      <c r="CN17" s="524"/>
      <c r="CO17" s="524"/>
      <c r="CP17" s="524"/>
      <c r="CQ17" s="524"/>
      <c r="CR17" s="524"/>
      <c r="CS17" s="525"/>
      <c r="CT17" s="425"/>
      <c r="CU17" s="426"/>
      <c r="CV17" s="426"/>
      <c r="CW17" s="426"/>
      <c r="CX17" s="426"/>
      <c r="CY17" s="426"/>
      <c r="CZ17" s="426"/>
      <c r="DA17" s="427"/>
      <c r="DB17" s="425"/>
      <c r="DC17" s="426"/>
      <c r="DD17" s="426"/>
      <c r="DE17" s="426"/>
      <c r="DF17" s="426"/>
      <c r="DG17" s="426"/>
      <c r="DH17" s="426"/>
      <c r="DI17" s="427"/>
      <c r="DJ17" s="139"/>
      <c r="DK17" s="139"/>
      <c r="DL17" s="139"/>
      <c r="DM17" s="139"/>
      <c r="DN17" s="139"/>
      <c r="DO17" s="139"/>
    </row>
    <row r="18" spans="1:119" ht="18.75" customHeight="1" thickBot="1" x14ac:dyDescent="0.2">
      <c r="A18" s="140"/>
      <c r="B18" s="528" t="s">
        <v>139</v>
      </c>
      <c r="C18" s="488"/>
      <c r="D18" s="488"/>
      <c r="E18" s="529"/>
      <c r="F18" s="529"/>
      <c r="G18" s="529"/>
      <c r="H18" s="529"/>
      <c r="I18" s="529"/>
      <c r="J18" s="529"/>
      <c r="K18" s="529"/>
      <c r="L18" s="530">
        <v>61.78</v>
      </c>
      <c r="M18" s="530"/>
      <c r="N18" s="530"/>
      <c r="O18" s="530"/>
      <c r="P18" s="530"/>
      <c r="Q18" s="530"/>
      <c r="R18" s="531"/>
      <c r="S18" s="531"/>
      <c r="T18" s="531"/>
      <c r="U18" s="531"/>
      <c r="V18" s="532"/>
      <c r="W18" s="443"/>
      <c r="X18" s="444"/>
      <c r="Y18" s="444"/>
      <c r="Z18" s="444"/>
      <c r="AA18" s="444"/>
      <c r="AB18" s="435"/>
      <c r="AC18" s="533">
        <v>69</v>
      </c>
      <c r="AD18" s="534"/>
      <c r="AE18" s="534"/>
      <c r="AF18" s="534"/>
      <c r="AG18" s="535"/>
      <c r="AH18" s="533">
        <v>68.2</v>
      </c>
      <c r="AI18" s="534"/>
      <c r="AJ18" s="534"/>
      <c r="AK18" s="534"/>
      <c r="AL18" s="536"/>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422">
        <v>102967267</v>
      </c>
      <c r="BO18" s="423"/>
      <c r="BP18" s="423"/>
      <c r="BQ18" s="423"/>
      <c r="BR18" s="423"/>
      <c r="BS18" s="423"/>
      <c r="BT18" s="423"/>
      <c r="BU18" s="424"/>
      <c r="BV18" s="422">
        <v>103810228</v>
      </c>
      <c r="BW18" s="423"/>
      <c r="BX18" s="423"/>
      <c r="BY18" s="423"/>
      <c r="BZ18" s="423"/>
      <c r="CA18" s="423"/>
      <c r="CB18" s="423"/>
      <c r="CC18" s="424"/>
      <c r="CD18" s="154"/>
      <c r="CE18" s="524"/>
      <c r="CF18" s="524"/>
      <c r="CG18" s="524"/>
      <c r="CH18" s="524"/>
      <c r="CI18" s="524"/>
      <c r="CJ18" s="524"/>
      <c r="CK18" s="524"/>
      <c r="CL18" s="524"/>
      <c r="CM18" s="524"/>
      <c r="CN18" s="524"/>
      <c r="CO18" s="524"/>
      <c r="CP18" s="524"/>
      <c r="CQ18" s="524"/>
      <c r="CR18" s="524"/>
      <c r="CS18" s="525"/>
      <c r="CT18" s="425"/>
      <c r="CU18" s="426"/>
      <c r="CV18" s="426"/>
      <c r="CW18" s="426"/>
      <c r="CX18" s="426"/>
      <c r="CY18" s="426"/>
      <c r="CZ18" s="426"/>
      <c r="DA18" s="427"/>
      <c r="DB18" s="425"/>
      <c r="DC18" s="426"/>
      <c r="DD18" s="426"/>
      <c r="DE18" s="426"/>
      <c r="DF18" s="426"/>
      <c r="DG18" s="426"/>
      <c r="DH18" s="426"/>
      <c r="DI18" s="427"/>
      <c r="DJ18" s="139"/>
      <c r="DK18" s="139"/>
      <c r="DL18" s="139"/>
      <c r="DM18" s="139"/>
      <c r="DN18" s="139"/>
      <c r="DO18" s="139"/>
    </row>
    <row r="19" spans="1:119" ht="18.75" customHeight="1" thickBot="1" x14ac:dyDescent="0.2">
      <c r="A19" s="140"/>
      <c r="B19" s="528" t="s">
        <v>141</v>
      </c>
      <c r="C19" s="488"/>
      <c r="D19" s="488"/>
      <c r="E19" s="529"/>
      <c r="F19" s="529"/>
      <c r="G19" s="529"/>
      <c r="H19" s="529"/>
      <c r="I19" s="529"/>
      <c r="J19" s="529"/>
      <c r="K19" s="529"/>
      <c r="L19" s="537">
        <v>8138</v>
      </c>
      <c r="M19" s="537"/>
      <c r="N19" s="537"/>
      <c r="O19" s="537"/>
      <c r="P19" s="537"/>
      <c r="Q19" s="537"/>
      <c r="R19" s="538"/>
      <c r="S19" s="538"/>
      <c r="T19" s="538"/>
      <c r="U19" s="538"/>
      <c r="V19" s="539"/>
      <c r="W19" s="390"/>
      <c r="X19" s="391"/>
      <c r="Y19" s="391"/>
      <c r="Z19" s="391"/>
      <c r="AA19" s="391"/>
      <c r="AB19" s="391"/>
      <c r="AC19" s="406"/>
      <c r="AD19" s="406"/>
      <c r="AE19" s="406"/>
      <c r="AF19" s="406"/>
      <c r="AG19" s="406"/>
      <c r="AH19" s="406"/>
      <c r="AI19" s="406"/>
      <c r="AJ19" s="406"/>
      <c r="AK19" s="406"/>
      <c r="AL19" s="407"/>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422">
        <v>122650315</v>
      </c>
      <c r="BO19" s="423"/>
      <c r="BP19" s="423"/>
      <c r="BQ19" s="423"/>
      <c r="BR19" s="423"/>
      <c r="BS19" s="423"/>
      <c r="BT19" s="423"/>
      <c r="BU19" s="424"/>
      <c r="BV19" s="422">
        <v>123327840</v>
      </c>
      <c r="BW19" s="423"/>
      <c r="BX19" s="423"/>
      <c r="BY19" s="423"/>
      <c r="BZ19" s="423"/>
      <c r="CA19" s="423"/>
      <c r="CB19" s="423"/>
      <c r="CC19" s="424"/>
      <c r="CD19" s="154"/>
      <c r="CE19" s="524"/>
      <c r="CF19" s="524"/>
      <c r="CG19" s="524"/>
      <c r="CH19" s="524"/>
      <c r="CI19" s="524"/>
      <c r="CJ19" s="524"/>
      <c r="CK19" s="524"/>
      <c r="CL19" s="524"/>
      <c r="CM19" s="524"/>
      <c r="CN19" s="524"/>
      <c r="CO19" s="524"/>
      <c r="CP19" s="524"/>
      <c r="CQ19" s="524"/>
      <c r="CR19" s="524"/>
      <c r="CS19" s="525"/>
      <c r="CT19" s="425"/>
      <c r="CU19" s="426"/>
      <c r="CV19" s="426"/>
      <c r="CW19" s="426"/>
      <c r="CX19" s="426"/>
      <c r="CY19" s="426"/>
      <c r="CZ19" s="426"/>
      <c r="DA19" s="427"/>
      <c r="DB19" s="425"/>
      <c r="DC19" s="426"/>
      <c r="DD19" s="426"/>
      <c r="DE19" s="426"/>
      <c r="DF19" s="426"/>
      <c r="DG19" s="426"/>
      <c r="DH19" s="426"/>
      <c r="DI19" s="427"/>
      <c r="DJ19" s="139"/>
      <c r="DK19" s="139"/>
      <c r="DL19" s="139"/>
      <c r="DM19" s="139"/>
      <c r="DN19" s="139"/>
      <c r="DO19" s="139"/>
    </row>
    <row r="20" spans="1:119" ht="18.75" customHeight="1" thickBot="1" x14ac:dyDescent="0.2">
      <c r="A20" s="140"/>
      <c r="B20" s="528" t="s">
        <v>143</v>
      </c>
      <c r="C20" s="488"/>
      <c r="D20" s="488"/>
      <c r="E20" s="529"/>
      <c r="F20" s="529"/>
      <c r="G20" s="529"/>
      <c r="H20" s="529"/>
      <c r="I20" s="529"/>
      <c r="J20" s="529"/>
      <c r="K20" s="529"/>
      <c r="L20" s="537">
        <v>223485</v>
      </c>
      <c r="M20" s="537"/>
      <c r="N20" s="537"/>
      <c r="O20" s="537"/>
      <c r="P20" s="537"/>
      <c r="Q20" s="537"/>
      <c r="R20" s="538"/>
      <c r="S20" s="538"/>
      <c r="T20" s="538"/>
      <c r="U20" s="538"/>
      <c r="V20" s="539"/>
      <c r="W20" s="443"/>
      <c r="X20" s="444"/>
      <c r="Y20" s="444"/>
      <c r="Z20" s="444"/>
      <c r="AA20" s="444"/>
      <c r="AB20" s="444"/>
      <c r="AC20" s="506"/>
      <c r="AD20" s="506"/>
      <c r="AE20" s="506"/>
      <c r="AF20" s="506"/>
      <c r="AG20" s="506"/>
      <c r="AH20" s="506"/>
      <c r="AI20" s="506"/>
      <c r="AJ20" s="506"/>
      <c r="AK20" s="506"/>
      <c r="AL20" s="507"/>
      <c r="AM20" s="540"/>
      <c r="AN20" s="461"/>
      <c r="AO20" s="461"/>
      <c r="AP20" s="461"/>
      <c r="AQ20" s="461"/>
      <c r="AR20" s="461"/>
      <c r="AS20" s="461"/>
      <c r="AT20" s="462"/>
      <c r="AU20" s="541"/>
      <c r="AV20" s="542"/>
      <c r="AW20" s="542"/>
      <c r="AX20" s="543"/>
      <c r="AY20" s="419"/>
      <c r="AZ20" s="420"/>
      <c r="BA20" s="420"/>
      <c r="BB20" s="420"/>
      <c r="BC20" s="420"/>
      <c r="BD20" s="420"/>
      <c r="BE20" s="420"/>
      <c r="BF20" s="420"/>
      <c r="BG20" s="420"/>
      <c r="BH20" s="420"/>
      <c r="BI20" s="420"/>
      <c r="BJ20" s="420"/>
      <c r="BK20" s="420"/>
      <c r="BL20" s="420"/>
      <c r="BM20" s="421"/>
      <c r="BN20" s="422"/>
      <c r="BO20" s="423"/>
      <c r="BP20" s="423"/>
      <c r="BQ20" s="423"/>
      <c r="BR20" s="423"/>
      <c r="BS20" s="423"/>
      <c r="BT20" s="423"/>
      <c r="BU20" s="424"/>
      <c r="BV20" s="422"/>
      <c r="BW20" s="423"/>
      <c r="BX20" s="423"/>
      <c r="BY20" s="423"/>
      <c r="BZ20" s="423"/>
      <c r="CA20" s="423"/>
      <c r="CB20" s="423"/>
      <c r="CC20" s="424"/>
      <c r="CD20" s="154"/>
      <c r="CE20" s="524"/>
      <c r="CF20" s="524"/>
      <c r="CG20" s="524"/>
      <c r="CH20" s="524"/>
      <c r="CI20" s="524"/>
      <c r="CJ20" s="524"/>
      <c r="CK20" s="524"/>
      <c r="CL20" s="524"/>
      <c r="CM20" s="524"/>
      <c r="CN20" s="524"/>
      <c r="CO20" s="524"/>
      <c r="CP20" s="524"/>
      <c r="CQ20" s="524"/>
      <c r="CR20" s="524"/>
      <c r="CS20" s="525"/>
      <c r="CT20" s="425"/>
      <c r="CU20" s="426"/>
      <c r="CV20" s="426"/>
      <c r="CW20" s="426"/>
      <c r="CX20" s="426"/>
      <c r="CY20" s="426"/>
      <c r="CZ20" s="426"/>
      <c r="DA20" s="427"/>
      <c r="DB20" s="425"/>
      <c r="DC20" s="426"/>
      <c r="DD20" s="426"/>
      <c r="DE20" s="426"/>
      <c r="DF20" s="426"/>
      <c r="DG20" s="426"/>
      <c r="DH20" s="426"/>
      <c r="DI20" s="427"/>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19"/>
      <c r="AZ21" s="420"/>
      <c r="BA21" s="420"/>
      <c r="BB21" s="420"/>
      <c r="BC21" s="420"/>
      <c r="BD21" s="420"/>
      <c r="BE21" s="420"/>
      <c r="BF21" s="420"/>
      <c r="BG21" s="420"/>
      <c r="BH21" s="420"/>
      <c r="BI21" s="420"/>
      <c r="BJ21" s="420"/>
      <c r="BK21" s="420"/>
      <c r="BL21" s="420"/>
      <c r="BM21" s="421"/>
      <c r="BN21" s="422"/>
      <c r="BO21" s="423"/>
      <c r="BP21" s="423"/>
      <c r="BQ21" s="423"/>
      <c r="BR21" s="423"/>
      <c r="BS21" s="423"/>
      <c r="BT21" s="423"/>
      <c r="BU21" s="424"/>
      <c r="BV21" s="422"/>
      <c r="BW21" s="423"/>
      <c r="BX21" s="423"/>
      <c r="BY21" s="423"/>
      <c r="BZ21" s="423"/>
      <c r="CA21" s="423"/>
      <c r="CB21" s="423"/>
      <c r="CC21" s="424"/>
      <c r="CD21" s="154"/>
      <c r="CE21" s="524"/>
      <c r="CF21" s="524"/>
      <c r="CG21" s="524"/>
      <c r="CH21" s="524"/>
      <c r="CI21" s="524"/>
      <c r="CJ21" s="524"/>
      <c r="CK21" s="524"/>
      <c r="CL21" s="524"/>
      <c r="CM21" s="524"/>
      <c r="CN21" s="524"/>
      <c r="CO21" s="524"/>
      <c r="CP21" s="524"/>
      <c r="CQ21" s="524"/>
      <c r="CR21" s="524"/>
      <c r="CS21" s="525"/>
      <c r="CT21" s="425"/>
      <c r="CU21" s="426"/>
      <c r="CV21" s="426"/>
      <c r="CW21" s="426"/>
      <c r="CX21" s="426"/>
      <c r="CY21" s="426"/>
      <c r="CZ21" s="426"/>
      <c r="DA21" s="427"/>
      <c r="DB21" s="425"/>
      <c r="DC21" s="426"/>
      <c r="DD21" s="426"/>
      <c r="DE21" s="426"/>
      <c r="DF21" s="426"/>
      <c r="DG21" s="426"/>
      <c r="DH21" s="426"/>
      <c r="DI21" s="427"/>
      <c r="DJ21" s="139"/>
      <c r="DK21" s="139"/>
      <c r="DL21" s="139"/>
      <c r="DM21" s="139"/>
      <c r="DN21" s="139"/>
      <c r="DO21" s="139"/>
    </row>
    <row r="22" spans="1:119" ht="18.75" customHeight="1" thickBot="1" x14ac:dyDescent="0.2">
      <c r="A22" s="140"/>
      <c r="B22" s="547" t="s">
        <v>145</v>
      </c>
      <c r="C22" s="548"/>
      <c r="D22" s="549"/>
      <c r="E22" s="437" t="s">
        <v>1</v>
      </c>
      <c r="F22" s="442"/>
      <c r="G22" s="442"/>
      <c r="H22" s="442"/>
      <c r="I22" s="442"/>
      <c r="J22" s="442"/>
      <c r="K22" s="432"/>
      <c r="L22" s="437" t="s">
        <v>146</v>
      </c>
      <c r="M22" s="442"/>
      <c r="N22" s="442"/>
      <c r="O22" s="442"/>
      <c r="P22" s="432"/>
      <c r="Q22" s="556" t="s">
        <v>147</v>
      </c>
      <c r="R22" s="557"/>
      <c r="S22" s="557"/>
      <c r="T22" s="557"/>
      <c r="U22" s="557"/>
      <c r="V22" s="558"/>
      <c r="W22" s="562" t="s">
        <v>148</v>
      </c>
      <c r="X22" s="548"/>
      <c r="Y22" s="549"/>
      <c r="Z22" s="437" t="s">
        <v>1</v>
      </c>
      <c r="AA22" s="442"/>
      <c r="AB22" s="442"/>
      <c r="AC22" s="442"/>
      <c r="AD22" s="442"/>
      <c r="AE22" s="442"/>
      <c r="AF22" s="442"/>
      <c r="AG22" s="432"/>
      <c r="AH22" s="575" t="s">
        <v>149</v>
      </c>
      <c r="AI22" s="442"/>
      <c r="AJ22" s="442"/>
      <c r="AK22" s="442"/>
      <c r="AL22" s="432"/>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25"/>
      <c r="CU22" s="426"/>
      <c r="CV22" s="426"/>
      <c r="CW22" s="426"/>
      <c r="CX22" s="426"/>
      <c r="CY22" s="426"/>
      <c r="CZ22" s="426"/>
      <c r="DA22" s="427"/>
      <c r="DB22" s="425"/>
      <c r="DC22" s="426"/>
      <c r="DD22" s="426"/>
      <c r="DE22" s="426"/>
      <c r="DF22" s="426"/>
      <c r="DG22" s="426"/>
      <c r="DH22" s="426"/>
      <c r="DI22" s="427"/>
      <c r="DJ22" s="139"/>
      <c r="DK22" s="139"/>
      <c r="DL22" s="139"/>
      <c r="DM22" s="139"/>
      <c r="DN22" s="139"/>
      <c r="DO22" s="139"/>
    </row>
    <row r="23" spans="1:119" ht="18.75" customHeight="1" x14ac:dyDescent="0.15">
      <c r="A23" s="140"/>
      <c r="B23" s="550"/>
      <c r="C23" s="551"/>
      <c r="D23" s="552"/>
      <c r="E23" s="388"/>
      <c r="F23" s="395"/>
      <c r="G23" s="395"/>
      <c r="H23" s="395"/>
      <c r="I23" s="395"/>
      <c r="J23" s="395"/>
      <c r="K23" s="382"/>
      <c r="L23" s="388"/>
      <c r="M23" s="395"/>
      <c r="N23" s="395"/>
      <c r="O23" s="395"/>
      <c r="P23" s="382"/>
      <c r="Q23" s="559"/>
      <c r="R23" s="560"/>
      <c r="S23" s="560"/>
      <c r="T23" s="560"/>
      <c r="U23" s="560"/>
      <c r="V23" s="561"/>
      <c r="W23" s="563"/>
      <c r="X23" s="551"/>
      <c r="Y23" s="552"/>
      <c r="Z23" s="388"/>
      <c r="AA23" s="395"/>
      <c r="AB23" s="395"/>
      <c r="AC23" s="395"/>
      <c r="AD23" s="395"/>
      <c r="AE23" s="395"/>
      <c r="AF23" s="395"/>
      <c r="AG23" s="382"/>
      <c r="AH23" s="388"/>
      <c r="AI23" s="395"/>
      <c r="AJ23" s="395"/>
      <c r="AK23" s="395"/>
      <c r="AL23" s="382"/>
      <c r="AM23" s="578"/>
      <c r="AN23" s="579"/>
      <c r="AO23" s="579"/>
      <c r="AP23" s="579"/>
      <c r="AQ23" s="579"/>
      <c r="AR23" s="580"/>
      <c r="AS23" s="559"/>
      <c r="AT23" s="560"/>
      <c r="AU23" s="560"/>
      <c r="AV23" s="560"/>
      <c r="AW23" s="560"/>
      <c r="AX23" s="582"/>
      <c r="AY23" s="402" t="s">
        <v>151</v>
      </c>
      <c r="AZ23" s="403"/>
      <c r="BA23" s="403"/>
      <c r="BB23" s="403"/>
      <c r="BC23" s="403"/>
      <c r="BD23" s="403"/>
      <c r="BE23" s="403"/>
      <c r="BF23" s="403"/>
      <c r="BG23" s="403"/>
      <c r="BH23" s="403"/>
      <c r="BI23" s="403"/>
      <c r="BJ23" s="403"/>
      <c r="BK23" s="403"/>
      <c r="BL23" s="403"/>
      <c r="BM23" s="404"/>
      <c r="BN23" s="422">
        <v>189687488</v>
      </c>
      <c r="BO23" s="423"/>
      <c r="BP23" s="423"/>
      <c r="BQ23" s="423"/>
      <c r="BR23" s="423"/>
      <c r="BS23" s="423"/>
      <c r="BT23" s="423"/>
      <c r="BU23" s="424"/>
      <c r="BV23" s="422">
        <v>186485770</v>
      </c>
      <c r="BW23" s="423"/>
      <c r="BX23" s="423"/>
      <c r="BY23" s="423"/>
      <c r="BZ23" s="423"/>
      <c r="CA23" s="423"/>
      <c r="CB23" s="423"/>
      <c r="CC23" s="424"/>
      <c r="CD23" s="154"/>
      <c r="CE23" s="524"/>
      <c r="CF23" s="524"/>
      <c r="CG23" s="524"/>
      <c r="CH23" s="524"/>
      <c r="CI23" s="524"/>
      <c r="CJ23" s="524"/>
      <c r="CK23" s="524"/>
      <c r="CL23" s="524"/>
      <c r="CM23" s="524"/>
      <c r="CN23" s="524"/>
      <c r="CO23" s="524"/>
      <c r="CP23" s="524"/>
      <c r="CQ23" s="524"/>
      <c r="CR23" s="524"/>
      <c r="CS23" s="525"/>
      <c r="CT23" s="425"/>
      <c r="CU23" s="426"/>
      <c r="CV23" s="426"/>
      <c r="CW23" s="426"/>
      <c r="CX23" s="426"/>
      <c r="CY23" s="426"/>
      <c r="CZ23" s="426"/>
      <c r="DA23" s="427"/>
      <c r="DB23" s="425"/>
      <c r="DC23" s="426"/>
      <c r="DD23" s="426"/>
      <c r="DE23" s="426"/>
      <c r="DF23" s="426"/>
      <c r="DG23" s="426"/>
      <c r="DH23" s="426"/>
      <c r="DI23" s="427"/>
      <c r="DJ23" s="139"/>
      <c r="DK23" s="139"/>
      <c r="DL23" s="139"/>
      <c r="DM23" s="139"/>
      <c r="DN23" s="139"/>
      <c r="DO23" s="139"/>
    </row>
    <row r="24" spans="1:119" ht="18.75" customHeight="1" thickBot="1" x14ac:dyDescent="0.2">
      <c r="A24" s="140"/>
      <c r="B24" s="550"/>
      <c r="C24" s="551"/>
      <c r="D24" s="552"/>
      <c r="E24" s="466" t="s">
        <v>152</v>
      </c>
      <c r="F24" s="415"/>
      <c r="G24" s="415"/>
      <c r="H24" s="415"/>
      <c r="I24" s="415"/>
      <c r="J24" s="415"/>
      <c r="K24" s="416"/>
      <c r="L24" s="467">
        <v>1</v>
      </c>
      <c r="M24" s="468"/>
      <c r="N24" s="468"/>
      <c r="O24" s="468"/>
      <c r="P24" s="501"/>
      <c r="Q24" s="467">
        <v>10300</v>
      </c>
      <c r="R24" s="468"/>
      <c r="S24" s="468"/>
      <c r="T24" s="468"/>
      <c r="U24" s="468"/>
      <c r="V24" s="501"/>
      <c r="W24" s="563"/>
      <c r="X24" s="551"/>
      <c r="Y24" s="552"/>
      <c r="Z24" s="466" t="s">
        <v>153</v>
      </c>
      <c r="AA24" s="415"/>
      <c r="AB24" s="415"/>
      <c r="AC24" s="415"/>
      <c r="AD24" s="415"/>
      <c r="AE24" s="415"/>
      <c r="AF24" s="415"/>
      <c r="AG24" s="416"/>
      <c r="AH24" s="467">
        <v>2503</v>
      </c>
      <c r="AI24" s="468"/>
      <c r="AJ24" s="468"/>
      <c r="AK24" s="468"/>
      <c r="AL24" s="501"/>
      <c r="AM24" s="467">
        <v>7614126</v>
      </c>
      <c r="AN24" s="468"/>
      <c r="AO24" s="468"/>
      <c r="AP24" s="468"/>
      <c r="AQ24" s="468"/>
      <c r="AR24" s="501"/>
      <c r="AS24" s="467">
        <v>3042</v>
      </c>
      <c r="AT24" s="468"/>
      <c r="AU24" s="468"/>
      <c r="AV24" s="468"/>
      <c r="AW24" s="468"/>
      <c r="AX24" s="469"/>
      <c r="AY24" s="583" t="s">
        <v>154</v>
      </c>
      <c r="AZ24" s="584"/>
      <c r="BA24" s="584"/>
      <c r="BB24" s="584"/>
      <c r="BC24" s="584"/>
      <c r="BD24" s="584"/>
      <c r="BE24" s="584"/>
      <c r="BF24" s="584"/>
      <c r="BG24" s="584"/>
      <c r="BH24" s="584"/>
      <c r="BI24" s="584"/>
      <c r="BJ24" s="584"/>
      <c r="BK24" s="584"/>
      <c r="BL24" s="584"/>
      <c r="BM24" s="585"/>
      <c r="BN24" s="422">
        <v>129320639</v>
      </c>
      <c r="BO24" s="423"/>
      <c r="BP24" s="423"/>
      <c r="BQ24" s="423"/>
      <c r="BR24" s="423"/>
      <c r="BS24" s="423"/>
      <c r="BT24" s="423"/>
      <c r="BU24" s="424"/>
      <c r="BV24" s="422">
        <v>124768767</v>
      </c>
      <c r="BW24" s="423"/>
      <c r="BX24" s="423"/>
      <c r="BY24" s="423"/>
      <c r="BZ24" s="423"/>
      <c r="CA24" s="423"/>
      <c r="CB24" s="423"/>
      <c r="CC24" s="424"/>
      <c r="CD24" s="154"/>
      <c r="CE24" s="524"/>
      <c r="CF24" s="524"/>
      <c r="CG24" s="524"/>
      <c r="CH24" s="524"/>
      <c r="CI24" s="524"/>
      <c r="CJ24" s="524"/>
      <c r="CK24" s="524"/>
      <c r="CL24" s="524"/>
      <c r="CM24" s="524"/>
      <c r="CN24" s="524"/>
      <c r="CO24" s="524"/>
      <c r="CP24" s="524"/>
      <c r="CQ24" s="524"/>
      <c r="CR24" s="524"/>
      <c r="CS24" s="525"/>
      <c r="CT24" s="425"/>
      <c r="CU24" s="426"/>
      <c r="CV24" s="426"/>
      <c r="CW24" s="426"/>
      <c r="CX24" s="426"/>
      <c r="CY24" s="426"/>
      <c r="CZ24" s="426"/>
      <c r="DA24" s="427"/>
      <c r="DB24" s="425"/>
      <c r="DC24" s="426"/>
      <c r="DD24" s="426"/>
      <c r="DE24" s="426"/>
      <c r="DF24" s="426"/>
      <c r="DG24" s="426"/>
      <c r="DH24" s="426"/>
      <c r="DI24" s="427"/>
      <c r="DJ24" s="139"/>
      <c r="DK24" s="139"/>
      <c r="DL24" s="139"/>
      <c r="DM24" s="139"/>
      <c r="DN24" s="139"/>
      <c r="DO24" s="139"/>
    </row>
    <row r="25" spans="1:119" s="139" customFormat="1" ht="18.75" customHeight="1" x14ac:dyDescent="0.15">
      <c r="A25" s="140"/>
      <c r="B25" s="550"/>
      <c r="C25" s="551"/>
      <c r="D25" s="552"/>
      <c r="E25" s="466" t="s">
        <v>155</v>
      </c>
      <c r="F25" s="415"/>
      <c r="G25" s="415"/>
      <c r="H25" s="415"/>
      <c r="I25" s="415"/>
      <c r="J25" s="415"/>
      <c r="K25" s="416"/>
      <c r="L25" s="467">
        <v>3</v>
      </c>
      <c r="M25" s="468"/>
      <c r="N25" s="468"/>
      <c r="O25" s="468"/>
      <c r="P25" s="501"/>
      <c r="Q25" s="467">
        <v>8700</v>
      </c>
      <c r="R25" s="468"/>
      <c r="S25" s="468"/>
      <c r="T25" s="468"/>
      <c r="U25" s="468"/>
      <c r="V25" s="501"/>
      <c r="W25" s="563"/>
      <c r="X25" s="551"/>
      <c r="Y25" s="552"/>
      <c r="Z25" s="466" t="s">
        <v>156</v>
      </c>
      <c r="AA25" s="415"/>
      <c r="AB25" s="415"/>
      <c r="AC25" s="415"/>
      <c r="AD25" s="415"/>
      <c r="AE25" s="415"/>
      <c r="AF25" s="415"/>
      <c r="AG25" s="416"/>
      <c r="AH25" s="467">
        <v>502</v>
      </c>
      <c r="AI25" s="468"/>
      <c r="AJ25" s="468"/>
      <c r="AK25" s="468"/>
      <c r="AL25" s="501"/>
      <c r="AM25" s="467">
        <v>1365942</v>
      </c>
      <c r="AN25" s="468"/>
      <c r="AO25" s="468"/>
      <c r="AP25" s="468"/>
      <c r="AQ25" s="468"/>
      <c r="AR25" s="501"/>
      <c r="AS25" s="467">
        <v>2721</v>
      </c>
      <c r="AT25" s="468"/>
      <c r="AU25" s="468"/>
      <c r="AV25" s="468"/>
      <c r="AW25" s="468"/>
      <c r="AX25" s="469"/>
      <c r="AY25" s="402" t="s">
        <v>157</v>
      </c>
      <c r="AZ25" s="403"/>
      <c r="BA25" s="403"/>
      <c r="BB25" s="403"/>
      <c r="BC25" s="403"/>
      <c r="BD25" s="403"/>
      <c r="BE25" s="403"/>
      <c r="BF25" s="403"/>
      <c r="BG25" s="403"/>
      <c r="BH25" s="403"/>
      <c r="BI25" s="403"/>
      <c r="BJ25" s="403"/>
      <c r="BK25" s="403"/>
      <c r="BL25" s="403"/>
      <c r="BM25" s="404"/>
      <c r="BN25" s="405">
        <v>35131813</v>
      </c>
      <c r="BO25" s="406"/>
      <c r="BP25" s="406"/>
      <c r="BQ25" s="406"/>
      <c r="BR25" s="406"/>
      <c r="BS25" s="406"/>
      <c r="BT25" s="406"/>
      <c r="BU25" s="407"/>
      <c r="BV25" s="405">
        <v>11876300</v>
      </c>
      <c r="BW25" s="406"/>
      <c r="BX25" s="406"/>
      <c r="BY25" s="406"/>
      <c r="BZ25" s="406"/>
      <c r="CA25" s="406"/>
      <c r="CB25" s="406"/>
      <c r="CC25" s="407"/>
      <c r="CD25" s="154"/>
      <c r="CE25" s="524"/>
      <c r="CF25" s="524"/>
      <c r="CG25" s="524"/>
      <c r="CH25" s="524"/>
      <c r="CI25" s="524"/>
      <c r="CJ25" s="524"/>
      <c r="CK25" s="524"/>
      <c r="CL25" s="524"/>
      <c r="CM25" s="524"/>
      <c r="CN25" s="524"/>
      <c r="CO25" s="524"/>
      <c r="CP25" s="524"/>
      <c r="CQ25" s="524"/>
      <c r="CR25" s="524"/>
      <c r="CS25" s="525"/>
      <c r="CT25" s="425"/>
      <c r="CU25" s="426"/>
      <c r="CV25" s="426"/>
      <c r="CW25" s="426"/>
      <c r="CX25" s="426"/>
      <c r="CY25" s="426"/>
      <c r="CZ25" s="426"/>
      <c r="DA25" s="427"/>
      <c r="DB25" s="425"/>
      <c r="DC25" s="426"/>
      <c r="DD25" s="426"/>
      <c r="DE25" s="426"/>
      <c r="DF25" s="426"/>
      <c r="DG25" s="426"/>
      <c r="DH25" s="426"/>
      <c r="DI25" s="427"/>
    </row>
    <row r="26" spans="1:119" s="139" customFormat="1" ht="18.75" customHeight="1" x14ac:dyDescent="0.15">
      <c r="A26" s="140"/>
      <c r="B26" s="550"/>
      <c r="C26" s="551"/>
      <c r="D26" s="552"/>
      <c r="E26" s="466" t="s">
        <v>158</v>
      </c>
      <c r="F26" s="415"/>
      <c r="G26" s="415"/>
      <c r="H26" s="415"/>
      <c r="I26" s="415"/>
      <c r="J26" s="415"/>
      <c r="K26" s="416"/>
      <c r="L26" s="467">
        <v>1</v>
      </c>
      <c r="M26" s="468"/>
      <c r="N26" s="468"/>
      <c r="O26" s="468"/>
      <c r="P26" s="501"/>
      <c r="Q26" s="467">
        <v>7600</v>
      </c>
      <c r="R26" s="468"/>
      <c r="S26" s="468"/>
      <c r="T26" s="468"/>
      <c r="U26" s="468"/>
      <c r="V26" s="501"/>
      <c r="W26" s="563"/>
      <c r="X26" s="551"/>
      <c r="Y26" s="552"/>
      <c r="Z26" s="466" t="s">
        <v>159</v>
      </c>
      <c r="AA26" s="573"/>
      <c r="AB26" s="573"/>
      <c r="AC26" s="573"/>
      <c r="AD26" s="573"/>
      <c r="AE26" s="573"/>
      <c r="AF26" s="573"/>
      <c r="AG26" s="574"/>
      <c r="AH26" s="467">
        <v>6</v>
      </c>
      <c r="AI26" s="468"/>
      <c r="AJ26" s="468"/>
      <c r="AK26" s="468"/>
      <c r="AL26" s="501"/>
      <c r="AM26" s="467">
        <v>22740</v>
      </c>
      <c r="AN26" s="468"/>
      <c r="AO26" s="468"/>
      <c r="AP26" s="468"/>
      <c r="AQ26" s="468"/>
      <c r="AR26" s="501"/>
      <c r="AS26" s="467">
        <v>3790</v>
      </c>
      <c r="AT26" s="468"/>
      <c r="AU26" s="468"/>
      <c r="AV26" s="468"/>
      <c r="AW26" s="468"/>
      <c r="AX26" s="469"/>
      <c r="AY26" s="428" t="s">
        <v>160</v>
      </c>
      <c r="AZ26" s="429"/>
      <c r="BA26" s="429"/>
      <c r="BB26" s="429"/>
      <c r="BC26" s="429"/>
      <c r="BD26" s="429"/>
      <c r="BE26" s="429"/>
      <c r="BF26" s="429"/>
      <c r="BG26" s="429"/>
      <c r="BH26" s="429"/>
      <c r="BI26" s="429"/>
      <c r="BJ26" s="429"/>
      <c r="BK26" s="429"/>
      <c r="BL26" s="429"/>
      <c r="BM26" s="430"/>
      <c r="BN26" s="422">
        <v>56368</v>
      </c>
      <c r="BO26" s="423"/>
      <c r="BP26" s="423"/>
      <c r="BQ26" s="423"/>
      <c r="BR26" s="423"/>
      <c r="BS26" s="423"/>
      <c r="BT26" s="423"/>
      <c r="BU26" s="424"/>
      <c r="BV26" s="422">
        <v>89317</v>
      </c>
      <c r="BW26" s="423"/>
      <c r="BX26" s="423"/>
      <c r="BY26" s="423"/>
      <c r="BZ26" s="423"/>
      <c r="CA26" s="423"/>
      <c r="CB26" s="423"/>
      <c r="CC26" s="424"/>
      <c r="CD26" s="154"/>
      <c r="CE26" s="524"/>
      <c r="CF26" s="524"/>
      <c r="CG26" s="524"/>
      <c r="CH26" s="524"/>
      <c r="CI26" s="524"/>
      <c r="CJ26" s="524"/>
      <c r="CK26" s="524"/>
      <c r="CL26" s="524"/>
      <c r="CM26" s="524"/>
      <c r="CN26" s="524"/>
      <c r="CO26" s="524"/>
      <c r="CP26" s="524"/>
      <c r="CQ26" s="524"/>
      <c r="CR26" s="524"/>
      <c r="CS26" s="525"/>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40"/>
      <c r="B27" s="550"/>
      <c r="C27" s="551"/>
      <c r="D27" s="552"/>
      <c r="E27" s="466" t="s">
        <v>161</v>
      </c>
      <c r="F27" s="415"/>
      <c r="G27" s="415"/>
      <c r="H27" s="415"/>
      <c r="I27" s="415"/>
      <c r="J27" s="415"/>
      <c r="K27" s="416"/>
      <c r="L27" s="467">
        <v>1</v>
      </c>
      <c r="M27" s="468"/>
      <c r="N27" s="468"/>
      <c r="O27" s="468"/>
      <c r="P27" s="501"/>
      <c r="Q27" s="467">
        <v>8000</v>
      </c>
      <c r="R27" s="468"/>
      <c r="S27" s="468"/>
      <c r="T27" s="468"/>
      <c r="U27" s="468"/>
      <c r="V27" s="501"/>
      <c r="W27" s="563"/>
      <c r="X27" s="551"/>
      <c r="Y27" s="552"/>
      <c r="Z27" s="466" t="s">
        <v>162</v>
      </c>
      <c r="AA27" s="415"/>
      <c r="AB27" s="415"/>
      <c r="AC27" s="415"/>
      <c r="AD27" s="415"/>
      <c r="AE27" s="415"/>
      <c r="AF27" s="415"/>
      <c r="AG27" s="416"/>
      <c r="AH27" s="467">
        <v>200</v>
      </c>
      <c r="AI27" s="468"/>
      <c r="AJ27" s="468"/>
      <c r="AK27" s="468"/>
      <c r="AL27" s="501"/>
      <c r="AM27" s="467">
        <v>674249</v>
      </c>
      <c r="AN27" s="468"/>
      <c r="AO27" s="468"/>
      <c r="AP27" s="468"/>
      <c r="AQ27" s="468"/>
      <c r="AR27" s="501"/>
      <c r="AS27" s="467">
        <v>3371</v>
      </c>
      <c r="AT27" s="468"/>
      <c r="AU27" s="468"/>
      <c r="AV27" s="468"/>
      <c r="AW27" s="468"/>
      <c r="AX27" s="469"/>
      <c r="AY27" s="502" t="s">
        <v>163</v>
      </c>
      <c r="AZ27" s="503"/>
      <c r="BA27" s="503"/>
      <c r="BB27" s="503"/>
      <c r="BC27" s="503"/>
      <c r="BD27" s="503"/>
      <c r="BE27" s="503"/>
      <c r="BF27" s="503"/>
      <c r="BG27" s="503"/>
      <c r="BH27" s="503"/>
      <c r="BI27" s="503"/>
      <c r="BJ27" s="503"/>
      <c r="BK27" s="503"/>
      <c r="BL27" s="503"/>
      <c r="BM27" s="504"/>
      <c r="BN27" s="586">
        <v>1911000</v>
      </c>
      <c r="BO27" s="587"/>
      <c r="BP27" s="587"/>
      <c r="BQ27" s="587"/>
      <c r="BR27" s="587"/>
      <c r="BS27" s="587"/>
      <c r="BT27" s="587"/>
      <c r="BU27" s="588"/>
      <c r="BV27" s="586">
        <v>1911000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25"/>
      <c r="CU27" s="426"/>
      <c r="CV27" s="426"/>
      <c r="CW27" s="426"/>
      <c r="CX27" s="426"/>
      <c r="CY27" s="426"/>
      <c r="CZ27" s="426"/>
      <c r="DA27" s="427"/>
      <c r="DB27" s="425"/>
      <c r="DC27" s="426"/>
      <c r="DD27" s="426"/>
      <c r="DE27" s="426"/>
      <c r="DF27" s="426"/>
      <c r="DG27" s="426"/>
      <c r="DH27" s="426"/>
      <c r="DI27" s="427"/>
      <c r="DJ27" s="139"/>
      <c r="DK27" s="139"/>
      <c r="DL27" s="139"/>
      <c r="DM27" s="139"/>
      <c r="DN27" s="139"/>
      <c r="DO27" s="139"/>
    </row>
    <row r="28" spans="1:119" ht="18.75" customHeight="1" x14ac:dyDescent="0.15">
      <c r="A28" s="140"/>
      <c r="B28" s="550"/>
      <c r="C28" s="551"/>
      <c r="D28" s="552"/>
      <c r="E28" s="466" t="s">
        <v>164</v>
      </c>
      <c r="F28" s="415"/>
      <c r="G28" s="415"/>
      <c r="H28" s="415"/>
      <c r="I28" s="415"/>
      <c r="J28" s="415"/>
      <c r="K28" s="416"/>
      <c r="L28" s="467">
        <v>1</v>
      </c>
      <c r="M28" s="468"/>
      <c r="N28" s="468"/>
      <c r="O28" s="468"/>
      <c r="P28" s="501"/>
      <c r="Q28" s="467">
        <v>7400</v>
      </c>
      <c r="R28" s="468"/>
      <c r="S28" s="468"/>
      <c r="T28" s="468"/>
      <c r="U28" s="468"/>
      <c r="V28" s="501"/>
      <c r="W28" s="563"/>
      <c r="X28" s="551"/>
      <c r="Y28" s="552"/>
      <c r="Z28" s="466" t="s">
        <v>165</v>
      </c>
      <c r="AA28" s="415"/>
      <c r="AB28" s="415"/>
      <c r="AC28" s="415"/>
      <c r="AD28" s="415"/>
      <c r="AE28" s="415"/>
      <c r="AF28" s="415"/>
      <c r="AG28" s="416"/>
      <c r="AH28" s="467" t="s">
        <v>121</v>
      </c>
      <c r="AI28" s="468"/>
      <c r="AJ28" s="468"/>
      <c r="AK28" s="468"/>
      <c r="AL28" s="501"/>
      <c r="AM28" s="467" t="s">
        <v>121</v>
      </c>
      <c r="AN28" s="468"/>
      <c r="AO28" s="468"/>
      <c r="AP28" s="468"/>
      <c r="AQ28" s="468"/>
      <c r="AR28" s="501"/>
      <c r="AS28" s="467" t="s">
        <v>121</v>
      </c>
      <c r="AT28" s="468"/>
      <c r="AU28" s="468"/>
      <c r="AV28" s="468"/>
      <c r="AW28" s="468"/>
      <c r="AX28" s="469"/>
      <c r="AY28" s="589" t="s">
        <v>166</v>
      </c>
      <c r="AZ28" s="590"/>
      <c r="BA28" s="590"/>
      <c r="BB28" s="591"/>
      <c r="BC28" s="402" t="s">
        <v>167</v>
      </c>
      <c r="BD28" s="403"/>
      <c r="BE28" s="403"/>
      <c r="BF28" s="403"/>
      <c r="BG28" s="403"/>
      <c r="BH28" s="403"/>
      <c r="BI28" s="403"/>
      <c r="BJ28" s="403"/>
      <c r="BK28" s="403"/>
      <c r="BL28" s="403"/>
      <c r="BM28" s="404"/>
      <c r="BN28" s="405">
        <v>15618868</v>
      </c>
      <c r="BO28" s="406"/>
      <c r="BP28" s="406"/>
      <c r="BQ28" s="406"/>
      <c r="BR28" s="406"/>
      <c r="BS28" s="406"/>
      <c r="BT28" s="406"/>
      <c r="BU28" s="407"/>
      <c r="BV28" s="405">
        <v>17109568</v>
      </c>
      <c r="BW28" s="406"/>
      <c r="BX28" s="406"/>
      <c r="BY28" s="406"/>
      <c r="BZ28" s="406"/>
      <c r="CA28" s="406"/>
      <c r="CB28" s="406"/>
      <c r="CC28" s="407"/>
      <c r="CD28" s="154"/>
      <c r="CE28" s="524"/>
      <c r="CF28" s="524"/>
      <c r="CG28" s="524"/>
      <c r="CH28" s="524"/>
      <c r="CI28" s="524"/>
      <c r="CJ28" s="524"/>
      <c r="CK28" s="524"/>
      <c r="CL28" s="524"/>
      <c r="CM28" s="524"/>
      <c r="CN28" s="524"/>
      <c r="CO28" s="524"/>
      <c r="CP28" s="524"/>
      <c r="CQ28" s="524"/>
      <c r="CR28" s="524"/>
      <c r="CS28" s="525"/>
      <c r="CT28" s="425"/>
      <c r="CU28" s="426"/>
      <c r="CV28" s="426"/>
      <c r="CW28" s="426"/>
      <c r="CX28" s="426"/>
      <c r="CY28" s="426"/>
      <c r="CZ28" s="426"/>
      <c r="DA28" s="427"/>
      <c r="DB28" s="425"/>
      <c r="DC28" s="426"/>
      <c r="DD28" s="426"/>
      <c r="DE28" s="426"/>
      <c r="DF28" s="426"/>
      <c r="DG28" s="426"/>
      <c r="DH28" s="426"/>
      <c r="DI28" s="427"/>
      <c r="DJ28" s="139"/>
      <c r="DK28" s="139"/>
      <c r="DL28" s="139"/>
      <c r="DM28" s="139"/>
      <c r="DN28" s="139"/>
      <c r="DO28" s="139"/>
    </row>
    <row r="29" spans="1:119" ht="18.75" customHeight="1" x14ac:dyDescent="0.15">
      <c r="A29" s="140"/>
      <c r="B29" s="550"/>
      <c r="C29" s="551"/>
      <c r="D29" s="552"/>
      <c r="E29" s="466" t="s">
        <v>168</v>
      </c>
      <c r="F29" s="415"/>
      <c r="G29" s="415"/>
      <c r="H29" s="415"/>
      <c r="I29" s="415"/>
      <c r="J29" s="415"/>
      <c r="K29" s="416"/>
      <c r="L29" s="467">
        <v>36</v>
      </c>
      <c r="M29" s="468"/>
      <c r="N29" s="468"/>
      <c r="O29" s="468"/>
      <c r="P29" s="501"/>
      <c r="Q29" s="467">
        <v>7000</v>
      </c>
      <c r="R29" s="468"/>
      <c r="S29" s="468"/>
      <c r="T29" s="468"/>
      <c r="U29" s="468"/>
      <c r="V29" s="501"/>
      <c r="W29" s="564"/>
      <c r="X29" s="565"/>
      <c r="Y29" s="566"/>
      <c r="Z29" s="466" t="s">
        <v>169</v>
      </c>
      <c r="AA29" s="415"/>
      <c r="AB29" s="415"/>
      <c r="AC29" s="415"/>
      <c r="AD29" s="415"/>
      <c r="AE29" s="415"/>
      <c r="AF29" s="415"/>
      <c r="AG29" s="416"/>
      <c r="AH29" s="467">
        <v>2703</v>
      </c>
      <c r="AI29" s="468"/>
      <c r="AJ29" s="468"/>
      <c r="AK29" s="468"/>
      <c r="AL29" s="501"/>
      <c r="AM29" s="467">
        <v>8288375</v>
      </c>
      <c r="AN29" s="468"/>
      <c r="AO29" s="468"/>
      <c r="AP29" s="468"/>
      <c r="AQ29" s="468"/>
      <c r="AR29" s="501"/>
      <c r="AS29" s="467">
        <v>3066</v>
      </c>
      <c r="AT29" s="468"/>
      <c r="AU29" s="468"/>
      <c r="AV29" s="468"/>
      <c r="AW29" s="468"/>
      <c r="AX29" s="469"/>
      <c r="AY29" s="592"/>
      <c r="AZ29" s="593"/>
      <c r="BA29" s="593"/>
      <c r="BB29" s="594"/>
      <c r="BC29" s="419" t="s">
        <v>170</v>
      </c>
      <c r="BD29" s="420"/>
      <c r="BE29" s="420"/>
      <c r="BF29" s="420"/>
      <c r="BG29" s="420"/>
      <c r="BH29" s="420"/>
      <c r="BI29" s="420"/>
      <c r="BJ29" s="420"/>
      <c r="BK29" s="420"/>
      <c r="BL29" s="420"/>
      <c r="BM29" s="421"/>
      <c r="BN29" s="422">
        <v>4009700</v>
      </c>
      <c r="BO29" s="423"/>
      <c r="BP29" s="423"/>
      <c r="BQ29" s="423"/>
      <c r="BR29" s="423"/>
      <c r="BS29" s="423"/>
      <c r="BT29" s="423"/>
      <c r="BU29" s="424"/>
      <c r="BV29" s="422">
        <v>3392700</v>
      </c>
      <c r="BW29" s="423"/>
      <c r="BX29" s="423"/>
      <c r="BY29" s="423"/>
      <c r="BZ29" s="423"/>
      <c r="CA29" s="423"/>
      <c r="CB29" s="423"/>
      <c r="CC29" s="424"/>
      <c r="CD29" s="156"/>
      <c r="CE29" s="524"/>
      <c r="CF29" s="524"/>
      <c r="CG29" s="524"/>
      <c r="CH29" s="524"/>
      <c r="CI29" s="524"/>
      <c r="CJ29" s="524"/>
      <c r="CK29" s="524"/>
      <c r="CL29" s="524"/>
      <c r="CM29" s="524"/>
      <c r="CN29" s="524"/>
      <c r="CO29" s="524"/>
      <c r="CP29" s="524"/>
      <c r="CQ29" s="524"/>
      <c r="CR29" s="524"/>
      <c r="CS29" s="525"/>
      <c r="CT29" s="425"/>
      <c r="CU29" s="426"/>
      <c r="CV29" s="426"/>
      <c r="CW29" s="426"/>
      <c r="CX29" s="426"/>
      <c r="CY29" s="426"/>
      <c r="CZ29" s="426"/>
      <c r="DA29" s="427"/>
      <c r="DB29" s="425"/>
      <c r="DC29" s="426"/>
      <c r="DD29" s="426"/>
      <c r="DE29" s="426"/>
      <c r="DF29" s="426"/>
      <c r="DG29" s="426"/>
      <c r="DH29" s="426"/>
      <c r="DI29" s="427"/>
      <c r="DJ29" s="139"/>
      <c r="DK29" s="139"/>
      <c r="DL29" s="139"/>
      <c r="DM29" s="139"/>
      <c r="DN29" s="139"/>
      <c r="DO29" s="139"/>
    </row>
    <row r="30" spans="1:119" ht="18.75" customHeight="1" thickBot="1" x14ac:dyDescent="0.2">
      <c r="A30" s="140"/>
      <c r="B30" s="553"/>
      <c r="C30" s="554"/>
      <c r="D30" s="555"/>
      <c r="E30" s="460"/>
      <c r="F30" s="461"/>
      <c r="G30" s="461"/>
      <c r="H30" s="461"/>
      <c r="I30" s="461"/>
      <c r="J30" s="461"/>
      <c r="K30" s="462"/>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2445971</v>
      </c>
      <c r="BO30" s="587"/>
      <c r="BP30" s="587"/>
      <c r="BQ30" s="587"/>
      <c r="BR30" s="587"/>
      <c r="BS30" s="587"/>
      <c r="BT30" s="587"/>
      <c r="BU30" s="588"/>
      <c r="BV30" s="586">
        <v>3546003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9" t="s">
        <v>179</v>
      </c>
      <c r="D33" s="449"/>
      <c r="E33" s="393" t="s">
        <v>180</v>
      </c>
      <c r="F33" s="393"/>
      <c r="G33" s="393"/>
      <c r="H33" s="393"/>
      <c r="I33" s="393"/>
      <c r="J33" s="393"/>
      <c r="K33" s="393"/>
      <c r="L33" s="393"/>
      <c r="M33" s="393"/>
      <c r="N33" s="393"/>
      <c r="O33" s="393"/>
      <c r="P33" s="393"/>
      <c r="Q33" s="393"/>
      <c r="R33" s="393"/>
      <c r="S33" s="393"/>
      <c r="T33" s="169"/>
      <c r="U33" s="449" t="s">
        <v>179</v>
      </c>
      <c r="V33" s="449"/>
      <c r="W33" s="393" t="s">
        <v>180</v>
      </c>
      <c r="X33" s="393"/>
      <c r="Y33" s="393"/>
      <c r="Z33" s="393"/>
      <c r="AA33" s="393"/>
      <c r="AB33" s="393"/>
      <c r="AC33" s="393"/>
      <c r="AD33" s="393"/>
      <c r="AE33" s="393"/>
      <c r="AF33" s="393"/>
      <c r="AG33" s="393"/>
      <c r="AH33" s="393"/>
      <c r="AI33" s="393"/>
      <c r="AJ33" s="393"/>
      <c r="AK33" s="393"/>
      <c r="AL33" s="169"/>
      <c r="AM33" s="449" t="s">
        <v>179</v>
      </c>
      <c r="AN33" s="449"/>
      <c r="AO33" s="393" t="s">
        <v>180</v>
      </c>
      <c r="AP33" s="393"/>
      <c r="AQ33" s="393"/>
      <c r="AR33" s="393"/>
      <c r="AS33" s="393"/>
      <c r="AT33" s="393"/>
      <c r="AU33" s="393"/>
      <c r="AV33" s="393"/>
      <c r="AW33" s="393"/>
      <c r="AX33" s="393"/>
      <c r="AY33" s="393"/>
      <c r="AZ33" s="393"/>
      <c r="BA33" s="393"/>
      <c r="BB33" s="393"/>
      <c r="BC33" s="393"/>
      <c r="BD33" s="170"/>
      <c r="BE33" s="393" t="s">
        <v>181</v>
      </c>
      <c r="BF33" s="393"/>
      <c r="BG33" s="393" t="s">
        <v>182</v>
      </c>
      <c r="BH33" s="393"/>
      <c r="BI33" s="393"/>
      <c r="BJ33" s="393"/>
      <c r="BK33" s="393"/>
      <c r="BL33" s="393"/>
      <c r="BM33" s="393"/>
      <c r="BN33" s="393"/>
      <c r="BO33" s="393"/>
      <c r="BP33" s="393"/>
      <c r="BQ33" s="393"/>
      <c r="BR33" s="393"/>
      <c r="BS33" s="393"/>
      <c r="BT33" s="393"/>
      <c r="BU33" s="393"/>
      <c r="BV33" s="170"/>
      <c r="BW33" s="449" t="s">
        <v>181</v>
      </c>
      <c r="BX33" s="449"/>
      <c r="BY33" s="393" t="s">
        <v>183</v>
      </c>
      <c r="BZ33" s="393"/>
      <c r="CA33" s="393"/>
      <c r="CB33" s="393"/>
      <c r="CC33" s="393"/>
      <c r="CD33" s="393"/>
      <c r="CE33" s="393"/>
      <c r="CF33" s="393"/>
      <c r="CG33" s="393"/>
      <c r="CH33" s="393"/>
      <c r="CI33" s="393"/>
      <c r="CJ33" s="393"/>
      <c r="CK33" s="393"/>
      <c r="CL33" s="393"/>
      <c r="CM33" s="393"/>
      <c r="CN33" s="169"/>
      <c r="CO33" s="449" t="s">
        <v>179</v>
      </c>
      <c r="CP33" s="449"/>
      <c r="CQ33" s="393" t="s">
        <v>184</v>
      </c>
      <c r="CR33" s="393"/>
      <c r="CS33" s="393"/>
      <c r="CT33" s="393"/>
      <c r="CU33" s="393"/>
      <c r="CV33" s="393"/>
      <c r="CW33" s="393"/>
      <c r="CX33" s="393"/>
      <c r="CY33" s="393"/>
      <c r="CZ33" s="393"/>
      <c r="DA33" s="393"/>
      <c r="DB33" s="393"/>
      <c r="DC33" s="393"/>
      <c r="DD33" s="393"/>
      <c r="DE33" s="393"/>
      <c r="DF33" s="169"/>
      <c r="DG33" s="393" t="s">
        <v>185</v>
      </c>
      <c r="DH33" s="393"/>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7</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東大阪都市清掃施設組合（一般会計）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（公財）東大阪市公園環境協会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奨学事業特別会計</v>
      </c>
      <c r="F35" s="599"/>
      <c r="G35" s="599"/>
      <c r="H35" s="599"/>
      <c r="I35" s="599"/>
      <c r="J35" s="599"/>
      <c r="K35" s="599"/>
      <c r="L35" s="599"/>
      <c r="M35" s="599"/>
      <c r="N35" s="599"/>
      <c r="O35" s="599"/>
      <c r="P35" s="599"/>
      <c r="Q35" s="599"/>
      <c r="R35" s="599"/>
      <c r="S35" s="599"/>
      <c r="T35" s="167"/>
      <c r="U35" s="598">
        <f>IF(W35="","",U34+1)</f>
        <v>8</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恩智川水防事務組合（一般会計）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（一財）東大阪市雇用開発センター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公共用地先行取得事業特別会計</v>
      </c>
      <c r="F36" s="599"/>
      <c r="G36" s="599"/>
      <c r="H36" s="599"/>
      <c r="I36" s="599"/>
      <c r="J36" s="599"/>
      <c r="K36" s="599"/>
      <c r="L36" s="599"/>
      <c r="M36" s="599"/>
      <c r="N36" s="599"/>
      <c r="O36" s="599"/>
      <c r="P36" s="599"/>
      <c r="Q36" s="599"/>
      <c r="R36" s="599"/>
      <c r="S36" s="599"/>
      <c r="T36" s="167"/>
      <c r="U36" s="598">
        <f t="shared" ref="U36:U43" si="4">IF(W36="","",U35+1)</f>
        <v>9</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淀川左岸水防事務組合（一般会計）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（公財）東大阪市学校給食会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火災共済事業特別会計</v>
      </c>
      <c r="F37" s="599"/>
      <c r="G37" s="599"/>
      <c r="H37" s="599"/>
      <c r="I37" s="599"/>
      <c r="J37" s="599"/>
      <c r="K37" s="599"/>
      <c r="L37" s="599"/>
      <c r="M37" s="599"/>
      <c r="N37" s="599"/>
      <c r="O37" s="599"/>
      <c r="P37" s="599"/>
      <c r="Q37" s="599"/>
      <c r="R37" s="599"/>
      <c r="S37" s="599"/>
      <c r="T37" s="167"/>
      <c r="U37" s="598">
        <f t="shared" si="4"/>
        <v>10</v>
      </c>
      <c r="V37" s="598"/>
      <c r="W37" s="599" t="str">
        <f>IF('各会計、関係団体の財政状況及び健全化判断比率'!B31="","",'各会計、関係団体の財政状況及び健全化判断比率'!B31)</f>
        <v>交通災害共済事業特別会計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大和川右岸水防事務組合（一般会計）</v>
      </c>
      <c r="BZ37" s="599"/>
      <c r="CA37" s="599"/>
      <c r="CB37" s="599"/>
      <c r="CC37" s="599"/>
      <c r="CD37" s="599"/>
      <c r="CE37" s="599"/>
      <c r="CF37" s="599"/>
      <c r="CG37" s="599"/>
      <c r="CH37" s="599"/>
      <c r="CI37" s="599"/>
      <c r="CJ37" s="599"/>
      <c r="CK37" s="599"/>
      <c r="CL37" s="599"/>
      <c r="CM37" s="599"/>
      <c r="CN37" s="167"/>
      <c r="CO37" s="598">
        <f t="shared" si="3"/>
        <v>25</v>
      </c>
      <c r="CP37" s="598"/>
      <c r="CQ37" s="599" t="str">
        <f>IF('各会計、関係団体の財政状況及び健全化判断比率'!BS10="","",'各会計、関係団体の財政状況及び健全化判断比率'!BS10)</f>
        <v>（公財）東大阪市文化振興協会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母子父子寡婦福祉資金貸付事業特別会計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大阪府後期高齢者医療広域連合（一般会計）</v>
      </c>
      <c r="BZ38" s="599"/>
      <c r="CA38" s="599"/>
      <c r="CB38" s="599"/>
      <c r="CC38" s="599"/>
      <c r="CD38" s="599"/>
      <c r="CE38" s="599"/>
      <c r="CF38" s="599"/>
      <c r="CG38" s="599"/>
      <c r="CH38" s="599"/>
      <c r="CI38" s="599"/>
      <c r="CJ38" s="599"/>
      <c r="CK38" s="599"/>
      <c r="CL38" s="599"/>
      <c r="CM38" s="599"/>
      <c r="CN38" s="167"/>
      <c r="CO38" s="598">
        <f t="shared" si="3"/>
        <v>26</v>
      </c>
      <c r="CP38" s="598"/>
      <c r="CQ38" s="599" t="str">
        <f>IF('各会計、関係団体の財政状況及び健全化判断比率'!BS11="","",'各会計、関係団体の財政状況及び健全化判断比率'!BS11)</f>
        <v>（株）東大阪住宅公社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f t="shared" si="5"/>
        <v>6</v>
      </c>
      <c r="D39" s="598"/>
      <c r="E39" s="599" t="str">
        <f>IF('各会計、関係団体の財政状況及び健全化判断比率'!B12="","",'各会計、関係団体の財政状況及び健全化判断比率'!B12)</f>
        <v>病院事業債管理特別会計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大阪府後期高齢者医療広域連合（後期高齢者医療特別会計）</v>
      </c>
      <c r="BZ39" s="599"/>
      <c r="CA39" s="599"/>
      <c r="CB39" s="599"/>
      <c r="CC39" s="599"/>
      <c r="CD39" s="599"/>
      <c r="CE39" s="599"/>
      <c r="CF39" s="599"/>
      <c r="CG39" s="599"/>
      <c r="CH39" s="599"/>
      <c r="CI39" s="599"/>
      <c r="CJ39" s="599"/>
      <c r="CK39" s="599"/>
      <c r="CL39" s="599"/>
      <c r="CM39" s="599"/>
      <c r="CN39" s="167"/>
      <c r="CO39" s="598">
        <f t="shared" si="3"/>
        <v>27</v>
      </c>
      <c r="CP39" s="598"/>
      <c r="CQ39" s="599" t="str">
        <f>IF('各会計、関係団体の財政状況及び健全化判断比率'!BS12="","",'各会計、関係団体の財政状況及び健全化判断比率'!BS12)</f>
        <v>東大阪再開発（株）</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大阪広域水道企業団（水道事業会計）</v>
      </c>
      <c r="BZ40" s="599"/>
      <c r="CA40" s="599"/>
      <c r="CB40" s="599"/>
      <c r="CC40" s="599"/>
      <c r="CD40" s="599"/>
      <c r="CE40" s="599"/>
      <c r="CF40" s="599"/>
      <c r="CG40" s="599"/>
      <c r="CH40" s="599"/>
      <c r="CI40" s="599"/>
      <c r="CJ40" s="599"/>
      <c r="CK40" s="599"/>
      <c r="CL40" s="599"/>
      <c r="CM40" s="599"/>
      <c r="CN40" s="167"/>
      <c r="CO40" s="598">
        <f t="shared" si="3"/>
        <v>28</v>
      </c>
      <c r="CP40" s="598"/>
      <c r="CQ40" s="599" t="str">
        <f>IF('各会計、関係団体の財政状況及び健全化判断比率'!BS13="","",'各会計、関係団体の財政状況及び健全化判断比率'!BS13)</f>
        <v>（公財）東大阪市産業創造勤労者支援機構</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大阪広域水道企業団（工業用水道事業会計）</v>
      </c>
      <c r="BZ41" s="599"/>
      <c r="CA41" s="599"/>
      <c r="CB41" s="599"/>
      <c r="CC41" s="599"/>
      <c r="CD41" s="599"/>
      <c r="CE41" s="599"/>
      <c r="CF41" s="599"/>
      <c r="CG41" s="599"/>
      <c r="CH41" s="599"/>
      <c r="CI41" s="599"/>
      <c r="CJ41" s="599"/>
      <c r="CK41" s="599"/>
      <c r="CL41" s="599"/>
      <c r="CM41" s="599"/>
      <c r="CN41" s="167"/>
      <c r="CO41" s="598">
        <f t="shared" si="3"/>
        <v>29</v>
      </c>
      <c r="CP41" s="598"/>
      <c r="CQ41" s="599" t="str">
        <f>IF('各会計、関係団体の財政状況及び健全化判断比率'!BS14="","",'各会計、関係団体の財政状況及び健全化判断比率'!BS14)</f>
        <v>市立東大阪医療センター</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大阪府都市競艇企業団</v>
      </c>
      <c r="BZ42" s="599"/>
      <c r="CA42" s="599"/>
      <c r="CB42" s="599"/>
      <c r="CC42" s="599"/>
      <c r="CD42" s="599"/>
      <c r="CE42" s="599"/>
      <c r="CF42" s="599"/>
      <c r="CG42" s="599"/>
      <c r="CH42" s="599"/>
      <c r="CI42" s="599"/>
      <c r="CJ42" s="599"/>
      <c r="CK42" s="599"/>
      <c r="CL42" s="599"/>
      <c r="CM42" s="599"/>
      <c r="CN42" s="167"/>
      <c r="CO42" s="598">
        <f t="shared" si="3"/>
        <v>30</v>
      </c>
      <c r="CP42" s="598"/>
      <c r="CQ42" s="599" t="str">
        <f>IF('各会計、関係団体の財政状況及び健全化判断比率'!BS15="","",'各会計、関係団体の財政状況及び健全化判断比率'!BS15)</f>
        <v>大阪外環状線鉄道</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W40:AK40"/>
    <mergeCell ref="AM40:AN40"/>
    <mergeCell ref="AO40:BC40"/>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N30:BU30"/>
    <mergeCell ref="BV30:CC30"/>
    <mergeCell ref="AS28:AX28"/>
    <mergeCell ref="AY28:BB30"/>
    <mergeCell ref="BC28:BM28"/>
    <mergeCell ref="BN28:BU28"/>
    <mergeCell ref="AH30:AX30"/>
    <mergeCell ref="BC30:BM30"/>
    <mergeCell ref="BY33:CM33"/>
    <mergeCell ref="AY27:BM27"/>
    <mergeCell ref="BN27:BU27"/>
    <mergeCell ref="AS26:AX26"/>
    <mergeCell ref="AY26:BM26"/>
    <mergeCell ref="BN26:BU26"/>
    <mergeCell ref="CT28:DA29"/>
    <mergeCell ref="DB28:DI29"/>
    <mergeCell ref="E29:K29"/>
    <mergeCell ref="L29:P29"/>
    <mergeCell ref="Q29:V29"/>
    <mergeCell ref="Z29:AG29"/>
    <mergeCell ref="AH29:AL29"/>
    <mergeCell ref="AM29:AR29"/>
    <mergeCell ref="AS29:AX29"/>
    <mergeCell ref="BC29:BM29"/>
    <mergeCell ref="BV28:CC28"/>
    <mergeCell ref="CE28:CS29"/>
    <mergeCell ref="BN29:BU29"/>
    <mergeCell ref="BV29:CC29"/>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BV26:CC26"/>
    <mergeCell ref="CE26:CS27"/>
    <mergeCell ref="CT26:DA27"/>
    <mergeCell ref="BV27:CC27"/>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AY20:BM20"/>
    <mergeCell ref="BN20:BU20"/>
    <mergeCell ref="BV20:CC20"/>
    <mergeCell ref="B22:D30"/>
    <mergeCell ref="E22:K23"/>
    <mergeCell ref="L22:P23"/>
    <mergeCell ref="Q22:V23"/>
    <mergeCell ref="W22:Y29"/>
    <mergeCell ref="Z22:AG23"/>
    <mergeCell ref="E24:K24"/>
    <mergeCell ref="L24:P24"/>
    <mergeCell ref="Q24:V24"/>
    <mergeCell ref="Z24:AG24"/>
    <mergeCell ref="AH24:AL24"/>
    <mergeCell ref="AM24:AR24"/>
    <mergeCell ref="AH28:AL28"/>
    <mergeCell ref="AM28:AR28"/>
    <mergeCell ref="E26:K26"/>
    <mergeCell ref="L26:P26"/>
    <mergeCell ref="Q26:V26"/>
    <mergeCell ref="AH26:AL26"/>
    <mergeCell ref="AM26:AR26"/>
    <mergeCell ref="AM27:AR27"/>
    <mergeCell ref="AS27:AX27"/>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B19:K19"/>
    <mergeCell ref="L19:V19"/>
    <mergeCell ref="AU19:AX19"/>
    <mergeCell ref="AY19:BM19"/>
    <mergeCell ref="BN19:BU19"/>
    <mergeCell ref="BV19:CC19"/>
    <mergeCell ref="B21:AX21"/>
    <mergeCell ref="AY21:BM21"/>
    <mergeCell ref="BN21:BU21"/>
    <mergeCell ref="BV21:CC21"/>
    <mergeCell ref="AU16:AX16"/>
    <mergeCell ref="AY16:BM16"/>
    <mergeCell ref="BN16:BU16"/>
    <mergeCell ref="BV16:CC16"/>
    <mergeCell ref="B18:K18"/>
    <mergeCell ref="L18:V18"/>
    <mergeCell ref="AC18:AG18"/>
    <mergeCell ref="AH18:AL18"/>
    <mergeCell ref="AM18:AT18"/>
    <mergeCell ref="AU18:AX18"/>
    <mergeCell ref="AU15:AX15"/>
    <mergeCell ref="AY15:BM15"/>
    <mergeCell ref="BN15:BU15"/>
    <mergeCell ref="AM15:AT15"/>
    <mergeCell ref="DB16:DI17"/>
    <mergeCell ref="M17:Q17"/>
    <mergeCell ref="R17:V17"/>
    <mergeCell ref="W17:AB18"/>
    <mergeCell ref="AC17:AG17"/>
    <mergeCell ref="AH17:AL17"/>
    <mergeCell ref="AM17:AT17"/>
    <mergeCell ref="AU17:AX17"/>
    <mergeCell ref="AY17:BM17"/>
    <mergeCell ref="BV15:CC15"/>
    <mergeCell ref="CD15:CS15"/>
    <mergeCell ref="CT16:DA17"/>
    <mergeCell ref="BV17:CC17"/>
    <mergeCell ref="AY18:BM18"/>
    <mergeCell ref="BN18:BU18"/>
    <mergeCell ref="BV18:CC18"/>
    <mergeCell ref="CE18:CS19"/>
    <mergeCell ref="CT18:DA19"/>
    <mergeCell ref="BN17:BU17"/>
    <mergeCell ref="CE16:CS17"/>
    <mergeCell ref="R16:V16"/>
    <mergeCell ref="AC16:AG16"/>
    <mergeCell ref="AH16:AL16"/>
    <mergeCell ref="AM16:AT16"/>
    <mergeCell ref="AM14:AT14"/>
    <mergeCell ref="M15:Q15"/>
    <mergeCell ref="R15:V15"/>
    <mergeCell ref="W15:AB16"/>
    <mergeCell ref="AC15:AG15"/>
    <mergeCell ref="AH15:AL15"/>
    <mergeCell ref="L16:Q16"/>
    <mergeCell ref="DB14:DI14"/>
    <mergeCell ref="L14:Q14"/>
    <mergeCell ref="R14:V14"/>
    <mergeCell ref="AC14:AG14"/>
    <mergeCell ref="AH14:AL14"/>
    <mergeCell ref="BV13:CC13"/>
    <mergeCell ref="CD13:CS13"/>
    <mergeCell ref="CT13:DA13"/>
    <mergeCell ref="DB13:DI13"/>
    <mergeCell ref="AU14:AX14"/>
    <mergeCell ref="BN13:BU13"/>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BN12:BU12"/>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AY8:BM8"/>
    <mergeCell ref="BN8:BU8"/>
    <mergeCell ref="BV8:CC8"/>
    <mergeCell ref="CD8:CS8"/>
    <mergeCell ref="CT6:DA6"/>
    <mergeCell ref="DB6:DI6"/>
    <mergeCell ref="AM7:AT7"/>
    <mergeCell ref="AU7:AX7"/>
    <mergeCell ref="AY7:BM7"/>
    <mergeCell ref="BN7:BU7"/>
    <mergeCell ref="BV7:CC7"/>
    <mergeCell ref="CD7:CS7"/>
    <mergeCell ref="CT7:DA7"/>
    <mergeCell ref="DB7:DI7"/>
    <mergeCell ref="BV6:CC6"/>
    <mergeCell ref="CD6:CS6"/>
    <mergeCell ref="AY6:BM6"/>
    <mergeCell ref="BN6:BU6"/>
    <mergeCell ref="BV5:CC5"/>
    <mergeCell ref="CD5:CS5"/>
    <mergeCell ref="B6:K8"/>
    <mergeCell ref="L6:V8"/>
    <mergeCell ref="W6:AB8"/>
    <mergeCell ref="AC6:AL8"/>
    <mergeCell ref="AM6:AT6"/>
    <mergeCell ref="AU6:AX6"/>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5.42</v>
      </c>
      <c r="G34" s="33">
        <v>5.41</v>
      </c>
      <c r="H34" s="33">
        <v>5.58</v>
      </c>
      <c r="I34" s="33">
        <v>5.26</v>
      </c>
      <c r="J34" s="34">
        <v>5.42</v>
      </c>
      <c r="K34" s="22"/>
      <c r="L34" s="22"/>
      <c r="M34" s="22"/>
      <c r="N34" s="22"/>
      <c r="O34" s="22"/>
      <c r="P34" s="22"/>
    </row>
    <row r="35" spans="1:16" ht="39" customHeight="1" x14ac:dyDescent="0.15">
      <c r="A35" s="22"/>
      <c r="B35" s="35"/>
      <c r="C35" s="1178" t="s">
        <v>526</v>
      </c>
      <c r="D35" s="1179"/>
      <c r="E35" s="1180"/>
      <c r="F35" s="36">
        <v>2.88</v>
      </c>
      <c r="G35" s="37">
        <v>3.28</v>
      </c>
      <c r="H35" s="37">
        <v>3.5</v>
      </c>
      <c r="I35" s="37">
        <v>3.8</v>
      </c>
      <c r="J35" s="38">
        <v>4.72</v>
      </c>
      <c r="K35" s="22"/>
      <c r="L35" s="22"/>
      <c r="M35" s="22"/>
      <c r="N35" s="22"/>
      <c r="O35" s="22"/>
      <c r="P35" s="22"/>
    </row>
    <row r="36" spans="1:16" ht="39" customHeight="1" x14ac:dyDescent="0.15">
      <c r="A36" s="22"/>
      <c r="B36" s="35"/>
      <c r="C36" s="1178" t="s">
        <v>527</v>
      </c>
      <c r="D36" s="1179"/>
      <c r="E36" s="1180"/>
      <c r="F36" s="36" t="s">
        <v>528</v>
      </c>
      <c r="G36" s="37" t="s">
        <v>529</v>
      </c>
      <c r="H36" s="37">
        <v>0.78</v>
      </c>
      <c r="I36" s="37">
        <v>0.92</v>
      </c>
      <c r="J36" s="38">
        <v>1.54</v>
      </c>
      <c r="K36" s="22"/>
      <c r="L36" s="22"/>
      <c r="M36" s="22"/>
      <c r="N36" s="22"/>
      <c r="O36" s="22"/>
      <c r="P36" s="22"/>
    </row>
    <row r="37" spans="1:16" ht="39" customHeight="1" x14ac:dyDescent="0.15">
      <c r="A37" s="22"/>
      <c r="B37" s="35"/>
      <c r="C37" s="1178" t="s">
        <v>530</v>
      </c>
      <c r="D37" s="1179"/>
      <c r="E37" s="1180"/>
      <c r="F37" s="36">
        <v>0.61</v>
      </c>
      <c r="G37" s="37">
        <v>0.56000000000000005</v>
      </c>
      <c r="H37" s="37">
        <v>0.33</v>
      </c>
      <c r="I37" s="37">
        <v>1.21</v>
      </c>
      <c r="J37" s="38">
        <v>1.05</v>
      </c>
      <c r="K37" s="22"/>
      <c r="L37" s="22"/>
      <c r="M37" s="22"/>
      <c r="N37" s="22"/>
      <c r="O37" s="22"/>
      <c r="P37" s="22"/>
    </row>
    <row r="38" spans="1:16" ht="39" customHeight="1" x14ac:dyDescent="0.15">
      <c r="A38" s="22"/>
      <c r="B38" s="35"/>
      <c r="C38" s="1178" t="s">
        <v>531</v>
      </c>
      <c r="D38" s="1179"/>
      <c r="E38" s="1180"/>
      <c r="F38" s="36">
        <v>0.43</v>
      </c>
      <c r="G38" s="37">
        <v>0.28999999999999998</v>
      </c>
      <c r="H38" s="37">
        <v>0.41</v>
      </c>
      <c r="I38" s="37">
        <v>0.72</v>
      </c>
      <c r="J38" s="38">
        <v>0.64</v>
      </c>
      <c r="K38" s="22"/>
      <c r="L38" s="22"/>
      <c r="M38" s="22"/>
      <c r="N38" s="22"/>
      <c r="O38" s="22"/>
      <c r="P38" s="22"/>
    </row>
    <row r="39" spans="1:16" ht="39" customHeight="1" x14ac:dyDescent="0.15">
      <c r="A39" s="22"/>
      <c r="B39" s="35"/>
      <c r="C39" s="1178" t="s">
        <v>532</v>
      </c>
      <c r="D39" s="1179"/>
      <c r="E39" s="1180"/>
      <c r="F39" s="36">
        <v>0.23</v>
      </c>
      <c r="G39" s="37">
        <v>0.22</v>
      </c>
      <c r="H39" s="37">
        <v>0.28000000000000003</v>
      </c>
      <c r="I39" s="37">
        <v>0.28999999999999998</v>
      </c>
      <c r="J39" s="38">
        <v>0.35</v>
      </c>
      <c r="K39" s="22"/>
      <c r="L39" s="22"/>
      <c r="M39" s="22"/>
      <c r="N39" s="22"/>
      <c r="O39" s="22"/>
      <c r="P39" s="22"/>
    </row>
    <row r="40" spans="1:16" ht="39" customHeight="1" x14ac:dyDescent="0.15">
      <c r="A40" s="22"/>
      <c r="B40" s="35"/>
      <c r="C40" s="1178" t="s">
        <v>533</v>
      </c>
      <c r="D40" s="1179"/>
      <c r="E40" s="1180"/>
      <c r="F40" s="36">
        <v>0.23</v>
      </c>
      <c r="G40" s="37">
        <v>0.24</v>
      </c>
      <c r="H40" s="37">
        <v>0.26</v>
      </c>
      <c r="I40" s="37">
        <v>0.27</v>
      </c>
      <c r="J40" s="38">
        <v>0.28999999999999998</v>
      </c>
      <c r="K40" s="22"/>
      <c r="L40" s="22"/>
      <c r="M40" s="22"/>
      <c r="N40" s="22"/>
      <c r="O40" s="22"/>
      <c r="P40" s="22"/>
    </row>
    <row r="41" spans="1:16" ht="39" customHeight="1" x14ac:dyDescent="0.15">
      <c r="A41" s="22"/>
      <c r="B41" s="35"/>
      <c r="C41" s="1178" t="s">
        <v>534</v>
      </c>
      <c r="D41" s="1179"/>
      <c r="E41" s="1180"/>
      <c r="F41" s="36">
        <v>0.14000000000000001</v>
      </c>
      <c r="G41" s="37">
        <v>0.15</v>
      </c>
      <c r="H41" s="37">
        <v>0.16</v>
      </c>
      <c r="I41" s="37">
        <v>0.18</v>
      </c>
      <c r="J41" s="38">
        <v>0.18</v>
      </c>
      <c r="K41" s="22"/>
      <c r="L41" s="22"/>
      <c r="M41" s="22"/>
      <c r="N41" s="22"/>
      <c r="O41" s="22"/>
      <c r="P41" s="22"/>
    </row>
    <row r="42" spans="1:16" ht="39" customHeight="1" x14ac:dyDescent="0.15">
      <c r="A42" s="22"/>
      <c r="B42" s="39"/>
      <c r="C42" s="1178" t="s">
        <v>535</v>
      </c>
      <c r="D42" s="1179"/>
      <c r="E42" s="1180"/>
      <c r="F42" s="36" t="s">
        <v>536</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5.0999999999999996</v>
      </c>
      <c r="G43" s="42">
        <v>4.9000000000000004</v>
      </c>
      <c r="H43" s="42">
        <v>4.17</v>
      </c>
      <c r="I43" s="42">
        <v>3.3</v>
      </c>
      <c r="J43" s="43">
        <v>0.14000000000000001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17379</v>
      </c>
      <c r="L45" s="60">
        <v>17563</v>
      </c>
      <c r="M45" s="60">
        <v>17721</v>
      </c>
      <c r="N45" s="60">
        <v>16571</v>
      </c>
      <c r="O45" s="61">
        <v>17993</v>
      </c>
      <c r="P45" s="48"/>
      <c r="Q45" s="48"/>
      <c r="R45" s="48"/>
      <c r="S45" s="48"/>
      <c r="T45" s="48"/>
      <c r="U45" s="48"/>
    </row>
    <row r="46" spans="1:21" ht="30.75" customHeight="1" x14ac:dyDescent="0.15">
      <c r="A46" s="48"/>
      <c r="B46" s="1196"/>
      <c r="C46" s="1197"/>
      <c r="D46" s="62"/>
      <c r="E46" s="1186" t="s">
        <v>12</v>
      </c>
      <c r="F46" s="1186"/>
      <c r="G46" s="1186"/>
      <c r="H46" s="1186"/>
      <c r="I46" s="1186"/>
      <c r="J46" s="1187"/>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6" t="s">
        <v>13</v>
      </c>
      <c r="F47" s="1186"/>
      <c r="G47" s="1186"/>
      <c r="H47" s="1186"/>
      <c r="I47" s="1186"/>
      <c r="J47" s="1187"/>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6" t="s">
        <v>14</v>
      </c>
      <c r="F48" s="1186"/>
      <c r="G48" s="1186"/>
      <c r="H48" s="1186"/>
      <c r="I48" s="1186"/>
      <c r="J48" s="1187"/>
      <c r="K48" s="63">
        <v>7727</v>
      </c>
      <c r="L48" s="64">
        <v>7494</v>
      </c>
      <c r="M48" s="64">
        <v>7446</v>
      </c>
      <c r="N48" s="64">
        <v>7675</v>
      </c>
      <c r="O48" s="65">
        <v>6925</v>
      </c>
      <c r="P48" s="48"/>
      <c r="Q48" s="48"/>
      <c r="R48" s="48"/>
      <c r="S48" s="48"/>
      <c r="T48" s="48"/>
      <c r="U48" s="48"/>
    </row>
    <row r="49" spans="1:21" ht="30.75" customHeight="1" x14ac:dyDescent="0.15">
      <c r="A49" s="48"/>
      <c r="B49" s="1196"/>
      <c r="C49" s="1197"/>
      <c r="D49" s="62"/>
      <c r="E49" s="1186" t="s">
        <v>15</v>
      </c>
      <c r="F49" s="1186"/>
      <c r="G49" s="1186"/>
      <c r="H49" s="1186"/>
      <c r="I49" s="1186"/>
      <c r="J49" s="1187"/>
      <c r="K49" s="63">
        <v>100</v>
      </c>
      <c r="L49" s="64">
        <v>51</v>
      </c>
      <c r="M49" s="64">
        <v>44</v>
      </c>
      <c r="N49" s="64">
        <v>48</v>
      </c>
      <c r="O49" s="65">
        <v>56</v>
      </c>
      <c r="P49" s="48"/>
      <c r="Q49" s="48"/>
      <c r="R49" s="48"/>
      <c r="S49" s="48"/>
      <c r="T49" s="48"/>
      <c r="U49" s="48"/>
    </row>
    <row r="50" spans="1:21" ht="30.75" customHeight="1" x14ac:dyDescent="0.15">
      <c r="A50" s="48"/>
      <c r="B50" s="1196"/>
      <c r="C50" s="1197"/>
      <c r="D50" s="62"/>
      <c r="E50" s="1186" t="s">
        <v>16</v>
      </c>
      <c r="F50" s="1186"/>
      <c r="G50" s="1186"/>
      <c r="H50" s="1186"/>
      <c r="I50" s="1186"/>
      <c r="J50" s="1187"/>
      <c r="K50" s="63">
        <v>634</v>
      </c>
      <c r="L50" s="64">
        <v>360</v>
      </c>
      <c r="M50" s="64">
        <v>394</v>
      </c>
      <c r="N50" s="64">
        <v>434</v>
      </c>
      <c r="O50" s="65">
        <v>398</v>
      </c>
      <c r="P50" s="48"/>
      <c r="Q50" s="48"/>
      <c r="R50" s="48"/>
      <c r="S50" s="48"/>
      <c r="T50" s="48"/>
      <c r="U50" s="48"/>
    </row>
    <row r="51" spans="1:21" ht="30.75" customHeight="1" x14ac:dyDescent="0.15">
      <c r="A51" s="48"/>
      <c r="B51" s="1198"/>
      <c r="C51" s="1199"/>
      <c r="D51" s="66"/>
      <c r="E51" s="1186" t="s">
        <v>17</v>
      </c>
      <c r="F51" s="1186"/>
      <c r="G51" s="1186"/>
      <c r="H51" s="1186"/>
      <c r="I51" s="1186"/>
      <c r="J51" s="1187"/>
      <c r="K51" s="63">
        <v>1</v>
      </c>
      <c r="L51" s="64">
        <v>1</v>
      </c>
      <c r="M51" s="64">
        <v>1</v>
      </c>
      <c r="N51" s="64">
        <v>0</v>
      </c>
      <c r="O51" s="65" t="s">
        <v>480</v>
      </c>
      <c r="P51" s="48"/>
      <c r="Q51" s="48"/>
      <c r="R51" s="48"/>
      <c r="S51" s="48"/>
      <c r="T51" s="48"/>
      <c r="U51" s="48"/>
    </row>
    <row r="52" spans="1:21" ht="30.75" customHeight="1" x14ac:dyDescent="0.15">
      <c r="A52" s="48"/>
      <c r="B52" s="1188" t="s">
        <v>18</v>
      </c>
      <c r="C52" s="1189"/>
      <c r="D52" s="66"/>
      <c r="E52" s="1186" t="s">
        <v>19</v>
      </c>
      <c r="F52" s="1186"/>
      <c r="G52" s="1186"/>
      <c r="H52" s="1186"/>
      <c r="I52" s="1186"/>
      <c r="J52" s="1187"/>
      <c r="K52" s="63">
        <v>20466</v>
      </c>
      <c r="L52" s="64">
        <v>20474</v>
      </c>
      <c r="M52" s="64">
        <v>20938</v>
      </c>
      <c r="N52" s="64">
        <v>20369</v>
      </c>
      <c r="O52" s="65">
        <v>20985</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5375</v>
      </c>
      <c r="L53" s="69">
        <v>4995</v>
      </c>
      <c r="M53" s="69">
        <v>4668</v>
      </c>
      <c r="N53" s="69">
        <v>4359</v>
      </c>
      <c r="O53" s="70">
        <v>4387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02" t="s">
        <v>23</v>
      </c>
      <c r="C41" s="1203"/>
      <c r="D41" s="81"/>
      <c r="E41" s="1208" t="s">
        <v>24</v>
      </c>
      <c r="F41" s="1208"/>
      <c r="G41" s="1208"/>
      <c r="H41" s="1209"/>
      <c r="I41" s="82">
        <v>164966</v>
      </c>
      <c r="J41" s="83">
        <v>172945</v>
      </c>
      <c r="K41" s="83">
        <v>177633</v>
      </c>
      <c r="L41" s="83">
        <v>187119</v>
      </c>
      <c r="M41" s="84">
        <v>201700</v>
      </c>
    </row>
    <row r="42" spans="2:13" ht="27.75" customHeight="1" x14ac:dyDescent="0.15">
      <c r="B42" s="1204"/>
      <c r="C42" s="1205"/>
      <c r="D42" s="85"/>
      <c r="E42" s="1210" t="s">
        <v>25</v>
      </c>
      <c r="F42" s="1210"/>
      <c r="G42" s="1210"/>
      <c r="H42" s="1211"/>
      <c r="I42" s="86">
        <v>3005</v>
      </c>
      <c r="J42" s="87">
        <v>2727</v>
      </c>
      <c r="K42" s="87">
        <v>2586</v>
      </c>
      <c r="L42" s="87">
        <v>2403</v>
      </c>
      <c r="M42" s="88">
        <v>2193</v>
      </c>
    </row>
    <row r="43" spans="2:13" ht="27.75" customHeight="1" x14ac:dyDescent="0.15">
      <c r="B43" s="1204"/>
      <c r="C43" s="1205"/>
      <c r="D43" s="85"/>
      <c r="E43" s="1210" t="s">
        <v>26</v>
      </c>
      <c r="F43" s="1210"/>
      <c r="G43" s="1210"/>
      <c r="H43" s="1211"/>
      <c r="I43" s="86">
        <v>125721</v>
      </c>
      <c r="J43" s="87">
        <v>118699</v>
      </c>
      <c r="K43" s="87">
        <v>112531</v>
      </c>
      <c r="L43" s="87">
        <v>109318</v>
      </c>
      <c r="M43" s="88">
        <v>101394</v>
      </c>
    </row>
    <row r="44" spans="2:13" ht="27.75" customHeight="1" x14ac:dyDescent="0.15">
      <c r="B44" s="1204"/>
      <c r="C44" s="1205"/>
      <c r="D44" s="85"/>
      <c r="E44" s="1210" t="s">
        <v>27</v>
      </c>
      <c r="F44" s="1210"/>
      <c r="G44" s="1210"/>
      <c r="H44" s="1211"/>
      <c r="I44" s="86">
        <v>365</v>
      </c>
      <c r="J44" s="87">
        <v>600</v>
      </c>
      <c r="K44" s="87">
        <v>1909</v>
      </c>
      <c r="L44" s="87">
        <v>3717</v>
      </c>
      <c r="M44" s="88">
        <v>7346</v>
      </c>
    </row>
    <row r="45" spans="2:13" ht="27.75" customHeight="1" x14ac:dyDescent="0.15">
      <c r="B45" s="1204"/>
      <c r="C45" s="1205"/>
      <c r="D45" s="85"/>
      <c r="E45" s="1210" t="s">
        <v>28</v>
      </c>
      <c r="F45" s="1210"/>
      <c r="G45" s="1210"/>
      <c r="H45" s="1211"/>
      <c r="I45" s="86">
        <v>21363</v>
      </c>
      <c r="J45" s="87">
        <v>19603</v>
      </c>
      <c r="K45" s="87">
        <v>17721</v>
      </c>
      <c r="L45" s="87">
        <v>16588</v>
      </c>
      <c r="M45" s="88">
        <v>16506</v>
      </c>
    </row>
    <row r="46" spans="2:13" ht="27.75" customHeight="1" x14ac:dyDescent="0.15">
      <c r="B46" s="1204"/>
      <c r="C46" s="1205"/>
      <c r="D46" s="89"/>
      <c r="E46" s="1210" t="s">
        <v>29</v>
      </c>
      <c r="F46" s="1210"/>
      <c r="G46" s="1210"/>
      <c r="H46" s="1211"/>
      <c r="I46" s="86">
        <v>8574</v>
      </c>
      <c r="J46" s="87">
        <v>216</v>
      </c>
      <c r="K46" s="87">
        <v>1397</v>
      </c>
      <c r="L46" s="87">
        <v>1329</v>
      </c>
      <c r="M46" s="88">
        <v>468</v>
      </c>
    </row>
    <row r="47" spans="2:13" ht="27.75" customHeight="1" x14ac:dyDescent="0.15">
      <c r="B47" s="1204"/>
      <c r="C47" s="1205"/>
      <c r="D47" s="90"/>
      <c r="E47" s="1212" t="s">
        <v>30</v>
      </c>
      <c r="F47" s="1213"/>
      <c r="G47" s="1213"/>
      <c r="H47" s="1214"/>
      <c r="I47" s="86" t="s">
        <v>480</v>
      </c>
      <c r="J47" s="87" t="s">
        <v>480</v>
      </c>
      <c r="K47" s="87" t="s">
        <v>480</v>
      </c>
      <c r="L47" s="87" t="s">
        <v>480</v>
      </c>
      <c r="M47" s="88" t="s">
        <v>480</v>
      </c>
    </row>
    <row r="48" spans="2:13" ht="27.75" customHeight="1" x14ac:dyDescent="0.15">
      <c r="B48" s="1204"/>
      <c r="C48" s="1205"/>
      <c r="D48" s="85"/>
      <c r="E48" s="1210" t="s">
        <v>31</v>
      </c>
      <c r="F48" s="1210"/>
      <c r="G48" s="1210"/>
      <c r="H48" s="1211"/>
      <c r="I48" s="86" t="s">
        <v>480</v>
      </c>
      <c r="J48" s="87" t="s">
        <v>480</v>
      </c>
      <c r="K48" s="87" t="s">
        <v>480</v>
      </c>
      <c r="L48" s="87" t="s">
        <v>480</v>
      </c>
      <c r="M48" s="88" t="s">
        <v>480</v>
      </c>
    </row>
    <row r="49" spans="2:13" ht="27.75" customHeight="1" x14ac:dyDescent="0.15">
      <c r="B49" s="1206"/>
      <c r="C49" s="1207"/>
      <c r="D49" s="85"/>
      <c r="E49" s="1210" t="s">
        <v>32</v>
      </c>
      <c r="F49" s="1210"/>
      <c r="G49" s="1210"/>
      <c r="H49" s="1211"/>
      <c r="I49" s="86" t="s">
        <v>480</v>
      </c>
      <c r="J49" s="87" t="s">
        <v>480</v>
      </c>
      <c r="K49" s="87" t="s">
        <v>480</v>
      </c>
      <c r="L49" s="87" t="s">
        <v>480</v>
      </c>
      <c r="M49" s="88" t="s">
        <v>480</v>
      </c>
    </row>
    <row r="50" spans="2:13" ht="27.75" customHeight="1" x14ac:dyDescent="0.15">
      <c r="B50" s="1215" t="s">
        <v>33</v>
      </c>
      <c r="C50" s="1216"/>
      <c r="D50" s="91"/>
      <c r="E50" s="1210" t="s">
        <v>34</v>
      </c>
      <c r="F50" s="1210"/>
      <c r="G50" s="1210"/>
      <c r="H50" s="1211"/>
      <c r="I50" s="86">
        <v>21608</v>
      </c>
      <c r="J50" s="87">
        <v>22672</v>
      </c>
      <c r="K50" s="87">
        <v>24365</v>
      </c>
      <c r="L50" s="87">
        <v>26397</v>
      </c>
      <c r="M50" s="88">
        <v>25170</v>
      </c>
    </row>
    <row r="51" spans="2:13" ht="27.75" customHeight="1" x14ac:dyDescent="0.15">
      <c r="B51" s="1204"/>
      <c r="C51" s="1205"/>
      <c r="D51" s="85"/>
      <c r="E51" s="1210" t="s">
        <v>35</v>
      </c>
      <c r="F51" s="1210"/>
      <c r="G51" s="1210"/>
      <c r="H51" s="1211"/>
      <c r="I51" s="86">
        <v>92879</v>
      </c>
      <c r="J51" s="87">
        <v>94492</v>
      </c>
      <c r="K51" s="87">
        <v>94341</v>
      </c>
      <c r="L51" s="87">
        <v>92005</v>
      </c>
      <c r="M51" s="88">
        <v>94267</v>
      </c>
    </row>
    <row r="52" spans="2:13" ht="27.75" customHeight="1" x14ac:dyDescent="0.15">
      <c r="B52" s="1206"/>
      <c r="C52" s="1207"/>
      <c r="D52" s="85"/>
      <c r="E52" s="1210" t="s">
        <v>36</v>
      </c>
      <c r="F52" s="1210"/>
      <c r="G52" s="1210"/>
      <c r="H52" s="1211"/>
      <c r="I52" s="86">
        <v>184136</v>
      </c>
      <c r="J52" s="87">
        <v>189661</v>
      </c>
      <c r="K52" s="87">
        <v>190291</v>
      </c>
      <c r="L52" s="87">
        <v>199720</v>
      </c>
      <c r="M52" s="88">
        <v>202243</v>
      </c>
    </row>
    <row r="53" spans="2:13" ht="27.75" customHeight="1" thickBot="1" x14ac:dyDescent="0.2">
      <c r="B53" s="1217" t="s">
        <v>37</v>
      </c>
      <c r="C53" s="1218"/>
      <c r="D53" s="92"/>
      <c r="E53" s="1219" t="s">
        <v>38</v>
      </c>
      <c r="F53" s="1219"/>
      <c r="G53" s="1219"/>
      <c r="H53" s="1220"/>
      <c r="I53" s="93">
        <v>25370</v>
      </c>
      <c r="J53" s="94">
        <v>7966</v>
      </c>
      <c r="K53" s="94">
        <v>4780</v>
      </c>
      <c r="L53" s="94">
        <v>2352</v>
      </c>
      <c r="M53" s="95">
        <v>7928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5" t="s">
        <v>569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570</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571</v>
      </c>
      <c r="H51" s="1248"/>
      <c r="I51" s="1253" t="s">
        <v>572</v>
      </c>
      <c r="J51" s="1253"/>
      <c r="K51" s="1255"/>
      <c r="L51" s="1255"/>
      <c r="M51" s="1255"/>
      <c r="N51" s="1255"/>
      <c r="O51" s="1221">
        <v>8.5</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573</v>
      </c>
      <c r="J53" s="1233"/>
      <c r="K53" s="1256"/>
      <c r="L53" s="1256"/>
      <c r="M53" s="1256"/>
      <c r="N53" s="1256"/>
      <c r="O53" s="1225">
        <v>58.1</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574</v>
      </c>
      <c r="H55" s="1228"/>
      <c r="I55" s="1233" t="s">
        <v>572</v>
      </c>
      <c r="J55" s="1233"/>
      <c r="K55" s="1255"/>
      <c r="L55" s="1255"/>
      <c r="M55" s="1255"/>
      <c r="N55" s="1255"/>
      <c r="O55" s="1221">
        <v>38.9</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573</v>
      </c>
      <c r="J57" s="1223"/>
      <c r="K57" s="1256"/>
      <c r="L57" s="1256"/>
      <c r="M57" s="1256"/>
      <c r="N57" s="1256"/>
      <c r="O57" s="1225">
        <v>62.1</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5" t="s">
        <v>576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577</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571</v>
      </c>
      <c r="H73" s="1248"/>
      <c r="I73" s="1253" t="s">
        <v>572</v>
      </c>
      <c r="J73" s="1253"/>
      <c r="K73" s="1234">
        <v>27.5</v>
      </c>
      <c r="L73" s="1234">
        <v>8.5</v>
      </c>
      <c r="M73" s="1221">
        <v>5.0999999999999996</v>
      </c>
      <c r="N73" s="1221">
        <v>2.5</v>
      </c>
      <c r="O73" s="1221">
        <v>8.5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578</v>
      </c>
      <c r="J75" s="1233"/>
      <c r="K75" s="1225">
        <v>6.6</v>
      </c>
      <c r="L75" s="1225">
        <v>5.9</v>
      </c>
      <c r="M75" s="1225">
        <v>5.3</v>
      </c>
      <c r="N75" s="1225">
        <v>4.9000000000000004</v>
      </c>
      <c r="O75" s="1225">
        <v>4.7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574</v>
      </c>
      <c r="H77" s="1228"/>
      <c r="I77" s="1233" t="s">
        <v>572</v>
      </c>
      <c r="J77" s="1233"/>
      <c r="K77" s="1234">
        <v>62.7</v>
      </c>
      <c r="L77" s="1234">
        <v>54.4</v>
      </c>
      <c r="M77" s="1221">
        <v>47</v>
      </c>
      <c r="N77" s="1221">
        <v>41.4</v>
      </c>
      <c r="O77" s="1221">
        <v>38.9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578</v>
      </c>
      <c r="J79" s="1223"/>
      <c r="K79" s="1224">
        <v>8.6</v>
      </c>
      <c r="L79" s="1224">
        <v>8.1</v>
      </c>
      <c r="M79" s="1224">
        <v>7.3</v>
      </c>
      <c r="N79" s="1224">
        <v>6.7</v>
      </c>
      <c r="O79" s="1224">
        <v>6.4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0"/>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19683</v>
      </c>
      <c r="E3" s="118"/>
      <c r="F3" s="119">
        <v>41705</v>
      </c>
      <c r="G3" s="120"/>
      <c r="H3" s="121"/>
    </row>
    <row r="4" spans="1:8" x14ac:dyDescent="0.15">
      <c r="A4" s="122"/>
      <c r="B4" s="123"/>
      <c r="C4" s="124"/>
      <c r="D4" s="125">
        <v>11880</v>
      </c>
      <c r="E4" s="126"/>
      <c r="F4" s="127">
        <v>22742</v>
      </c>
      <c r="G4" s="128"/>
      <c r="H4" s="129"/>
    </row>
    <row r="5" spans="1:8" x14ac:dyDescent="0.15">
      <c r="A5" s="110" t="s">
        <v>513</v>
      </c>
      <c r="B5" s="115"/>
      <c r="C5" s="116"/>
      <c r="D5" s="117">
        <v>27469</v>
      </c>
      <c r="E5" s="118"/>
      <c r="F5" s="119">
        <v>47677</v>
      </c>
      <c r="G5" s="120"/>
      <c r="H5" s="121"/>
    </row>
    <row r="6" spans="1:8" x14ac:dyDescent="0.15">
      <c r="A6" s="122"/>
      <c r="B6" s="123"/>
      <c r="C6" s="124"/>
      <c r="D6" s="125">
        <v>14499</v>
      </c>
      <c r="E6" s="126"/>
      <c r="F6" s="127">
        <v>23360</v>
      </c>
      <c r="G6" s="128"/>
      <c r="H6" s="129"/>
    </row>
    <row r="7" spans="1:8" x14ac:dyDescent="0.15">
      <c r="A7" s="110" t="s">
        <v>514</v>
      </c>
      <c r="B7" s="115"/>
      <c r="C7" s="116"/>
      <c r="D7" s="117">
        <v>38898</v>
      </c>
      <c r="E7" s="118"/>
      <c r="F7" s="119">
        <v>51613</v>
      </c>
      <c r="G7" s="120"/>
      <c r="H7" s="121"/>
    </row>
    <row r="8" spans="1:8" x14ac:dyDescent="0.15">
      <c r="A8" s="122"/>
      <c r="B8" s="123"/>
      <c r="C8" s="124"/>
      <c r="D8" s="125">
        <v>16482</v>
      </c>
      <c r="E8" s="126"/>
      <c r="F8" s="127">
        <v>25872</v>
      </c>
      <c r="G8" s="128"/>
      <c r="H8" s="129"/>
    </row>
    <row r="9" spans="1:8" x14ac:dyDescent="0.15">
      <c r="A9" s="110" t="s">
        <v>515</v>
      </c>
      <c r="B9" s="115"/>
      <c r="C9" s="116"/>
      <c r="D9" s="117">
        <v>49387</v>
      </c>
      <c r="E9" s="118"/>
      <c r="F9" s="119">
        <v>50880</v>
      </c>
      <c r="G9" s="120"/>
      <c r="H9" s="121"/>
    </row>
    <row r="10" spans="1:8" x14ac:dyDescent="0.15">
      <c r="A10" s="122"/>
      <c r="B10" s="123"/>
      <c r="C10" s="124"/>
      <c r="D10" s="125">
        <v>28963</v>
      </c>
      <c r="E10" s="126"/>
      <c r="F10" s="127">
        <v>27819</v>
      </c>
      <c r="G10" s="128"/>
      <c r="H10" s="129"/>
    </row>
    <row r="11" spans="1:8" x14ac:dyDescent="0.15">
      <c r="A11" s="110" t="s">
        <v>516</v>
      </c>
      <c r="B11" s="115"/>
      <c r="C11" s="116"/>
      <c r="D11" s="117">
        <v>34802</v>
      </c>
      <c r="E11" s="118"/>
      <c r="F11" s="119">
        <v>46395</v>
      </c>
      <c r="G11" s="120"/>
      <c r="H11" s="121"/>
    </row>
    <row r="12" spans="1:8" x14ac:dyDescent="0.15">
      <c r="A12" s="122"/>
      <c r="B12" s="123"/>
      <c r="C12" s="130"/>
      <c r="D12" s="125">
        <v>26355</v>
      </c>
      <c r="E12" s="126"/>
      <c r="F12" s="127">
        <v>26304</v>
      </c>
      <c r="G12" s="128"/>
      <c r="H12" s="129"/>
    </row>
    <row r="13" spans="1:8" x14ac:dyDescent="0.15">
      <c r="A13" s="110"/>
      <c r="B13" s="115"/>
      <c r="C13" s="131"/>
      <c r="D13" s="132">
        <v>34048</v>
      </c>
      <c r="E13" s="133"/>
      <c r="F13" s="134">
        <v>47654</v>
      </c>
      <c r="G13" s="135"/>
      <c r="H13" s="121"/>
    </row>
    <row r="14" spans="1:8" x14ac:dyDescent="0.15">
      <c r="A14" s="122"/>
      <c r="B14" s="123"/>
      <c r="C14" s="124"/>
      <c r="D14" s="125">
        <v>19636</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0.95</v>
      </c>
      <c r="C19" s="136">
        <f>ROUND(VALUE(SUBSTITUTE(実質収支比率等に係る経年分析!G$48,"▲","-")),2)</f>
        <v>1.32</v>
      </c>
      <c r="D19" s="136">
        <f>ROUND(VALUE(SUBSTITUTE(実質収支比率等に係る経年分析!H$48,"▲","-")),2)</f>
        <v>1.0900000000000001</v>
      </c>
      <c r="E19" s="136">
        <f>ROUND(VALUE(SUBSTITUTE(実質収支比率等に係る経年分析!I$48,"▲","-")),2)</f>
        <v>1.59</v>
      </c>
      <c r="F19" s="136">
        <f>ROUND(VALUE(SUBSTITUTE(実質収支比率等に係る経年分析!J$48,"▲","-")),2)</f>
        <v>1.5</v>
      </c>
    </row>
    <row r="20" spans="1:11" x14ac:dyDescent="0.15">
      <c r="A20" s="136" t="s">
        <v>43</v>
      </c>
      <c r="B20" s="136">
        <f>ROUND(VALUE(SUBSTITUTE(実質収支比率等に係る経年分析!F$47,"▲","-")),2)</f>
        <v>9.91</v>
      </c>
      <c r="C20" s="136">
        <f>ROUND(VALUE(SUBSTITUTE(実質収支比率等に係る経年分析!G$47,"▲","-")),2)</f>
        <v>13.65</v>
      </c>
      <c r="D20" s="136">
        <f>ROUND(VALUE(SUBSTITUTE(実質収支比率等に係る経年分析!H$47,"▲","-")),2)</f>
        <v>14.99</v>
      </c>
      <c r="E20" s="136">
        <f>ROUND(VALUE(SUBSTITUTE(実質収支比率等に係る経年分析!I$47,"▲","-")),2)</f>
        <v>15.98</v>
      </c>
      <c r="F20" s="136">
        <f>ROUND(VALUE(SUBSTITUTE(実質収支比率等に係る経年分析!J$47,"▲","-")),2)</f>
        <v>14.67</v>
      </c>
    </row>
    <row r="21" spans="1:11" x14ac:dyDescent="0.15">
      <c r="A21" s="136" t="s">
        <v>44</v>
      </c>
      <c r="B21" s="136">
        <f>IF(ISNUMBER(VALUE(SUBSTITUTE(実質収支比率等に係る経年分析!F$49,"▲","-"))),ROUND(VALUE(SUBSTITUTE(実質収支比率等に係る経年分析!F$49,"▲","-")),2),NA())</f>
        <v>1.84</v>
      </c>
      <c r="C21" s="136">
        <f>IF(ISNUMBER(VALUE(SUBSTITUTE(実質収支比率等に係る経年分析!G$49,"▲","-"))),ROUND(VALUE(SUBSTITUTE(実質収支比率等に係る経年分析!G$49,"▲","-")),2),NA())</f>
        <v>4.26</v>
      </c>
      <c r="D21" s="136">
        <f>IF(ISNUMBER(VALUE(SUBSTITUTE(実質収支比率等に係る経年分析!H$49,"▲","-"))),ROUND(VALUE(SUBSTITUTE(実質収支比率等に係る経年分析!H$49,"▲","-")),2),NA())</f>
        <v>1.1599999999999999</v>
      </c>
      <c r="E21" s="136">
        <f>IF(ISNUMBER(VALUE(SUBSTITUTE(実質収支比率等に係る経年分析!I$49,"▲","-"))),ROUND(VALUE(SUBSTITUTE(実質収支比率等に係る経年分析!I$49,"▲","-")),2),NA())</f>
        <v>1.41</v>
      </c>
      <c r="F21" s="136">
        <f>IF(ISNUMBER(VALUE(SUBSTITUTE(実質収支比率等に係る経年分析!J$49,"▲","-"))),ROUND(VALUE(SUBSTITUTE(実質収支比率等に係る経年分析!J$49,"▲","-")),2),NA())</f>
        <v>-1.51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5.0999999999999996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4.9000000000000004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4.17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3.3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0.14000000000000001</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0.18</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交通災害共済事業特別会計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0.14000000000000001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x14ac:dyDescent="0.15">
      <c r="A30" s="137" t="str">
        <f>IF(連結実質赤字比率に係る赤字・黒字の構成分析!C$40="",NA(),連結実質赤字比率に係る赤字・黒字の構成分析!C$40)</f>
        <v>火災共済事業特別会計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0.28999999999999998</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0.28000000000000003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0.28999999999999998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0.35</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0.64</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x14ac:dyDescent="0.15">
      <c r="A34" s="137" t="str">
        <f>IF(連結実質赤字比率に係る赤字・黒字の構成分析!C$36="",NA(),連結実質赤字比率に係る赤字・黒字の構成分析!C$36)</f>
        <v>国民健康保険事業特別会計</v>
      </c>
      <c r="B34" s="137">
        <f>IF(ROUND(VALUE(SUBSTITUTE(連結実質赤字比率に係る赤字・黒字の構成分析!F$36,"▲", "-")), 2) &lt; 0, ABS(ROUND(VALUE(SUBSTITUTE(連結実質赤字比率に係る赤字・黒字の構成分析!F$36,"▲", "-")), 2)), NA())</f>
        <v>1.68</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0.31</v>
      </c>
      <c r="E34" s="137" t="e">
        <f>IF(ROUND(VALUE(SUBSTITUTE(連結実質赤字比率に係る赤字・黒字の構成分析!G$36,"▲", "-")), 2) &gt;= 0, ABS(ROUND(VALUE(SUBSTITUTE(連結実質赤字比率に係る赤字・黒字の構成分析!G$36,"▲", "-")), 2)), NA())</f>
        <v>#N/A</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20466</v>
      </c>
      <c r="E42" s="138"/>
      <c r="F42" s="138"/>
      <c r="G42" s="138">
        <f>'実質公債費比率（分子）の構造'!L$52</f>
        <v>20474</v>
      </c>
      <c r="H42" s="138"/>
      <c r="I42" s="138"/>
      <c r="J42" s="138">
        <f>'実質公債費比率（分子）の構造'!M$52</f>
        <v>20938</v>
      </c>
      <c r="K42" s="138"/>
      <c r="L42" s="138"/>
      <c r="M42" s="138">
        <f>'実質公債費比率（分子）の構造'!N$52</f>
        <v>20369</v>
      </c>
      <c r="N42" s="138"/>
      <c r="O42" s="138"/>
      <c r="P42" s="138">
        <f>'実質公債費比率（分子）の構造'!O$52</f>
        <v>20985</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634</v>
      </c>
      <c r="C44" s="138"/>
      <c r="D44" s="138"/>
      <c r="E44" s="138">
        <f>'実質公債費比率（分子）の構造'!L$50</f>
        <v>360</v>
      </c>
      <c r="F44" s="138"/>
      <c r="G44" s="138"/>
      <c r="H44" s="138">
        <f>'実質公債費比率（分子）の構造'!M$50</f>
        <v>394</v>
      </c>
      <c r="I44" s="138"/>
      <c r="J44" s="138"/>
      <c r="K44" s="138">
        <f>'実質公債費比率（分子）の構造'!N$50</f>
        <v>434</v>
      </c>
      <c r="L44" s="138"/>
      <c r="M44" s="138"/>
      <c r="N44" s="138">
        <f>'実質公債費比率（分子）の構造'!O$50</f>
        <v>398</v>
      </c>
      <c r="O44" s="138"/>
      <c r="P44" s="138"/>
    </row>
    <row r="45" spans="1:16" x14ac:dyDescent="0.15">
      <c r="A45" s="138" t="s">
        <v>54</v>
      </c>
      <c r="B45" s="138">
        <f>'実質公債費比率（分子）の構造'!K$49</f>
        <v>100</v>
      </c>
      <c r="C45" s="138"/>
      <c r="D45" s="138"/>
      <c r="E45" s="138">
        <f>'実質公債費比率（分子）の構造'!L$49</f>
        <v>51</v>
      </c>
      <c r="F45" s="138"/>
      <c r="G45" s="138"/>
      <c r="H45" s="138">
        <f>'実質公債費比率（分子）の構造'!M$49</f>
        <v>44</v>
      </c>
      <c r="I45" s="138"/>
      <c r="J45" s="138"/>
      <c r="K45" s="138">
        <f>'実質公債費比率（分子）の構造'!N$49</f>
        <v>48</v>
      </c>
      <c r="L45" s="138"/>
      <c r="M45" s="138"/>
      <c r="N45" s="138">
        <f>'実質公債費比率（分子）の構造'!O$49</f>
        <v>56</v>
      </c>
      <c r="O45" s="138"/>
      <c r="P45" s="138"/>
    </row>
    <row r="46" spans="1:16" x14ac:dyDescent="0.15">
      <c r="A46" s="138" t="s">
        <v>55</v>
      </c>
      <c r="B46" s="138">
        <f>'実質公債費比率（分子）の構造'!K$48</f>
        <v>7727</v>
      </c>
      <c r="C46" s="138"/>
      <c r="D46" s="138"/>
      <c r="E46" s="138">
        <f>'実質公債費比率（分子）の構造'!L$48</f>
        <v>7494</v>
      </c>
      <c r="F46" s="138"/>
      <c r="G46" s="138"/>
      <c r="H46" s="138">
        <f>'実質公債費比率（分子）の構造'!M$48</f>
        <v>7446</v>
      </c>
      <c r="I46" s="138"/>
      <c r="J46" s="138"/>
      <c r="K46" s="138">
        <f>'実質公債費比率（分子）の構造'!N$48</f>
        <v>7675</v>
      </c>
      <c r="L46" s="138"/>
      <c r="M46" s="138"/>
      <c r="N46" s="138">
        <f>'実質公債費比率（分子）の構造'!O$48</f>
        <v>6925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17379</v>
      </c>
      <c r="C49" s="138"/>
      <c r="D49" s="138"/>
      <c r="E49" s="138">
        <f>'実質公債費比率（分子）の構造'!L$45</f>
        <v>17563</v>
      </c>
      <c r="F49" s="138"/>
      <c r="G49" s="138"/>
      <c r="H49" s="138">
        <f>'実質公債費比率（分子）の構造'!M$45</f>
        <v>17721</v>
      </c>
      <c r="I49" s="138"/>
      <c r="J49" s="138"/>
      <c r="K49" s="138">
        <f>'実質公債費比率（分子）の構造'!N$45</f>
        <v>16571</v>
      </c>
      <c r="L49" s="138"/>
      <c r="M49" s="138"/>
      <c r="N49" s="138">
        <f>'実質公債費比率（分子）の構造'!O$45</f>
        <v>17993</v>
      </c>
      <c r="O49" s="138"/>
      <c r="P49" s="138"/>
    </row>
    <row r="50" spans="1:16" x14ac:dyDescent="0.15">
      <c r="A50" s="138" t="s">
        <v>59</v>
      </c>
      <c r="B50" s="138" t="e">
        <f>NA()</f>
        <v>#N/A</v>
      </c>
      <c r="C50" s="138">
        <f>IF(ISNUMBER('実質公債費比率（分子）の構造'!K$53),'実質公債費比率（分子）の構造'!K$53,NA())</f>
        <v>5375</v>
      </c>
      <c r="D50" s="138" t="e">
        <f>NA()</f>
        <v>#N/A</v>
      </c>
      <c r="E50" s="138" t="e">
        <f>NA()</f>
        <v>#N/A</v>
      </c>
      <c r="F50" s="138">
        <f>IF(ISNUMBER('実質公債費比率（分子）の構造'!L$53),'実質公債費比率（分子）の構造'!L$53,NA())</f>
        <v>4995</v>
      </c>
      <c r="G50" s="138" t="e">
        <f>NA()</f>
        <v>#N/A</v>
      </c>
      <c r="H50" s="138" t="e">
        <f>NA()</f>
        <v>#N/A</v>
      </c>
      <c r="I50" s="138">
        <f>IF(ISNUMBER('実質公債費比率（分子）の構造'!M$53),'実質公債費比率（分子）の構造'!M$53,NA())</f>
        <v>4668</v>
      </c>
      <c r="J50" s="138" t="e">
        <f>NA()</f>
        <v>#N/A</v>
      </c>
      <c r="K50" s="138" t="e">
        <f>NA()</f>
        <v>#N/A</v>
      </c>
      <c r="L50" s="138">
        <f>IF(ISNUMBER('実質公債費比率（分子）の構造'!N$53),'実質公債費比率（分子）の構造'!N$53,NA())</f>
        <v>4359</v>
      </c>
      <c r="M50" s="138" t="e">
        <f>NA()</f>
        <v>#N/A</v>
      </c>
      <c r="N50" s="138" t="e">
        <f>NA()</f>
        <v>#N/A</v>
      </c>
      <c r="O50" s="138">
        <f>IF(ISNUMBER('実質公債費比率（分子）の構造'!O$53),'実質公債費比率（分子）の構造'!O$53,NA())</f>
        <v>4387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184136</v>
      </c>
      <c r="E56" s="137"/>
      <c r="F56" s="137"/>
      <c r="G56" s="137">
        <f>'将来負担比率（分子）の構造'!J$52</f>
        <v>189661</v>
      </c>
      <c r="H56" s="137"/>
      <c r="I56" s="137"/>
      <c r="J56" s="137">
        <f>'将来負担比率（分子）の構造'!K$52</f>
        <v>190291</v>
      </c>
      <c r="K56" s="137"/>
      <c r="L56" s="137"/>
      <c r="M56" s="137">
        <f>'将来負担比率（分子）の構造'!L$52</f>
        <v>199720</v>
      </c>
      <c r="N56" s="137"/>
      <c r="O56" s="137"/>
      <c r="P56" s="137">
        <f>'将来負担比率（分子）の構造'!M$52</f>
        <v>202243</v>
      </c>
    </row>
    <row r="57" spans="1:16" x14ac:dyDescent="0.15">
      <c r="A57" s="137" t="s">
        <v>35</v>
      </c>
      <c r="B57" s="137"/>
      <c r="C57" s="137"/>
      <c r="D57" s="137">
        <f>'将来負担比率（分子）の構造'!I$51</f>
        <v>92879</v>
      </c>
      <c r="E57" s="137"/>
      <c r="F57" s="137"/>
      <c r="G57" s="137">
        <f>'将来負担比率（分子）の構造'!J$51</f>
        <v>94492</v>
      </c>
      <c r="H57" s="137"/>
      <c r="I57" s="137"/>
      <c r="J57" s="137">
        <f>'将来負担比率（分子）の構造'!K$51</f>
        <v>94341</v>
      </c>
      <c r="K57" s="137"/>
      <c r="L57" s="137"/>
      <c r="M57" s="137">
        <f>'将来負担比率（分子）の構造'!L$51</f>
        <v>92005</v>
      </c>
      <c r="N57" s="137"/>
      <c r="O57" s="137"/>
      <c r="P57" s="137">
        <f>'将来負担比率（分子）の構造'!M$51</f>
        <v>94267</v>
      </c>
    </row>
    <row r="58" spans="1:16" x14ac:dyDescent="0.15">
      <c r="A58" s="137" t="s">
        <v>34</v>
      </c>
      <c r="B58" s="137"/>
      <c r="C58" s="137"/>
      <c r="D58" s="137">
        <f>'将来負担比率（分子）の構造'!I$50</f>
        <v>21608</v>
      </c>
      <c r="E58" s="137"/>
      <c r="F58" s="137"/>
      <c r="G58" s="137">
        <f>'将来負担比率（分子）の構造'!J$50</f>
        <v>22672</v>
      </c>
      <c r="H58" s="137"/>
      <c r="I58" s="137"/>
      <c r="J58" s="137">
        <f>'将来負担比率（分子）の構造'!K$50</f>
        <v>24365</v>
      </c>
      <c r="K58" s="137"/>
      <c r="L58" s="137"/>
      <c r="M58" s="137">
        <f>'将来負担比率（分子）の構造'!L$50</f>
        <v>26397</v>
      </c>
      <c r="N58" s="137"/>
      <c r="O58" s="137"/>
      <c r="P58" s="137">
        <f>'将来負担比率（分子）の構造'!M$50</f>
        <v>25170</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8574</v>
      </c>
      <c r="C61" s="137"/>
      <c r="D61" s="137"/>
      <c r="E61" s="137">
        <f>'将来負担比率（分子）の構造'!J$46</f>
        <v>216</v>
      </c>
      <c r="F61" s="137"/>
      <c r="G61" s="137"/>
      <c r="H61" s="137">
        <f>'将来負担比率（分子）の構造'!K$46</f>
        <v>1397</v>
      </c>
      <c r="I61" s="137"/>
      <c r="J61" s="137"/>
      <c r="K61" s="137">
        <f>'将来負担比率（分子）の構造'!L$46</f>
        <v>1329</v>
      </c>
      <c r="L61" s="137"/>
      <c r="M61" s="137"/>
      <c r="N61" s="137">
        <f>'将来負担比率（分子）の構造'!M$46</f>
        <v>468</v>
      </c>
      <c r="O61" s="137"/>
      <c r="P61" s="137"/>
    </row>
    <row r="62" spans="1:16" x14ac:dyDescent="0.15">
      <c r="A62" s="137" t="s">
        <v>28</v>
      </c>
      <c r="B62" s="137">
        <f>'将来負担比率（分子）の構造'!I$45</f>
        <v>21363</v>
      </c>
      <c r="C62" s="137"/>
      <c r="D62" s="137"/>
      <c r="E62" s="137">
        <f>'将来負担比率（分子）の構造'!J$45</f>
        <v>19603</v>
      </c>
      <c r="F62" s="137"/>
      <c r="G62" s="137"/>
      <c r="H62" s="137">
        <f>'将来負担比率（分子）の構造'!K$45</f>
        <v>17721</v>
      </c>
      <c r="I62" s="137"/>
      <c r="J62" s="137"/>
      <c r="K62" s="137">
        <f>'将来負担比率（分子）の構造'!L$45</f>
        <v>16588</v>
      </c>
      <c r="L62" s="137"/>
      <c r="M62" s="137"/>
      <c r="N62" s="137">
        <f>'将来負担比率（分子）の構造'!M$45</f>
        <v>16506</v>
      </c>
      <c r="O62" s="137"/>
      <c r="P62" s="137"/>
    </row>
    <row r="63" spans="1:16" x14ac:dyDescent="0.15">
      <c r="A63" s="137" t="s">
        <v>27</v>
      </c>
      <c r="B63" s="137">
        <f>'将来負担比率（分子）の構造'!I$44</f>
        <v>365</v>
      </c>
      <c r="C63" s="137"/>
      <c r="D63" s="137"/>
      <c r="E63" s="137">
        <f>'将来負担比率（分子）の構造'!J$44</f>
        <v>600</v>
      </c>
      <c r="F63" s="137"/>
      <c r="G63" s="137"/>
      <c r="H63" s="137">
        <f>'将来負担比率（分子）の構造'!K$44</f>
        <v>1909</v>
      </c>
      <c r="I63" s="137"/>
      <c r="J63" s="137"/>
      <c r="K63" s="137">
        <f>'将来負担比率（分子）の構造'!L$44</f>
        <v>3717</v>
      </c>
      <c r="L63" s="137"/>
      <c r="M63" s="137"/>
      <c r="N63" s="137">
        <f>'将来負担比率（分子）の構造'!M$44</f>
        <v>7346</v>
      </c>
      <c r="O63" s="137"/>
      <c r="P63" s="137"/>
    </row>
    <row r="64" spans="1:16" x14ac:dyDescent="0.15">
      <c r="A64" s="137" t="s">
        <v>26</v>
      </c>
      <c r="B64" s="137">
        <f>'将来負担比率（分子）の構造'!I$43</f>
        <v>125721</v>
      </c>
      <c r="C64" s="137"/>
      <c r="D64" s="137"/>
      <c r="E64" s="137">
        <f>'将来負担比率（分子）の構造'!J$43</f>
        <v>118699</v>
      </c>
      <c r="F64" s="137"/>
      <c r="G64" s="137"/>
      <c r="H64" s="137">
        <f>'将来負担比率（分子）の構造'!K$43</f>
        <v>112531</v>
      </c>
      <c r="I64" s="137"/>
      <c r="J64" s="137"/>
      <c r="K64" s="137">
        <f>'将来負担比率（分子）の構造'!L$43</f>
        <v>109318</v>
      </c>
      <c r="L64" s="137"/>
      <c r="M64" s="137"/>
      <c r="N64" s="137">
        <f>'将来負担比率（分子）の構造'!M$43</f>
        <v>101394</v>
      </c>
      <c r="O64" s="137"/>
      <c r="P64" s="137"/>
    </row>
    <row r="65" spans="1:16" x14ac:dyDescent="0.15">
      <c r="A65" s="137" t="s">
        <v>25</v>
      </c>
      <c r="B65" s="137">
        <f>'将来負担比率（分子）の構造'!I$42</f>
        <v>3005</v>
      </c>
      <c r="C65" s="137"/>
      <c r="D65" s="137"/>
      <c r="E65" s="137">
        <f>'将来負担比率（分子）の構造'!J$42</f>
        <v>2727</v>
      </c>
      <c r="F65" s="137"/>
      <c r="G65" s="137"/>
      <c r="H65" s="137">
        <f>'将来負担比率（分子）の構造'!K$42</f>
        <v>2586</v>
      </c>
      <c r="I65" s="137"/>
      <c r="J65" s="137"/>
      <c r="K65" s="137">
        <f>'将来負担比率（分子）の構造'!L$42</f>
        <v>2403</v>
      </c>
      <c r="L65" s="137"/>
      <c r="M65" s="137"/>
      <c r="N65" s="137">
        <f>'将来負担比率（分子）の構造'!M$42</f>
        <v>2193</v>
      </c>
      <c r="O65" s="137"/>
      <c r="P65" s="137"/>
    </row>
    <row r="66" spans="1:16" x14ac:dyDescent="0.15">
      <c r="A66" s="137" t="s">
        <v>24</v>
      </c>
      <c r="B66" s="137">
        <f>'将来負担比率（分子）の構造'!I$41</f>
        <v>164966</v>
      </c>
      <c r="C66" s="137"/>
      <c r="D66" s="137"/>
      <c r="E66" s="137">
        <f>'将来負担比率（分子）の構造'!J$41</f>
        <v>172945</v>
      </c>
      <c r="F66" s="137"/>
      <c r="G66" s="137"/>
      <c r="H66" s="137">
        <f>'将来負担比率（分子）の構造'!K$41</f>
        <v>177633</v>
      </c>
      <c r="I66" s="137"/>
      <c r="J66" s="137"/>
      <c r="K66" s="137">
        <f>'将来負担比率（分子）の構造'!L$41</f>
        <v>187119</v>
      </c>
      <c r="L66" s="137"/>
      <c r="M66" s="137"/>
      <c r="N66" s="137">
        <f>'将来負担比率（分子）の構造'!M$41</f>
        <v>201700</v>
      </c>
      <c r="O66" s="137"/>
      <c r="P66" s="137"/>
    </row>
    <row r="67" spans="1:16" x14ac:dyDescent="0.15">
      <c r="A67" s="137" t="s">
        <v>63</v>
      </c>
      <c r="B67" s="137" t="e">
        <f>NA()</f>
        <v>#N/A</v>
      </c>
      <c r="C67" s="137">
        <f>IF(ISNUMBER('将来負担比率（分子）の構造'!I$53), IF('将来負担比率（分子）の構造'!I$53 &lt; 0, 0, '将来負担比率（分子）の構造'!I$53), NA())</f>
        <v>25370</v>
      </c>
      <c r="D67" s="137" t="e">
        <f>NA()</f>
        <v>#N/A</v>
      </c>
      <c r="E67" s="137" t="e">
        <f>NA()</f>
        <v>#N/A</v>
      </c>
      <c r="F67" s="137">
        <f>IF(ISNUMBER('将来負担比率（分子）の構造'!J$53), IF('将来負担比率（分子）の構造'!J$53 &lt; 0, 0, '将来負担比率（分子）の構造'!J$53), NA())</f>
        <v>7966</v>
      </c>
      <c r="G67" s="137" t="e">
        <f>NA()</f>
        <v>#N/A</v>
      </c>
      <c r="H67" s="137" t="e">
        <f>NA()</f>
        <v>#N/A</v>
      </c>
      <c r="I67" s="137">
        <f>IF(ISNUMBER('将来負担比率（分子）の構造'!K$53), IF('将来負担比率（分子）の構造'!K$53 &lt; 0, 0, '将来負担比率（分子）の構造'!K$53), NA())</f>
        <v>4780</v>
      </c>
      <c r="J67" s="137" t="e">
        <f>NA()</f>
        <v>#N/A</v>
      </c>
      <c r="K67" s="137" t="e">
        <f>NA()</f>
        <v>#N/A</v>
      </c>
      <c r="L67" s="137">
        <f>IF(ISNUMBER('将来負担比率（分子）の構造'!L$53), IF('将来負担比率（分子）の構造'!L$53 &lt; 0, 0, '将来負担比率（分子）の構造'!L$53), NA())</f>
        <v>2352</v>
      </c>
      <c r="M67" s="137" t="e">
        <f>NA()</f>
        <v>#N/A</v>
      </c>
      <c r="N67" s="137" t="e">
        <f>NA()</f>
        <v>#N/A</v>
      </c>
      <c r="O67" s="137">
        <f>IF(ISNUMBER('将来負担比率（分子）の構造'!M$53), IF('将来負担比率（分子）の構造'!M$53 &lt; 0, 0, '将来負担比率（分子）の構造'!M$53), NA())</f>
        <v>7928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76010165</v>
      </c>
      <c r="S5" s="615"/>
      <c r="T5" s="615"/>
      <c r="U5" s="615"/>
      <c r="V5" s="615"/>
      <c r="W5" s="615"/>
      <c r="X5" s="615"/>
      <c r="Y5" s="616"/>
      <c r="Z5" s="617">
        <v>37.700000000000003</v>
      </c>
      <c r="AA5" s="617"/>
      <c r="AB5" s="617"/>
      <c r="AC5" s="617"/>
      <c r="AD5" s="618">
        <v>69203945</v>
      </c>
      <c r="AE5" s="618"/>
      <c r="AF5" s="618"/>
      <c r="AG5" s="618"/>
      <c r="AH5" s="618"/>
      <c r="AI5" s="618"/>
      <c r="AJ5" s="618"/>
      <c r="AK5" s="618"/>
      <c r="AL5" s="619">
        <v>69</v>
      </c>
      <c r="AM5" s="620"/>
      <c r="AN5" s="620"/>
      <c r="AO5" s="621"/>
      <c r="AP5" s="611" t="s">
        <v>208</v>
      </c>
      <c r="AQ5" s="612"/>
      <c r="AR5" s="612"/>
      <c r="AS5" s="612"/>
      <c r="AT5" s="612"/>
      <c r="AU5" s="612"/>
      <c r="AV5" s="612"/>
      <c r="AW5" s="612"/>
      <c r="AX5" s="612"/>
      <c r="AY5" s="612"/>
      <c r="AZ5" s="612"/>
      <c r="BA5" s="612"/>
      <c r="BB5" s="612"/>
      <c r="BC5" s="612"/>
      <c r="BD5" s="612"/>
      <c r="BE5" s="612"/>
      <c r="BF5" s="613"/>
      <c r="BG5" s="622">
        <v>67015727</v>
      </c>
      <c r="BH5" s="623"/>
      <c r="BI5" s="623"/>
      <c r="BJ5" s="623"/>
      <c r="BK5" s="623"/>
      <c r="BL5" s="623"/>
      <c r="BM5" s="623"/>
      <c r="BN5" s="624"/>
      <c r="BO5" s="625">
        <v>88.2</v>
      </c>
      <c r="BP5" s="625"/>
      <c r="BQ5" s="625"/>
      <c r="BR5" s="625"/>
      <c r="BS5" s="626">
        <v>872494</v>
      </c>
      <c r="BT5" s="626"/>
      <c r="BU5" s="626"/>
      <c r="BV5" s="626"/>
      <c r="BW5" s="626"/>
      <c r="BX5" s="626"/>
      <c r="BY5" s="626"/>
      <c r="BZ5" s="626"/>
      <c r="CA5" s="626"/>
      <c r="CB5" s="627"/>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8" t="s">
        <v>212</v>
      </c>
      <c r="C6" s="629"/>
      <c r="D6" s="629"/>
      <c r="E6" s="629"/>
      <c r="F6" s="629"/>
      <c r="G6" s="629"/>
      <c r="H6" s="629"/>
      <c r="I6" s="629"/>
      <c r="J6" s="629"/>
      <c r="K6" s="629"/>
      <c r="L6" s="629"/>
      <c r="M6" s="629"/>
      <c r="N6" s="629"/>
      <c r="O6" s="629"/>
      <c r="P6" s="629"/>
      <c r="Q6" s="630"/>
      <c r="R6" s="622">
        <v>750667</v>
      </c>
      <c r="S6" s="623"/>
      <c r="T6" s="623"/>
      <c r="U6" s="623"/>
      <c r="V6" s="623"/>
      <c r="W6" s="623"/>
      <c r="X6" s="623"/>
      <c r="Y6" s="624"/>
      <c r="Z6" s="625">
        <v>0.4</v>
      </c>
      <c r="AA6" s="625"/>
      <c r="AB6" s="625"/>
      <c r="AC6" s="625"/>
      <c r="AD6" s="626">
        <v>750667</v>
      </c>
      <c r="AE6" s="626"/>
      <c r="AF6" s="626"/>
      <c r="AG6" s="626"/>
      <c r="AH6" s="626"/>
      <c r="AI6" s="626"/>
      <c r="AJ6" s="626"/>
      <c r="AK6" s="626"/>
      <c r="AL6" s="631">
        <v>0.7</v>
      </c>
      <c r="AM6" s="632"/>
      <c r="AN6" s="632"/>
      <c r="AO6" s="633"/>
      <c r="AP6" s="628" t="s">
        <v>213</v>
      </c>
      <c r="AQ6" s="629"/>
      <c r="AR6" s="629"/>
      <c r="AS6" s="629"/>
      <c r="AT6" s="629"/>
      <c r="AU6" s="629"/>
      <c r="AV6" s="629"/>
      <c r="AW6" s="629"/>
      <c r="AX6" s="629"/>
      <c r="AY6" s="629"/>
      <c r="AZ6" s="629"/>
      <c r="BA6" s="629"/>
      <c r="BB6" s="629"/>
      <c r="BC6" s="629"/>
      <c r="BD6" s="629"/>
      <c r="BE6" s="629"/>
      <c r="BF6" s="630"/>
      <c r="BG6" s="622">
        <v>67015727</v>
      </c>
      <c r="BH6" s="623"/>
      <c r="BI6" s="623"/>
      <c r="BJ6" s="623"/>
      <c r="BK6" s="623"/>
      <c r="BL6" s="623"/>
      <c r="BM6" s="623"/>
      <c r="BN6" s="624"/>
      <c r="BO6" s="625">
        <v>88.2</v>
      </c>
      <c r="BP6" s="625"/>
      <c r="BQ6" s="625"/>
      <c r="BR6" s="625"/>
      <c r="BS6" s="626">
        <v>872494</v>
      </c>
      <c r="BT6" s="626"/>
      <c r="BU6" s="626"/>
      <c r="BV6" s="626"/>
      <c r="BW6" s="626"/>
      <c r="BX6" s="626"/>
      <c r="BY6" s="626"/>
      <c r="BZ6" s="626"/>
      <c r="CA6" s="626"/>
      <c r="CB6" s="627"/>
      <c r="CD6" s="634" t="s">
        <v>214</v>
      </c>
      <c r="CE6" s="635"/>
      <c r="CF6" s="635"/>
      <c r="CG6" s="635"/>
      <c r="CH6" s="635"/>
      <c r="CI6" s="635"/>
      <c r="CJ6" s="635"/>
      <c r="CK6" s="635"/>
      <c r="CL6" s="635"/>
      <c r="CM6" s="635"/>
      <c r="CN6" s="635"/>
      <c r="CO6" s="635"/>
      <c r="CP6" s="635"/>
      <c r="CQ6" s="636"/>
      <c r="CR6" s="622">
        <v>811894</v>
      </c>
      <c r="CS6" s="623"/>
      <c r="CT6" s="623"/>
      <c r="CU6" s="623"/>
      <c r="CV6" s="623"/>
      <c r="CW6" s="623"/>
      <c r="CX6" s="623"/>
      <c r="CY6" s="624"/>
      <c r="CZ6" s="625">
        <v>0.4</v>
      </c>
      <c r="DA6" s="625"/>
      <c r="DB6" s="625"/>
      <c r="DC6" s="625"/>
      <c r="DD6" s="637" t="s">
        <v>215</v>
      </c>
      <c r="DE6" s="623"/>
      <c r="DF6" s="623"/>
      <c r="DG6" s="623"/>
      <c r="DH6" s="623"/>
      <c r="DI6" s="623"/>
      <c r="DJ6" s="623"/>
      <c r="DK6" s="623"/>
      <c r="DL6" s="623"/>
      <c r="DM6" s="623"/>
      <c r="DN6" s="623"/>
      <c r="DO6" s="623"/>
      <c r="DP6" s="624"/>
      <c r="DQ6" s="637">
        <v>811854</v>
      </c>
      <c r="DR6" s="623"/>
      <c r="DS6" s="623"/>
      <c r="DT6" s="623"/>
      <c r="DU6" s="623"/>
      <c r="DV6" s="623"/>
      <c r="DW6" s="623"/>
      <c r="DX6" s="623"/>
      <c r="DY6" s="623"/>
      <c r="DZ6" s="623"/>
      <c r="EA6" s="623"/>
      <c r="EB6" s="623"/>
      <c r="EC6" s="641"/>
    </row>
    <row r="7" spans="2:143" ht="11.25" customHeight="1" x14ac:dyDescent="0.15">
      <c r="B7" s="628" t="s">
        <v>216</v>
      </c>
      <c r="C7" s="629"/>
      <c r="D7" s="629"/>
      <c r="E7" s="629"/>
      <c r="F7" s="629"/>
      <c r="G7" s="629"/>
      <c r="H7" s="629"/>
      <c r="I7" s="629"/>
      <c r="J7" s="629"/>
      <c r="K7" s="629"/>
      <c r="L7" s="629"/>
      <c r="M7" s="629"/>
      <c r="N7" s="629"/>
      <c r="O7" s="629"/>
      <c r="P7" s="629"/>
      <c r="Q7" s="630"/>
      <c r="R7" s="622">
        <v>86390</v>
      </c>
      <c r="S7" s="623"/>
      <c r="T7" s="623"/>
      <c r="U7" s="623"/>
      <c r="V7" s="623"/>
      <c r="W7" s="623"/>
      <c r="X7" s="623"/>
      <c r="Y7" s="624"/>
      <c r="Z7" s="625">
        <v>0</v>
      </c>
      <c r="AA7" s="625"/>
      <c r="AB7" s="625"/>
      <c r="AC7" s="625"/>
      <c r="AD7" s="626">
        <v>86390</v>
      </c>
      <c r="AE7" s="626"/>
      <c r="AF7" s="626"/>
      <c r="AG7" s="626"/>
      <c r="AH7" s="626"/>
      <c r="AI7" s="626"/>
      <c r="AJ7" s="626"/>
      <c r="AK7" s="626"/>
      <c r="AL7" s="631">
        <v>0.1</v>
      </c>
      <c r="AM7" s="632"/>
      <c r="AN7" s="632"/>
      <c r="AO7" s="633"/>
      <c r="AP7" s="628" t="s">
        <v>217</v>
      </c>
      <c r="AQ7" s="629"/>
      <c r="AR7" s="629"/>
      <c r="AS7" s="629"/>
      <c r="AT7" s="629"/>
      <c r="AU7" s="629"/>
      <c r="AV7" s="629"/>
      <c r="AW7" s="629"/>
      <c r="AX7" s="629"/>
      <c r="AY7" s="629"/>
      <c r="AZ7" s="629"/>
      <c r="BA7" s="629"/>
      <c r="BB7" s="629"/>
      <c r="BC7" s="629"/>
      <c r="BD7" s="629"/>
      <c r="BE7" s="629"/>
      <c r="BF7" s="630"/>
      <c r="BG7" s="622">
        <v>30271532</v>
      </c>
      <c r="BH7" s="623"/>
      <c r="BI7" s="623"/>
      <c r="BJ7" s="623"/>
      <c r="BK7" s="623"/>
      <c r="BL7" s="623"/>
      <c r="BM7" s="623"/>
      <c r="BN7" s="624"/>
      <c r="BO7" s="625">
        <v>39.799999999999997</v>
      </c>
      <c r="BP7" s="625"/>
      <c r="BQ7" s="625"/>
      <c r="BR7" s="625"/>
      <c r="BS7" s="626">
        <v>872494</v>
      </c>
      <c r="BT7" s="626"/>
      <c r="BU7" s="626"/>
      <c r="BV7" s="626"/>
      <c r="BW7" s="626"/>
      <c r="BX7" s="626"/>
      <c r="BY7" s="626"/>
      <c r="BZ7" s="626"/>
      <c r="CA7" s="626"/>
      <c r="CB7" s="627"/>
      <c r="CD7" s="638" t="s">
        <v>218</v>
      </c>
      <c r="CE7" s="639"/>
      <c r="CF7" s="639"/>
      <c r="CG7" s="639"/>
      <c r="CH7" s="639"/>
      <c r="CI7" s="639"/>
      <c r="CJ7" s="639"/>
      <c r="CK7" s="639"/>
      <c r="CL7" s="639"/>
      <c r="CM7" s="639"/>
      <c r="CN7" s="639"/>
      <c r="CO7" s="639"/>
      <c r="CP7" s="639"/>
      <c r="CQ7" s="640"/>
      <c r="CR7" s="622">
        <v>13583575</v>
      </c>
      <c r="CS7" s="623"/>
      <c r="CT7" s="623"/>
      <c r="CU7" s="623"/>
      <c r="CV7" s="623"/>
      <c r="CW7" s="623"/>
      <c r="CX7" s="623"/>
      <c r="CY7" s="624"/>
      <c r="CZ7" s="625">
        <v>6.8</v>
      </c>
      <c r="DA7" s="625"/>
      <c r="DB7" s="625"/>
      <c r="DC7" s="625"/>
      <c r="DD7" s="637">
        <v>528601</v>
      </c>
      <c r="DE7" s="623"/>
      <c r="DF7" s="623"/>
      <c r="DG7" s="623"/>
      <c r="DH7" s="623"/>
      <c r="DI7" s="623"/>
      <c r="DJ7" s="623"/>
      <c r="DK7" s="623"/>
      <c r="DL7" s="623"/>
      <c r="DM7" s="623"/>
      <c r="DN7" s="623"/>
      <c r="DO7" s="623"/>
      <c r="DP7" s="624"/>
      <c r="DQ7" s="637">
        <v>11538366</v>
      </c>
      <c r="DR7" s="623"/>
      <c r="DS7" s="623"/>
      <c r="DT7" s="623"/>
      <c r="DU7" s="623"/>
      <c r="DV7" s="623"/>
      <c r="DW7" s="623"/>
      <c r="DX7" s="623"/>
      <c r="DY7" s="623"/>
      <c r="DZ7" s="623"/>
      <c r="EA7" s="623"/>
      <c r="EB7" s="623"/>
      <c r="EC7" s="641"/>
    </row>
    <row r="8" spans="2:143" ht="11.25" customHeight="1" x14ac:dyDescent="0.15">
      <c r="B8" s="628" t="s">
        <v>219</v>
      </c>
      <c r="C8" s="629"/>
      <c r="D8" s="629"/>
      <c r="E8" s="629"/>
      <c r="F8" s="629"/>
      <c r="G8" s="629"/>
      <c r="H8" s="629"/>
      <c r="I8" s="629"/>
      <c r="J8" s="629"/>
      <c r="K8" s="629"/>
      <c r="L8" s="629"/>
      <c r="M8" s="629"/>
      <c r="N8" s="629"/>
      <c r="O8" s="629"/>
      <c r="P8" s="629"/>
      <c r="Q8" s="630"/>
      <c r="R8" s="622">
        <v>314978</v>
      </c>
      <c r="S8" s="623"/>
      <c r="T8" s="623"/>
      <c r="U8" s="623"/>
      <c r="V8" s="623"/>
      <c r="W8" s="623"/>
      <c r="X8" s="623"/>
      <c r="Y8" s="624"/>
      <c r="Z8" s="625">
        <v>0.2</v>
      </c>
      <c r="AA8" s="625"/>
      <c r="AB8" s="625"/>
      <c r="AC8" s="625"/>
      <c r="AD8" s="626">
        <v>314978</v>
      </c>
      <c r="AE8" s="626"/>
      <c r="AF8" s="626"/>
      <c r="AG8" s="626"/>
      <c r="AH8" s="626"/>
      <c r="AI8" s="626"/>
      <c r="AJ8" s="626"/>
      <c r="AK8" s="626"/>
      <c r="AL8" s="631">
        <v>0.3</v>
      </c>
      <c r="AM8" s="632"/>
      <c r="AN8" s="632"/>
      <c r="AO8" s="633"/>
      <c r="AP8" s="628" t="s">
        <v>220</v>
      </c>
      <c r="AQ8" s="629"/>
      <c r="AR8" s="629"/>
      <c r="AS8" s="629"/>
      <c r="AT8" s="629"/>
      <c r="AU8" s="629"/>
      <c r="AV8" s="629"/>
      <c r="AW8" s="629"/>
      <c r="AX8" s="629"/>
      <c r="AY8" s="629"/>
      <c r="AZ8" s="629"/>
      <c r="BA8" s="629"/>
      <c r="BB8" s="629"/>
      <c r="BC8" s="629"/>
      <c r="BD8" s="629"/>
      <c r="BE8" s="629"/>
      <c r="BF8" s="630"/>
      <c r="BG8" s="622">
        <v>746150</v>
      </c>
      <c r="BH8" s="623"/>
      <c r="BI8" s="623"/>
      <c r="BJ8" s="623"/>
      <c r="BK8" s="623"/>
      <c r="BL8" s="623"/>
      <c r="BM8" s="623"/>
      <c r="BN8" s="624"/>
      <c r="BO8" s="625">
        <v>1</v>
      </c>
      <c r="BP8" s="625"/>
      <c r="BQ8" s="625"/>
      <c r="BR8" s="625"/>
      <c r="BS8" s="637" t="s">
        <v>112</v>
      </c>
      <c r="BT8" s="623"/>
      <c r="BU8" s="623"/>
      <c r="BV8" s="623"/>
      <c r="BW8" s="623"/>
      <c r="BX8" s="623"/>
      <c r="BY8" s="623"/>
      <c r="BZ8" s="623"/>
      <c r="CA8" s="623"/>
      <c r="CB8" s="641"/>
      <c r="CD8" s="638" t="s">
        <v>221</v>
      </c>
      <c r="CE8" s="639"/>
      <c r="CF8" s="639"/>
      <c r="CG8" s="639"/>
      <c r="CH8" s="639"/>
      <c r="CI8" s="639"/>
      <c r="CJ8" s="639"/>
      <c r="CK8" s="639"/>
      <c r="CL8" s="639"/>
      <c r="CM8" s="639"/>
      <c r="CN8" s="639"/>
      <c r="CO8" s="639"/>
      <c r="CP8" s="639"/>
      <c r="CQ8" s="640"/>
      <c r="CR8" s="622">
        <v>107729669</v>
      </c>
      <c r="CS8" s="623"/>
      <c r="CT8" s="623"/>
      <c r="CU8" s="623"/>
      <c r="CV8" s="623"/>
      <c r="CW8" s="623"/>
      <c r="CX8" s="623"/>
      <c r="CY8" s="624"/>
      <c r="CZ8" s="625">
        <v>53.9</v>
      </c>
      <c r="DA8" s="625"/>
      <c r="DB8" s="625"/>
      <c r="DC8" s="625"/>
      <c r="DD8" s="637">
        <v>5863621</v>
      </c>
      <c r="DE8" s="623"/>
      <c r="DF8" s="623"/>
      <c r="DG8" s="623"/>
      <c r="DH8" s="623"/>
      <c r="DI8" s="623"/>
      <c r="DJ8" s="623"/>
      <c r="DK8" s="623"/>
      <c r="DL8" s="623"/>
      <c r="DM8" s="623"/>
      <c r="DN8" s="623"/>
      <c r="DO8" s="623"/>
      <c r="DP8" s="624"/>
      <c r="DQ8" s="637">
        <v>44576386</v>
      </c>
      <c r="DR8" s="623"/>
      <c r="DS8" s="623"/>
      <c r="DT8" s="623"/>
      <c r="DU8" s="623"/>
      <c r="DV8" s="623"/>
      <c r="DW8" s="623"/>
      <c r="DX8" s="623"/>
      <c r="DY8" s="623"/>
      <c r="DZ8" s="623"/>
      <c r="EA8" s="623"/>
      <c r="EB8" s="623"/>
      <c r="EC8" s="641"/>
    </row>
    <row r="9" spans="2:143" ht="11.25" customHeight="1" x14ac:dyDescent="0.15">
      <c r="B9" s="628" t="s">
        <v>222</v>
      </c>
      <c r="C9" s="629"/>
      <c r="D9" s="629"/>
      <c r="E9" s="629"/>
      <c r="F9" s="629"/>
      <c r="G9" s="629"/>
      <c r="H9" s="629"/>
      <c r="I9" s="629"/>
      <c r="J9" s="629"/>
      <c r="K9" s="629"/>
      <c r="L9" s="629"/>
      <c r="M9" s="629"/>
      <c r="N9" s="629"/>
      <c r="O9" s="629"/>
      <c r="P9" s="629"/>
      <c r="Q9" s="630"/>
      <c r="R9" s="622">
        <v>186074</v>
      </c>
      <c r="S9" s="623"/>
      <c r="T9" s="623"/>
      <c r="U9" s="623"/>
      <c r="V9" s="623"/>
      <c r="W9" s="623"/>
      <c r="X9" s="623"/>
      <c r="Y9" s="624"/>
      <c r="Z9" s="625">
        <v>0.1</v>
      </c>
      <c r="AA9" s="625"/>
      <c r="AB9" s="625"/>
      <c r="AC9" s="625"/>
      <c r="AD9" s="626">
        <v>186074</v>
      </c>
      <c r="AE9" s="626"/>
      <c r="AF9" s="626"/>
      <c r="AG9" s="626"/>
      <c r="AH9" s="626"/>
      <c r="AI9" s="626"/>
      <c r="AJ9" s="626"/>
      <c r="AK9" s="626"/>
      <c r="AL9" s="631">
        <v>0.2</v>
      </c>
      <c r="AM9" s="632"/>
      <c r="AN9" s="632"/>
      <c r="AO9" s="633"/>
      <c r="AP9" s="628" t="s">
        <v>223</v>
      </c>
      <c r="AQ9" s="629"/>
      <c r="AR9" s="629"/>
      <c r="AS9" s="629"/>
      <c r="AT9" s="629"/>
      <c r="AU9" s="629"/>
      <c r="AV9" s="629"/>
      <c r="AW9" s="629"/>
      <c r="AX9" s="629"/>
      <c r="AY9" s="629"/>
      <c r="AZ9" s="629"/>
      <c r="BA9" s="629"/>
      <c r="BB9" s="629"/>
      <c r="BC9" s="629"/>
      <c r="BD9" s="629"/>
      <c r="BE9" s="629"/>
      <c r="BF9" s="630"/>
      <c r="BG9" s="622">
        <v>23111602</v>
      </c>
      <c r="BH9" s="623"/>
      <c r="BI9" s="623"/>
      <c r="BJ9" s="623"/>
      <c r="BK9" s="623"/>
      <c r="BL9" s="623"/>
      <c r="BM9" s="623"/>
      <c r="BN9" s="624"/>
      <c r="BO9" s="625">
        <v>30.4</v>
      </c>
      <c r="BP9" s="625"/>
      <c r="BQ9" s="625"/>
      <c r="BR9" s="625"/>
      <c r="BS9" s="637" t="s">
        <v>112</v>
      </c>
      <c r="BT9" s="623"/>
      <c r="BU9" s="623"/>
      <c r="BV9" s="623"/>
      <c r="BW9" s="623"/>
      <c r="BX9" s="623"/>
      <c r="BY9" s="623"/>
      <c r="BZ9" s="623"/>
      <c r="CA9" s="623"/>
      <c r="CB9" s="641"/>
      <c r="CD9" s="638" t="s">
        <v>224</v>
      </c>
      <c r="CE9" s="639"/>
      <c r="CF9" s="639"/>
      <c r="CG9" s="639"/>
      <c r="CH9" s="639"/>
      <c r="CI9" s="639"/>
      <c r="CJ9" s="639"/>
      <c r="CK9" s="639"/>
      <c r="CL9" s="639"/>
      <c r="CM9" s="639"/>
      <c r="CN9" s="639"/>
      <c r="CO9" s="639"/>
      <c r="CP9" s="639"/>
      <c r="CQ9" s="640"/>
      <c r="CR9" s="622">
        <v>14929653</v>
      </c>
      <c r="CS9" s="623"/>
      <c r="CT9" s="623"/>
      <c r="CU9" s="623"/>
      <c r="CV9" s="623"/>
      <c r="CW9" s="623"/>
      <c r="CX9" s="623"/>
      <c r="CY9" s="624"/>
      <c r="CZ9" s="625">
        <v>7.5</v>
      </c>
      <c r="DA9" s="625"/>
      <c r="DB9" s="625"/>
      <c r="DC9" s="625"/>
      <c r="DD9" s="637">
        <v>132000</v>
      </c>
      <c r="DE9" s="623"/>
      <c r="DF9" s="623"/>
      <c r="DG9" s="623"/>
      <c r="DH9" s="623"/>
      <c r="DI9" s="623"/>
      <c r="DJ9" s="623"/>
      <c r="DK9" s="623"/>
      <c r="DL9" s="623"/>
      <c r="DM9" s="623"/>
      <c r="DN9" s="623"/>
      <c r="DO9" s="623"/>
      <c r="DP9" s="624"/>
      <c r="DQ9" s="637">
        <v>12868152</v>
      </c>
      <c r="DR9" s="623"/>
      <c r="DS9" s="623"/>
      <c r="DT9" s="623"/>
      <c r="DU9" s="623"/>
      <c r="DV9" s="623"/>
      <c r="DW9" s="623"/>
      <c r="DX9" s="623"/>
      <c r="DY9" s="623"/>
      <c r="DZ9" s="623"/>
      <c r="EA9" s="623"/>
      <c r="EB9" s="623"/>
      <c r="EC9" s="641"/>
    </row>
    <row r="10" spans="2:143" ht="11.25" customHeight="1" x14ac:dyDescent="0.15">
      <c r="B10" s="628" t="s">
        <v>225</v>
      </c>
      <c r="C10" s="629"/>
      <c r="D10" s="629"/>
      <c r="E10" s="629"/>
      <c r="F10" s="629"/>
      <c r="G10" s="629"/>
      <c r="H10" s="629"/>
      <c r="I10" s="629"/>
      <c r="J10" s="629"/>
      <c r="K10" s="629"/>
      <c r="L10" s="629"/>
      <c r="M10" s="629"/>
      <c r="N10" s="629"/>
      <c r="O10" s="629"/>
      <c r="P10" s="629"/>
      <c r="Q10" s="630"/>
      <c r="R10" s="622">
        <v>9252971</v>
      </c>
      <c r="S10" s="623"/>
      <c r="T10" s="623"/>
      <c r="U10" s="623"/>
      <c r="V10" s="623"/>
      <c r="W10" s="623"/>
      <c r="X10" s="623"/>
      <c r="Y10" s="624"/>
      <c r="Z10" s="625">
        <v>4.5999999999999996</v>
      </c>
      <c r="AA10" s="625"/>
      <c r="AB10" s="625"/>
      <c r="AC10" s="625"/>
      <c r="AD10" s="626">
        <v>9252971</v>
      </c>
      <c r="AE10" s="626"/>
      <c r="AF10" s="626"/>
      <c r="AG10" s="626"/>
      <c r="AH10" s="626"/>
      <c r="AI10" s="626"/>
      <c r="AJ10" s="626"/>
      <c r="AK10" s="626"/>
      <c r="AL10" s="631">
        <v>9.1999999999999993</v>
      </c>
      <c r="AM10" s="632"/>
      <c r="AN10" s="632"/>
      <c r="AO10" s="633"/>
      <c r="AP10" s="628" t="s">
        <v>226</v>
      </c>
      <c r="AQ10" s="629"/>
      <c r="AR10" s="629"/>
      <c r="AS10" s="629"/>
      <c r="AT10" s="629"/>
      <c r="AU10" s="629"/>
      <c r="AV10" s="629"/>
      <c r="AW10" s="629"/>
      <c r="AX10" s="629"/>
      <c r="AY10" s="629"/>
      <c r="AZ10" s="629"/>
      <c r="BA10" s="629"/>
      <c r="BB10" s="629"/>
      <c r="BC10" s="629"/>
      <c r="BD10" s="629"/>
      <c r="BE10" s="629"/>
      <c r="BF10" s="630"/>
      <c r="BG10" s="622">
        <v>1547658</v>
      </c>
      <c r="BH10" s="623"/>
      <c r="BI10" s="623"/>
      <c r="BJ10" s="623"/>
      <c r="BK10" s="623"/>
      <c r="BL10" s="623"/>
      <c r="BM10" s="623"/>
      <c r="BN10" s="624"/>
      <c r="BO10" s="625">
        <v>2</v>
      </c>
      <c r="BP10" s="625"/>
      <c r="BQ10" s="625"/>
      <c r="BR10" s="625"/>
      <c r="BS10" s="637" t="s">
        <v>112</v>
      </c>
      <c r="BT10" s="623"/>
      <c r="BU10" s="623"/>
      <c r="BV10" s="623"/>
      <c r="BW10" s="623"/>
      <c r="BX10" s="623"/>
      <c r="BY10" s="623"/>
      <c r="BZ10" s="623"/>
      <c r="CA10" s="623"/>
      <c r="CB10" s="641"/>
      <c r="CD10" s="638" t="s">
        <v>227</v>
      </c>
      <c r="CE10" s="639"/>
      <c r="CF10" s="639"/>
      <c r="CG10" s="639"/>
      <c r="CH10" s="639"/>
      <c r="CI10" s="639"/>
      <c r="CJ10" s="639"/>
      <c r="CK10" s="639"/>
      <c r="CL10" s="639"/>
      <c r="CM10" s="639"/>
      <c r="CN10" s="639"/>
      <c r="CO10" s="639"/>
      <c r="CP10" s="639"/>
      <c r="CQ10" s="640"/>
      <c r="CR10" s="622">
        <v>680725</v>
      </c>
      <c r="CS10" s="623"/>
      <c r="CT10" s="623"/>
      <c r="CU10" s="623"/>
      <c r="CV10" s="623"/>
      <c r="CW10" s="623"/>
      <c r="CX10" s="623"/>
      <c r="CY10" s="624"/>
      <c r="CZ10" s="625">
        <v>0.3</v>
      </c>
      <c r="DA10" s="625"/>
      <c r="DB10" s="625"/>
      <c r="DC10" s="625"/>
      <c r="DD10" s="637">
        <v>96158</v>
      </c>
      <c r="DE10" s="623"/>
      <c r="DF10" s="623"/>
      <c r="DG10" s="623"/>
      <c r="DH10" s="623"/>
      <c r="DI10" s="623"/>
      <c r="DJ10" s="623"/>
      <c r="DK10" s="623"/>
      <c r="DL10" s="623"/>
      <c r="DM10" s="623"/>
      <c r="DN10" s="623"/>
      <c r="DO10" s="623"/>
      <c r="DP10" s="624"/>
      <c r="DQ10" s="637">
        <v>596348</v>
      </c>
      <c r="DR10" s="623"/>
      <c r="DS10" s="623"/>
      <c r="DT10" s="623"/>
      <c r="DU10" s="623"/>
      <c r="DV10" s="623"/>
      <c r="DW10" s="623"/>
      <c r="DX10" s="623"/>
      <c r="DY10" s="623"/>
      <c r="DZ10" s="623"/>
      <c r="EA10" s="623"/>
      <c r="EB10" s="623"/>
      <c r="EC10" s="641"/>
    </row>
    <row r="11" spans="2:143" ht="11.25" customHeight="1" x14ac:dyDescent="0.15">
      <c r="B11" s="628" t="s">
        <v>228</v>
      </c>
      <c r="C11" s="629"/>
      <c r="D11" s="629"/>
      <c r="E11" s="629"/>
      <c r="F11" s="629"/>
      <c r="G11" s="629"/>
      <c r="H11" s="629"/>
      <c r="I11" s="629"/>
      <c r="J11" s="629"/>
      <c r="K11" s="629"/>
      <c r="L11" s="629"/>
      <c r="M11" s="629"/>
      <c r="N11" s="629"/>
      <c r="O11" s="629"/>
      <c r="P11" s="629"/>
      <c r="Q11" s="630"/>
      <c r="R11" s="622" t="s">
        <v>112</v>
      </c>
      <c r="S11" s="623"/>
      <c r="T11" s="623"/>
      <c r="U11" s="623"/>
      <c r="V11" s="623"/>
      <c r="W11" s="623"/>
      <c r="X11" s="623"/>
      <c r="Y11" s="624"/>
      <c r="Z11" s="625" t="s">
        <v>112</v>
      </c>
      <c r="AA11" s="625"/>
      <c r="AB11" s="625"/>
      <c r="AC11" s="625"/>
      <c r="AD11" s="626" t="s">
        <v>112</v>
      </c>
      <c r="AE11" s="626"/>
      <c r="AF11" s="626"/>
      <c r="AG11" s="626"/>
      <c r="AH11" s="626"/>
      <c r="AI11" s="626"/>
      <c r="AJ11" s="626"/>
      <c r="AK11" s="626"/>
      <c r="AL11" s="631" t="s">
        <v>112</v>
      </c>
      <c r="AM11" s="632"/>
      <c r="AN11" s="632"/>
      <c r="AO11" s="633"/>
      <c r="AP11" s="628" t="s">
        <v>229</v>
      </c>
      <c r="AQ11" s="629"/>
      <c r="AR11" s="629"/>
      <c r="AS11" s="629"/>
      <c r="AT11" s="629"/>
      <c r="AU11" s="629"/>
      <c r="AV11" s="629"/>
      <c r="AW11" s="629"/>
      <c r="AX11" s="629"/>
      <c r="AY11" s="629"/>
      <c r="AZ11" s="629"/>
      <c r="BA11" s="629"/>
      <c r="BB11" s="629"/>
      <c r="BC11" s="629"/>
      <c r="BD11" s="629"/>
      <c r="BE11" s="629"/>
      <c r="BF11" s="630"/>
      <c r="BG11" s="622">
        <v>4866122</v>
      </c>
      <c r="BH11" s="623"/>
      <c r="BI11" s="623"/>
      <c r="BJ11" s="623"/>
      <c r="BK11" s="623"/>
      <c r="BL11" s="623"/>
      <c r="BM11" s="623"/>
      <c r="BN11" s="624"/>
      <c r="BO11" s="625">
        <v>6.4</v>
      </c>
      <c r="BP11" s="625"/>
      <c r="BQ11" s="625"/>
      <c r="BR11" s="625"/>
      <c r="BS11" s="637">
        <v>872494</v>
      </c>
      <c r="BT11" s="623"/>
      <c r="BU11" s="623"/>
      <c r="BV11" s="623"/>
      <c r="BW11" s="623"/>
      <c r="BX11" s="623"/>
      <c r="BY11" s="623"/>
      <c r="BZ11" s="623"/>
      <c r="CA11" s="623"/>
      <c r="CB11" s="641"/>
      <c r="CD11" s="638" t="s">
        <v>230</v>
      </c>
      <c r="CE11" s="639"/>
      <c r="CF11" s="639"/>
      <c r="CG11" s="639"/>
      <c r="CH11" s="639"/>
      <c r="CI11" s="639"/>
      <c r="CJ11" s="639"/>
      <c r="CK11" s="639"/>
      <c r="CL11" s="639"/>
      <c r="CM11" s="639"/>
      <c r="CN11" s="639"/>
      <c r="CO11" s="639"/>
      <c r="CP11" s="639"/>
      <c r="CQ11" s="640"/>
      <c r="CR11" s="622">
        <v>142326</v>
      </c>
      <c r="CS11" s="623"/>
      <c r="CT11" s="623"/>
      <c r="CU11" s="623"/>
      <c r="CV11" s="623"/>
      <c r="CW11" s="623"/>
      <c r="CX11" s="623"/>
      <c r="CY11" s="624"/>
      <c r="CZ11" s="625">
        <v>0.1</v>
      </c>
      <c r="DA11" s="625"/>
      <c r="DB11" s="625"/>
      <c r="DC11" s="625"/>
      <c r="DD11" s="637">
        <v>261</v>
      </c>
      <c r="DE11" s="623"/>
      <c r="DF11" s="623"/>
      <c r="DG11" s="623"/>
      <c r="DH11" s="623"/>
      <c r="DI11" s="623"/>
      <c r="DJ11" s="623"/>
      <c r="DK11" s="623"/>
      <c r="DL11" s="623"/>
      <c r="DM11" s="623"/>
      <c r="DN11" s="623"/>
      <c r="DO11" s="623"/>
      <c r="DP11" s="624"/>
      <c r="DQ11" s="637">
        <v>137580</v>
      </c>
      <c r="DR11" s="623"/>
      <c r="DS11" s="623"/>
      <c r="DT11" s="623"/>
      <c r="DU11" s="623"/>
      <c r="DV11" s="623"/>
      <c r="DW11" s="623"/>
      <c r="DX11" s="623"/>
      <c r="DY11" s="623"/>
      <c r="DZ11" s="623"/>
      <c r="EA11" s="623"/>
      <c r="EB11" s="623"/>
      <c r="EC11" s="641"/>
    </row>
    <row r="12" spans="2:143" ht="11.25" customHeight="1" x14ac:dyDescent="0.15">
      <c r="B12" s="628" t="s">
        <v>231</v>
      </c>
      <c r="C12" s="629"/>
      <c r="D12" s="629"/>
      <c r="E12" s="629"/>
      <c r="F12" s="629"/>
      <c r="G12" s="629"/>
      <c r="H12" s="629"/>
      <c r="I12" s="629"/>
      <c r="J12" s="629"/>
      <c r="K12" s="629"/>
      <c r="L12" s="629"/>
      <c r="M12" s="629"/>
      <c r="N12" s="629"/>
      <c r="O12" s="629"/>
      <c r="P12" s="629"/>
      <c r="Q12" s="630"/>
      <c r="R12" s="622" t="s">
        <v>112</v>
      </c>
      <c r="S12" s="623"/>
      <c r="T12" s="623"/>
      <c r="U12" s="623"/>
      <c r="V12" s="623"/>
      <c r="W12" s="623"/>
      <c r="X12" s="623"/>
      <c r="Y12" s="624"/>
      <c r="Z12" s="625" t="s">
        <v>112</v>
      </c>
      <c r="AA12" s="625"/>
      <c r="AB12" s="625"/>
      <c r="AC12" s="625"/>
      <c r="AD12" s="626" t="s">
        <v>112</v>
      </c>
      <c r="AE12" s="626"/>
      <c r="AF12" s="626"/>
      <c r="AG12" s="626"/>
      <c r="AH12" s="626"/>
      <c r="AI12" s="626"/>
      <c r="AJ12" s="626"/>
      <c r="AK12" s="626"/>
      <c r="AL12" s="631" t="s">
        <v>112</v>
      </c>
      <c r="AM12" s="632"/>
      <c r="AN12" s="632"/>
      <c r="AO12" s="633"/>
      <c r="AP12" s="628" t="s">
        <v>232</v>
      </c>
      <c r="AQ12" s="629"/>
      <c r="AR12" s="629"/>
      <c r="AS12" s="629"/>
      <c r="AT12" s="629"/>
      <c r="AU12" s="629"/>
      <c r="AV12" s="629"/>
      <c r="AW12" s="629"/>
      <c r="AX12" s="629"/>
      <c r="AY12" s="629"/>
      <c r="AZ12" s="629"/>
      <c r="BA12" s="629"/>
      <c r="BB12" s="629"/>
      <c r="BC12" s="629"/>
      <c r="BD12" s="629"/>
      <c r="BE12" s="629"/>
      <c r="BF12" s="630"/>
      <c r="BG12" s="622">
        <v>31694815</v>
      </c>
      <c r="BH12" s="623"/>
      <c r="BI12" s="623"/>
      <c r="BJ12" s="623"/>
      <c r="BK12" s="623"/>
      <c r="BL12" s="623"/>
      <c r="BM12" s="623"/>
      <c r="BN12" s="624"/>
      <c r="BO12" s="625">
        <v>41.7</v>
      </c>
      <c r="BP12" s="625"/>
      <c r="BQ12" s="625"/>
      <c r="BR12" s="625"/>
      <c r="BS12" s="637" t="s">
        <v>112</v>
      </c>
      <c r="BT12" s="623"/>
      <c r="BU12" s="623"/>
      <c r="BV12" s="623"/>
      <c r="BW12" s="623"/>
      <c r="BX12" s="623"/>
      <c r="BY12" s="623"/>
      <c r="BZ12" s="623"/>
      <c r="CA12" s="623"/>
      <c r="CB12" s="641"/>
      <c r="CD12" s="638" t="s">
        <v>233</v>
      </c>
      <c r="CE12" s="639"/>
      <c r="CF12" s="639"/>
      <c r="CG12" s="639"/>
      <c r="CH12" s="639"/>
      <c r="CI12" s="639"/>
      <c r="CJ12" s="639"/>
      <c r="CK12" s="639"/>
      <c r="CL12" s="639"/>
      <c r="CM12" s="639"/>
      <c r="CN12" s="639"/>
      <c r="CO12" s="639"/>
      <c r="CP12" s="639"/>
      <c r="CQ12" s="640"/>
      <c r="CR12" s="622">
        <v>2266054</v>
      </c>
      <c r="CS12" s="623"/>
      <c r="CT12" s="623"/>
      <c r="CU12" s="623"/>
      <c r="CV12" s="623"/>
      <c r="CW12" s="623"/>
      <c r="CX12" s="623"/>
      <c r="CY12" s="624"/>
      <c r="CZ12" s="625">
        <v>1.1000000000000001</v>
      </c>
      <c r="DA12" s="625"/>
      <c r="DB12" s="625"/>
      <c r="DC12" s="625"/>
      <c r="DD12" s="637">
        <v>43004</v>
      </c>
      <c r="DE12" s="623"/>
      <c r="DF12" s="623"/>
      <c r="DG12" s="623"/>
      <c r="DH12" s="623"/>
      <c r="DI12" s="623"/>
      <c r="DJ12" s="623"/>
      <c r="DK12" s="623"/>
      <c r="DL12" s="623"/>
      <c r="DM12" s="623"/>
      <c r="DN12" s="623"/>
      <c r="DO12" s="623"/>
      <c r="DP12" s="624"/>
      <c r="DQ12" s="637">
        <v>677949</v>
      </c>
      <c r="DR12" s="623"/>
      <c r="DS12" s="623"/>
      <c r="DT12" s="623"/>
      <c r="DU12" s="623"/>
      <c r="DV12" s="623"/>
      <c r="DW12" s="623"/>
      <c r="DX12" s="623"/>
      <c r="DY12" s="623"/>
      <c r="DZ12" s="623"/>
      <c r="EA12" s="623"/>
      <c r="EB12" s="623"/>
      <c r="EC12" s="641"/>
    </row>
    <row r="13" spans="2:143" ht="11.25" customHeight="1" x14ac:dyDescent="0.15">
      <c r="B13" s="628" t="s">
        <v>234</v>
      </c>
      <c r="C13" s="629"/>
      <c r="D13" s="629"/>
      <c r="E13" s="629"/>
      <c r="F13" s="629"/>
      <c r="G13" s="629"/>
      <c r="H13" s="629"/>
      <c r="I13" s="629"/>
      <c r="J13" s="629"/>
      <c r="K13" s="629"/>
      <c r="L13" s="629"/>
      <c r="M13" s="629"/>
      <c r="N13" s="629"/>
      <c r="O13" s="629"/>
      <c r="P13" s="629"/>
      <c r="Q13" s="630"/>
      <c r="R13" s="622">
        <v>299170</v>
      </c>
      <c r="S13" s="623"/>
      <c r="T13" s="623"/>
      <c r="U13" s="623"/>
      <c r="V13" s="623"/>
      <c r="W13" s="623"/>
      <c r="X13" s="623"/>
      <c r="Y13" s="624"/>
      <c r="Z13" s="625">
        <v>0.1</v>
      </c>
      <c r="AA13" s="625"/>
      <c r="AB13" s="625"/>
      <c r="AC13" s="625"/>
      <c r="AD13" s="626">
        <v>299170</v>
      </c>
      <c r="AE13" s="626"/>
      <c r="AF13" s="626"/>
      <c r="AG13" s="626"/>
      <c r="AH13" s="626"/>
      <c r="AI13" s="626"/>
      <c r="AJ13" s="626"/>
      <c r="AK13" s="626"/>
      <c r="AL13" s="631">
        <v>0.3</v>
      </c>
      <c r="AM13" s="632"/>
      <c r="AN13" s="632"/>
      <c r="AO13" s="633"/>
      <c r="AP13" s="628" t="s">
        <v>235</v>
      </c>
      <c r="AQ13" s="629"/>
      <c r="AR13" s="629"/>
      <c r="AS13" s="629"/>
      <c r="AT13" s="629"/>
      <c r="AU13" s="629"/>
      <c r="AV13" s="629"/>
      <c r="AW13" s="629"/>
      <c r="AX13" s="629"/>
      <c r="AY13" s="629"/>
      <c r="AZ13" s="629"/>
      <c r="BA13" s="629"/>
      <c r="BB13" s="629"/>
      <c r="BC13" s="629"/>
      <c r="BD13" s="629"/>
      <c r="BE13" s="629"/>
      <c r="BF13" s="630"/>
      <c r="BG13" s="622">
        <v>31365172</v>
      </c>
      <c r="BH13" s="623"/>
      <c r="BI13" s="623"/>
      <c r="BJ13" s="623"/>
      <c r="BK13" s="623"/>
      <c r="BL13" s="623"/>
      <c r="BM13" s="623"/>
      <c r="BN13" s="624"/>
      <c r="BO13" s="625">
        <v>41.3</v>
      </c>
      <c r="BP13" s="625"/>
      <c r="BQ13" s="625"/>
      <c r="BR13" s="625"/>
      <c r="BS13" s="637" t="s">
        <v>112</v>
      </c>
      <c r="BT13" s="623"/>
      <c r="BU13" s="623"/>
      <c r="BV13" s="623"/>
      <c r="BW13" s="623"/>
      <c r="BX13" s="623"/>
      <c r="BY13" s="623"/>
      <c r="BZ13" s="623"/>
      <c r="CA13" s="623"/>
      <c r="CB13" s="641"/>
      <c r="CD13" s="638" t="s">
        <v>236</v>
      </c>
      <c r="CE13" s="639"/>
      <c r="CF13" s="639"/>
      <c r="CG13" s="639"/>
      <c r="CH13" s="639"/>
      <c r="CI13" s="639"/>
      <c r="CJ13" s="639"/>
      <c r="CK13" s="639"/>
      <c r="CL13" s="639"/>
      <c r="CM13" s="639"/>
      <c r="CN13" s="639"/>
      <c r="CO13" s="639"/>
      <c r="CP13" s="639"/>
      <c r="CQ13" s="640"/>
      <c r="CR13" s="622">
        <v>19753412</v>
      </c>
      <c r="CS13" s="623"/>
      <c r="CT13" s="623"/>
      <c r="CU13" s="623"/>
      <c r="CV13" s="623"/>
      <c r="CW13" s="623"/>
      <c r="CX13" s="623"/>
      <c r="CY13" s="624"/>
      <c r="CZ13" s="625">
        <v>9.9</v>
      </c>
      <c r="DA13" s="625"/>
      <c r="DB13" s="625"/>
      <c r="DC13" s="625"/>
      <c r="DD13" s="637">
        <v>3656434</v>
      </c>
      <c r="DE13" s="623"/>
      <c r="DF13" s="623"/>
      <c r="DG13" s="623"/>
      <c r="DH13" s="623"/>
      <c r="DI13" s="623"/>
      <c r="DJ13" s="623"/>
      <c r="DK13" s="623"/>
      <c r="DL13" s="623"/>
      <c r="DM13" s="623"/>
      <c r="DN13" s="623"/>
      <c r="DO13" s="623"/>
      <c r="DP13" s="624"/>
      <c r="DQ13" s="637">
        <v>15622345</v>
      </c>
      <c r="DR13" s="623"/>
      <c r="DS13" s="623"/>
      <c r="DT13" s="623"/>
      <c r="DU13" s="623"/>
      <c r="DV13" s="623"/>
      <c r="DW13" s="623"/>
      <c r="DX13" s="623"/>
      <c r="DY13" s="623"/>
      <c r="DZ13" s="623"/>
      <c r="EA13" s="623"/>
      <c r="EB13" s="623"/>
      <c r="EC13" s="641"/>
    </row>
    <row r="14" spans="2:143" ht="11.25" customHeight="1" x14ac:dyDescent="0.15">
      <c r="B14" s="628" t="s">
        <v>237</v>
      </c>
      <c r="C14" s="629"/>
      <c r="D14" s="629"/>
      <c r="E14" s="629"/>
      <c r="F14" s="629"/>
      <c r="G14" s="629"/>
      <c r="H14" s="629"/>
      <c r="I14" s="629"/>
      <c r="J14" s="629"/>
      <c r="K14" s="629"/>
      <c r="L14" s="629"/>
      <c r="M14" s="629"/>
      <c r="N14" s="629"/>
      <c r="O14" s="629"/>
      <c r="P14" s="629"/>
      <c r="Q14" s="630"/>
      <c r="R14" s="622" t="s">
        <v>112</v>
      </c>
      <c r="S14" s="623"/>
      <c r="T14" s="623"/>
      <c r="U14" s="623"/>
      <c r="V14" s="623"/>
      <c r="W14" s="623"/>
      <c r="X14" s="623"/>
      <c r="Y14" s="624"/>
      <c r="Z14" s="625" t="s">
        <v>112</v>
      </c>
      <c r="AA14" s="625"/>
      <c r="AB14" s="625"/>
      <c r="AC14" s="625"/>
      <c r="AD14" s="626" t="s">
        <v>112</v>
      </c>
      <c r="AE14" s="626"/>
      <c r="AF14" s="626"/>
      <c r="AG14" s="626"/>
      <c r="AH14" s="626"/>
      <c r="AI14" s="626"/>
      <c r="AJ14" s="626"/>
      <c r="AK14" s="626"/>
      <c r="AL14" s="631" t="s">
        <v>112</v>
      </c>
      <c r="AM14" s="632"/>
      <c r="AN14" s="632"/>
      <c r="AO14" s="633"/>
      <c r="AP14" s="628" t="s">
        <v>238</v>
      </c>
      <c r="AQ14" s="629"/>
      <c r="AR14" s="629"/>
      <c r="AS14" s="629"/>
      <c r="AT14" s="629"/>
      <c r="AU14" s="629"/>
      <c r="AV14" s="629"/>
      <c r="AW14" s="629"/>
      <c r="AX14" s="629"/>
      <c r="AY14" s="629"/>
      <c r="AZ14" s="629"/>
      <c r="BA14" s="629"/>
      <c r="BB14" s="629"/>
      <c r="BC14" s="629"/>
      <c r="BD14" s="629"/>
      <c r="BE14" s="629"/>
      <c r="BF14" s="630"/>
      <c r="BG14" s="622">
        <v>563786</v>
      </c>
      <c r="BH14" s="623"/>
      <c r="BI14" s="623"/>
      <c r="BJ14" s="623"/>
      <c r="BK14" s="623"/>
      <c r="BL14" s="623"/>
      <c r="BM14" s="623"/>
      <c r="BN14" s="624"/>
      <c r="BO14" s="625">
        <v>0.7</v>
      </c>
      <c r="BP14" s="625"/>
      <c r="BQ14" s="625"/>
      <c r="BR14" s="625"/>
      <c r="BS14" s="637" t="s">
        <v>112</v>
      </c>
      <c r="BT14" s="623"/>
      <c r="BU14" s="623"/>
      <c r="BV14" s="623"/>
      <c r="BW14" s="623"/>
      <c r="BX14" s="623"/>
      <c r="BY14" s="623"/>
      <c r="BZ14" s="623"/>
      <c r="CA14" s="623"/>
      <c r="CB14" s="641"/>
      <c r="CD14" s="638" t="s">
        <v>239</v>
      </c>
      <c r="CE14" s="639"/>
      <c r="CF14" s="639"/>
      <c r="CG14" s="639"/>
      <c r="CH14" s="639"/>
      <c r="CI14" s="639"/>
      <c r="CJ14" s="639"/>
      <c r="CK14" s="639"/>
      <c r="CL14" s="639"/>
      <c r="CM14" s="639"/>
      <c r="CN14" s="639"/>
      <c r="CO14" s="639"/>
      <c r="CP14" s="639"/>
      <c r="CQ14" s="640"/>
      <c r="CR14" s="622">
        <v>5517907</v>
      </c>
      <c r="CS14" s="623"/>
      <c r="CT14" s="623"/>
      <c r="CU14" s="623"/>
      <c r="CV14" s="623"/>
      <c r="CW14" s="623"/>
      <c r="CX14" s="623"/>
      <c r="CY14" s="624"/>
      <c r="CZ14" s="625">
        <v>2.8</v>
      </c>
      <c r="DA14" s="625"/>
      <c r="DB14" s="625"/>
      <c r="DC14" s="625"/>
      <c r="DD14" s="637">
        <v>1069148</v>
      </c>
      <c r="DE14" s="623"/>
      <c r="DF14" s="623"/>
      <c r="DG14" s="623"/>
      <c r="DH14" s="623"/>
      <c r="DI14" s="623"/>
      <c r="DJ14" s="623"/>
      <c r="DK14" s="623"/>
      <c r="DL14" s="623"/>
      <c r="DM14" s="623"/>
      <c r="DN14" s="623"/>
      <c r="DO14" s="623"/>
      <c r="DP14" s="624"/>
      <c r="DQ14" s="637">
        <v>4885499</v>
      </c>
      <c r="DR14" s="623"/>
      <c r="DS14" s="623"/>
      <c r="DT14" s="623"/>
      <c r="DU14" s="623"/>
      <c r="DV14" s="623"/>
      <c r="DW14" s="623"/>
      <c r="DX14" s="623"/>
      <c r="DY14" s="623"/>
      <c r="DZ14" s="623"/>
      <c r="EA14" s="623"/>
      <c r="EB14" s="623"/>
      <c r="EC14" s="641"/>
    </row>
    <row r="15" spans="2:143" ht="11.25" customHeight="1" x14ac:dyDescent="0.15">
      <c r="B15" s="628" t="s">
        <v>240</v>
      </c>
      <c r="C15" s="629"/>
      <c r="D15" s="629"/>
      <c r="E15" s="629"/>
      <c r="F15" s="629"/>
      <c r="G15" s="629"/>
      <c r="H15" s="629"/>
      <c r="I15" s="629"/>
      <c r="J15" s="629"/>
      <c r="K15" s="629"/>
      <c r="L15" s="629"/>
      <c r="M15" s="629"/>
      <c r="N15" s="629"/>
      <c r="O15" s="629"/>
      <c r="P15" s="629"/>
      <c r="Q15" s="630"/>
      <c r="R15" s="622">
        <v>345058</v>
      </c>
      <c r="S15" s="623"/>
      <c r="T15" s="623"/>
      <c r="U15" s="623"/>
      <c r="V15" s="623"/>
      <c r="W15" s="623"/>
      <c r="X15" s="623"/>
      <c r="Y15" s="624"/>
      <c r="Z15" s="625">
        <v>0.2</v>
      </c>
      <c r="AA15" s="625"/>
      <c r="AB15" s="625"/>
      <c r="AC15" s="625"/>
      <c r="AD15" s="626">
        <v>345058</v>
      </c>
      <c r="AE15" s="626"/>
      <c r="AF15" s="626"/>
      <c r="AG15" s="626"/>
      <c r="AH15" s="626"/>
      <c r="AI15" s="626"/>
      <c r="AJ15" s="626"/>
      <c r="AK15" s="626"/>
      <c r="AL15" s="631">
        <v>0.3</v>
      </c>
      <c r="AM15" s="632"/>
      <c r="AN15" s="632"/>
      <c r="AO15" s="633"/>
      <c r="AP15" s="628" t="s">
        <v>241</v>
      </c>
      <c r="AQ15" s="629"/>
      <c r="AR15" s="629"/>
      <c r="AS15" s="629"/>
      <c r="AT15" s="629"/>
      <c r="AU15" s="629"/>
      <c r="AV15" s="629"/>
      <c r="AW15" s="629"/>
      <c r="AX15" s="629"/>
      <c r="AY15" s="629"/>
      <c r="AZ15" s="629"/>
      <c r="BA15" s="629"/>
      <c r="BB15" s="629"/>
      <c r="BC15" s="629"/>
      <c r="BD15" s="629"/>
      <c r="BE15" s="629"/>
      <c r="BF15" s="630"/>
      <c r="BG15" s="622">
        <v>4485594</v>
      </c>
      <c r="BH15" s="623"/>
      <c r="BI15" s="623"/>
      <c r="BJ15" s="623"/>
      <c r="BK15" s="623"/>
      <c r="BL15" s="623"/>
      <c r="BM15" s="623"/>
      <c r="BN15" s="624"/>
      <c r="BO15" s="625">
        <v>5.9</v>
      </c>
      <c r="BP15" s="625"/>
      <c r="BQ15" s="625"/>
      <c r="BR15" s="625"/>
      <c r="BS15" s="637" t="s">
        <v>112</v>
      </c>
      <c r="BT15" s="623"/>
      <c r="BU15" s="623"/>
      <c r="BV15" s="623"/>
      <c r="BW15" s="623"/>
      <c r="BX15" s="623"/>
      <c r="BY15" s="623"/>
      <c r="BZ15" s="623"/>
      <c r="CA15" s="623"/>
      <c r="CB15" s="641"/>
      <c r="CD15" s="638" t="s">
        <v>242</v>
      </c>
      <c r="CE15" s="639"/>
      <c r="CF15" s="639"/>
      <c r="CG15" s="639"/>
      <c r="CH15" s="639"/>
      <c r="CI15" s="639"/>
      <c r="CJ15" s="639"/>
      <c r="CK15" s="639"/>
      <c r="CL15" s="639"/>
      <c r="CM15" s="639"/>
      <c r="CN15" s="639"/>
      <c r="CO15" s="639"/>
      <c r="CP15" s="639"/>
      <c r="CQ15" s="640"/>
      <c r="CR15" s="622">
        <v>18374029</v>
      </c>
      <c r="CS15" s="623"/>
      <c r="CT15" s="623"/>
      <c r="CU15" s="623"/>
      <c r="CV15" s="623"/>
      <c r="CW15" s="623"/>
      <c r="CX15" s="623"/>
      <c r="CY15" s="624"/>
      <c r="CZ15" s="625">
        <v>9.1999999999999993</v>
      </c>
      <c r="DA15" s="625"/>
      <c r="DB15" s="625"/>
      <c r="DC15" s="625"/>
      <c r="DD15" s="637">
        <v>5800099</v>
      </c>
      <c r="DE15" s="623"/>
      <c r="DF15" s="623"/>
      <c r="DG15" s="623"/>
      <c r="DH15" s="623"/>
      <c r="DI15" s="623"/>
      <c r="DJ15" s="623"/>
      <c r="DK15" s="623"/>
      <c r="DL15" s="623"/>
      <c r="DM15" s="623"/>
      <c r="DN15" s="623"/>
      <c r="DO15" s="623"/>
      <c r="DP15" s="624"/>
      <c r="DQ15" s="637">
        <v>13035811</v>
      </c>
      <c r="DR15" s="623"/>
      <c r="DS15" s="623"/>
      <c r="DT15" s="623"/>
      <c r="DU15" s="623"/>
      <c r="DV15" s="623"/>
      <c r="DW15" s="623"/>
      <c r="DX15" s="623"/>
      <c r="DY15" s="623"/>
      <c r="DZ15" s="623"/>
      <c r="EA15" s="623"/>
      <c r="EB15" s="623"/>
      <c r="EC15" s="641"/>
    </row>
    <row r="16" spans="2:143" ht="11.25" customHeight="1" x14ac:dyDescent="0.15">
      <c r="B16" s="628" t="s">
        <v>243</v>
      </c>
      <c r="C16" s="629"/>
      <c r="D16" s="629"/>
      <c r="E16" s="629"/>
      <c r="F16" s="629"/>
      <c r="G16" s="629"/>
      <c r="H16" s="629"/>
      <c r="I16" s="629"/>
      <c r="J16" s="629"/>
      <c r="K16" s="629"/>
      <c r="L16" s="629"/>
      <c r="M16" s="629"/>
      <c r="N16" s="629"/>
      <c r="O16" s="629"/>
      <c r="P16" s="629"/>
      <c r="Q16" s="630"/>
      <c r="R16" s="622">
        <v>19820453</v>
      </c>
      <c r="S16" s="623"/>
      <c r="T16" s="623"/>
      <c r="U16" s="623"/>
      <c r="V16" s="623"/>
      <c r="W16" s="623"/>
      <c r="X16" s="623"/>
      <c r="Y16" s="624"/>
      <c r="Z16" s="625">
        <v>9.8000000000000007</v>
      </c>
      <c r="AA16" s="625"/>
      <c r="AB16" s="625"/>
      <c r="AC16" s="625"/>
      <c r="AD16" s="626">
        <v>19118696</v>
      </c>
      <c r="AE16" s="626"/>
      <c r="AF16" s="626"/>
      <c r="AG16" s="626"/>
      <c r="AH16" s="626"/>
      <c r="AI16" s="626"/>
      <c r="AJ16" s="626"/>
      <c r="AK16" s="626"/>
      <c r="AL16" s="631">
        <v>19.100000000000001</v>
      </c>
      <c r="AM16" s="632"/>
      <c r="AN16" s="632"/>
      <c r="AO16" s="633"/>
      <c r="AP16" s="628" t="s">
        <v>244</v>
      </c>
      <c r="AQ16" s="629"/>
      <c r="AR16" s="629"/>
      <c r="AS16" s="629"/>
      <c r="AT16" s="629"/>
      <c r="AU16" s="629"/>
      <c r="AV16" s="629"/>
      <c r="AW16" s="629"/>
      <c r="AX16" s="629"/>
      <c r="AY16" s="629"/>
      <c r="AZ16" s="629"/>
      <c r="BA16" s="629"/>
      <c r="BB16" s="629"/>
      <c r="BC16" s="629"/>
      <c r="BD16" s="629"/>
      <c r="BE16" s="629"/>
      <c r="BF16" s="630"/>
      <c r="BG16" s="622" t="s">
        <v>112</v>
      </c>
      <c r="BH16" s="623"/>
      <c r="BI16" s="623"/>
      <c r="BJ16" s="623"/>
      <c r="BK16" s="623"/>
      <c r="BL16" s="623"/>
      <c r="BM16" s="623"/>
      <c r="BN16" s="624"/>
      <c r="BO16" s="625" t="s">
        <v>112</v>
      </c>
      <c r="BP16" s="625"/>
      <c r="BQ16" s="625"/>
      <c r="BR16" s="625"/>
      <c r="BS16" s="637" t="s">
        <v>112</v>
      </c>
      <c r="BT16" s="623"/>
      <c r="BU16" s="623"/>
      <c r="BV16" s="623"/>
      <c r="BW16" s="623"/>
      <c r="BX16" s="623"/>
      <c r="BY16" s="623"/>
      <c r="BZ16" s="623"/>
      <c r="CA16" s="623"/>
      <c r="CB16" s="641"/>
      <c r="CD16" s="638" t="s">
        <v>245</v>
      </c>
      <c r="CE16" s="639"/>
      <c r="CF16" s="639"/>
      <c r="CG16" s="639"/>
      <c r="CH16" s="639"/>
      <c r="CI16" s="639"/>
      <c r="CJ16" s="639"/>
      <c r="CK16" s="639"/>
      <c r="CL16" s="639"/>
      <c r="CM16" s="639"/>
      <c r="CN16" s="639"/>
      <c r="CO16" s="639"/>
      <c r="CP16" s="639"/>
      <c r="CQ16" s="640"/>
      <c r="CR16" s="622" t="s">
        <v>112</v>
      </c>
      <c r="CS16" s="623"/>
      <c r="CT16" s="623"/>
      <c r="CU16" s="623"/>
      <c r="CV16" s="623"/>
      <c r="CW16" s="623"/>
      <c r="CX16" s="623"/>
      <c r="CY16" s="624"/>
      <c r="CZ16" s="625" t="s">
        <v>112</v>
      </c>
      <c r="DA16" s="625"/>
      <c r="DB16" s="625"/>
      <c r="DC16" s="625"/>
      <c r="DD16" s="637" t="s">
        <v>112</v>
      </c>
      <c r="DE16" s="623"/>
      <c r="DF16" s="623"/>
      <c r="DG16" s="623"/>
      <c r="DH16" s="623"/>
      <c r="DI16" s="623"/>
      <c r="DJ16" s="623"/>
      <c r="DK16" s="623"/>
      <c r="DL16" s="623"/>
      <c r="DM16" s="623"/>
      <c r="DN16" s="623"/>
      <c r="DO16" s="623"/>
      <c r="DP16" s="624"/>
      <c r="DQ16" s="637" t="s">
        <v>112</v>
      </c>
      <c r="DR16" s="623"/>
      <c r="DS16" s="623"/>
      <c r="DT16" s="623"/>
      <c r="DU16" s="623"/>
      <c r="DV16" s="623"/>
      <c r="DW16" s="623"/>
      <c r="DX16" s="623"/>
      <c r="DY16" s="623"/>
      <c r="DZ16" s="623"/>
      <c r="EA16" s="623"/>
      <c r="EB16" s="623"/>
      <c r="EC16" s="641"/>
    </row>
    <row r="17" spans="2:133" ht="11.25" customHeight="1" x14ac:dyDescent="0.15">
      <c r="B17" s="628" t="s">
        <v>246</v>
      </c>
      <c r="C17" s="629"/>
      <c r="D17" s="629"/>
      <c r="E17" s="629"/>
      <c r="F17" s="629"/>
      <c r="G17" s="629"/>
      <c r="H17" s="629"/>
      <c r="I17" s="629"/>
      <c r="J17" s="629"/>
      <c r="K17" s="629"/>
      <c r="L17" s="629"/>
      <c r="M17" s="629"/>
      <c r="N17" s="629"/>
      <c r="O17" s="629"/>
      <c r="P17" s="629"/>
      <c r="Q17" s="630"/>
      <c r="R17" s="622">
        <v>19118696</v>
      </c>
      <c r="S17" s="623"/>
      <c r="T17" s="623"/>
      <c r="U17" s="623"/>
      <c r="V17" s="623"/>
      <c r="W17" s="623"/>
      <c r="X17" s="623"/>
      <c r="Y17" s="624"/>
      <c r="Z17" s="625">
        <v>9.5</v>
      </c>
      <c r="AA17" s="625"/>
      <c r="AB17" s="625"/>
      <c r="AC17" s="625"/>
      <c r="AD17" s="626">
        <v>19118696</v>
      </c>
      <c r="AE17" s="626"/>
      <c r="AF17" s="626"/>
      <c r="AG17" s="626"/>
      <c r="AH17" s="626"/>
      <c r="AI17" s="626"/>
      <c r="AJ17" s="626"/>
      <c r="AK17" s="626"/>
      <c r="AL17" s="631">
        <v>19.100000000000001</v>
      </c>
      <c r="AM17" s="632"/>
      <c r="AN17" s="632"/>
      <c r="AO17" s="633"/>
      <c r="AP17" s="628" t="s">
        <v>247</v>
      </c>
      <c r="AQ17" s="629"/>
      <c r="AR17" s="629"/>
      <c r="AS17" s="629"/>
      <c r="AT17" s="629"/>
      <c r="AU17" s="629"/>
      <c r="AV17" s="629"/>
      <c r="AW17" s="629"/>
      <c r="AX17" s="629"/>
      <c r="AY17" s="629"/>
      <c r="AZ17" s="629"/>
      <c r="BA17" s="629"/>
      <c r="BB17" s="629"/>
      <c r="BC17" s="629"/>
      <c r="BD17" s="629"/>
      <c r="BE17" s="629"/>
      <c r="BF17" s="630"/>
      <c r="BG17" s="622" t="s">
        <v>112</v>
      </c>
      <c r="BH17" s="623"/>
      <c r="BI17" s="623"/>
      <c r="BJ17" s="623"/>
      <c r="BK17" s="623"/>
      <c r="BL17" s="623"/>
      <c r="BM17" s="623"/>
      <c r="BN17" s="624"/>
      <c r="BO17" s="625" t="s">
        <v>112</v>
      </c>
      <c r="BP17" s="625"/>
      <c r="BQ17" s="625"/>
      <c r="BR17" s="625"/>
      <c r="BS17" s="637" t="s">
        <v>112</v>
      </c>
      <c r="BT17" s="623"/>
      <c r="BU17" s="623"/>
      <c r="BV17" s="623"/>
      <c r="BW17" s="623"/>
      <c r="BX17" s="623"/>
      <c r="BY17" s="623"/>
      <c r="BZ17" s="623"/>
      <c r="CA17" s="623"/>
      <c r="CB17" s="641"/>
      <c r="CD17" s="638" t="s">
        <v>248</v>
      </c>
      <c r="CE17" s="639"/>
      <c r="CF17" s="639"/>
      <c r="CG17" s="639"/>
      <c r="CH17" s="639"/>
      <c r="CI17" s="639"/>
      <c r="CJ17" s="639"/>
      <c r="CK17" s="639"/>
      <c r="CL17" s="639"/>
      <c r="CM17" s="639"/>
      <c r="CN17" s="639"/>
      <c r="CO17" s="639"/>
      <c r="CP17" s="639"/>
      <c r="CQ17" s="640"/>
      <c r="CR17" s="622">
        <v>16234454</v>
      </c>
      <c r="CS17" s="623"/>
      <c r="CT17" s="623"/>
      <c r="CU17" s="623"/>
      <c r="CV17" s="623"/>
      <c r="CW17" s="623"/>
      <c r="CX17" s="623"/>
      <c r="CY17" s="624"/>
      <c r="CZ17" s="625">
        <v>8.1</v>
      </c>
      <c r="DA17" s="625"/>
      <c r="DB17" s="625"/>
      <c r="DC17" s="625"/>
      <c r="DD17" s="637" t="s">
        <v>112</v>
      </c>
      <c r="DE17" s="623"/>
      <c r="DF17" s="623"/>
      <c r="DG17" s="623"/>
      <c r="DH17" s="623"/>
      <c r="DI17" s="623"/>
      <c r="DJ17" s="623"/>
      <c r="DK17" s="623"/>
      <c r="DL17" s="623"/>
      <c r="DM17" s="623"/>
      <c r="DN17" s="623"/>
      <c r="DO17" s="623"/>
      <c r="DP17" s="624"/>
      <c r="DQ17" s="637">
        <v>16234454</v>
      </c>
      <c r="DR17" s="623"/>
      <c r="DS17" s="623"/>
      <c r="DT17" s="623"/>
      <c r="DU17" s="623"/>
      <c r="DV17" s="623"/>
      <c r="DW17" s="623"/>
      <c r="DX17" s="623"/>
      <c r="DY17" s="623"/>
      <c r="DZ17" s="623"/>
      <c r="EA17" s="623"/>
      <c r="EB17" s="623"/>
      <c r="EC17" s="641"/>
    </row>
    <row r="18" spans="2:133" ht="11.25" customHeight="1" x14ac:dyDescent="0.15">
      <c r="B18" s="628" t="s">
        <v>249</v>
      </c>
      <c r="C18" s="629"/>
      <c r="D18" s="629"/>
      <c r="E18" s="629"/>
      <c r="F18" s="629"/>
      <c r="G18" s="629"/>
      <c r="H18" s="629"/>
      <c r="I18" s="629"/>
      <c r="J18" s="629"/>
      <c r="K18" s="629"/>
      <c r="L18" s="629"/>
      <c r="M18" s="629"/>
      <c r="N18" s="629"/>
      <c r="O18" s="629"/>
      <c r="P18" s="629"/>
      <c r="Q18" s="630"/>
      <c r="R18" s="622">
        <v>701728</v>
      </c>
      <c r="S18" s="623"/>
      <c r="T18" s="623"/>
      <c r="U18" s="623"/>
      <c r="V18" s="623"/>
      <c r="W18" s="623"/>
      <c r="X18" s="623"/>
      <c r="Y18" s="624"/>
      <c r="Z18" s="625">
        <v>0.3</v>
      </c>
      <c r="AA18" s="625"/>
      <c r="AB18" s="625"/>
      <c r="AC18" s="625"/>
      <c r="AD18" s="626" t="s">
        <v>112</v>
      </c>
      <c r="AE18" s="626"/>
      <c r="AF18" s="626"/>
      <c r="AG18" s="626"/>
      <c r="AH18" s="626"/>
      <c r="AI18" s="626"/>
      <c r="AJ18" s="626"/>
      <c r="AK18" s="626"/>
      <c r="AL18" s="631" t="s">
        <v>112</v>
      </c>
      <c r="AM18" s="632"/>
      <c r="AN18" s="632"/>
      <c r="AO18" s="633"/>
      <c r="AP18" s="628" t="s">
        <v>250</v>
      </c>
      <c r="AQ18" s="629"/>
      <c r="AR18" s="629"/>
      <c r="AS18" s="629"/>
      <c r="AT18" s="629"/>
      <c r="AU18" s="629"/>
      <c r="AV18" s="629"/>
      <c r="AW18" s="629"/>
      <c r="AX18" s="629"/>
      <c r="AY18" s="629"/>
      <c r="AZ18" s="629"/>
      <c r="BA18" s="629"/>
      <c r="BB18" s="629"/>
      <c r="BC18" s="629"/>
      <c r="BD18" s="629"/>
      <c r="BE18" s="629"/>
      <c r="BF18" s="630"/>
      <c r="BG18" s="622" t="s">
        <v>112</v>
      </c>
      <c r="BH18" s="623"/>
      <c r="BI18" s="623"/>
      <c r="BJ18" s="623"/>
      <c r="BK18" s="623"/>
      <c r="BL18" s="623"/>
      <c r="BM18" s="623"/>
      <c r="BN18" s="624"/>
      <c r="BO18" s="625" t="s">
        <v>112</v>
      </c>
      <c r="BP18" s="625"/>
      <c r="BQ18" s="625"/>
      <c r="BR18" s="625"/>
      <c r="BS18" s="637" t="s">
        <v>112</v>
      </c>
      <c r="BT18" s="623"/>
      <c r="BU18" s="623"/>
      <c r="BV18" s="623"/>
      <c r="BW18" s="623"/>
      <c r="BX18" s="623"/>
      <c r="BY18" s="623"/>
      <c r="BZ18" s="623"/>
      <c r="CA18" s="623"/>
      <c r="CB18" s="641"/>
      <c r="CD18" s="638" t="s">
        <v>251</v>
      </c>
      <c r="CE18" s="639"/>
      <c r="CF18" s="639"/>
      <c r="CG18" s="639"/>
      <c r="CH18" s="639"/>
      <c r="CI18" s="639"/>
      <c r="CJ18" s="639"/>
      <c r="CK18" s="639"/>
      <c r="CL18" s="639"/>
      <c r="CM18" s="639"/>
      <c r="CN18" s="639"/>
      <c r="CO18" s="639"/>
      <c r="CP18" s="639"/>
      <c r="CQ18" s="640"/>
      <c r="CR18" s="622" t="s">
        <v>112</v>
      </c>
      <c r="CS18" s="623"/>
      <c r="CT18" s="623"/>
      <c r="CU18" s="623"/>
      <c r="CV18" s="623"/>
      <c r="CW18" s="623"/>
      <c r="CX18" s="623"/>
      <c r="CY18" s="624"/>
      <c r="CZ18" s="625" t="s">
        <v>112</v>
      </c>
      <c r="DA18" s="625"/>
      <c r="DB18" s="625"/>
      <c r="DC18" s="625"/>
      <c r="DD18" s="637" t="s">
        <v>112</v>
      </c>
      <c r="DE18" s="623"/>
      <c r="DF18" s="623"/>
      <c r="DG18" s="623"/>
      <c r="DH18" s="623"/>
      <c r="DI18" s="623"/>
      <c r="DJ18" s="623"/>
      <c r="DK18" s="623"/>
      <c r="DL18" s="623"/>
      <c r="DM18" s="623"/>
      <c r="DN18" s="623"/>
      <c r="DO18" s="623"/>
      <c r="DP18" s="624"/>
      <c r="DQ18" s="637" t="s">
        <v>112</v>
      </c>
      <c r="DR18" s="623"/>
      <c r="DS18" s="623"/>
      <c r="DT18" s="623"/>
      <c r="DU18" s="623"/>
      <c r="DV18" s="623"/>
      <c r="DW18" s="623"/>
      <c r="DX18" s="623"/>
      <c r="DY18" s="623"/>
      <c r="DZ18" s="623"/>
      <c r="EA18" s="623"/>
      <c r="EB18" s="623"/>
      <c r="EC18" s="641"/>
    </row>
    <row r="19" spans="2:133" ht="11.25" customHeight="1" x14ac:dyDescent="0.15">
      <c r="B19" s="628" t="s">
        <v>252</v>
      </c>
      <c r="C19" s="629"/>
      <c r="D19" s="629"/>
      <c r="E19" s="629"/>
      <c r="F19" s="629"/>
      <c r="G19" s="629"/>
      <c r="H19" s="629"/>
      <c r="I19" s="629"/>
      <c r="J19" s="629"/>
      <c r="K19" s="629"/>
      <c r="L19" s="629"/>
      <c r="M19" s="629"/>
      <c r="N19" s="629"/>
      <c r="O19" s="629"/>
      <c r="P19" s="629"/>
      <c r="Q19" s="630"/>
      <c r="R19" s="622">
        <v>29</v>
      </c>
      <c r="S19" s="623"/>
      <c r="T19" s="623"/>
      <c r="U19" s="623"/>
      <c r="V19" s="623"/>
      <c r="W19" s="623"/>
      <c r="X19" s="623"/>
      <c r="Y19" s="624"/>
      <c r="Z19" s="625">
        <v>0</v>
      </c>
      <c r="AA19" s="625"/>
      <c r="AB19" s="625"/>
      <c r="AC19" s="625"/>
      <c r="AD19" s="626" t="s">
        <v>112</v>
      </c>
      <c r="AE19" s="626"/>
      <c r="AF19" s="626"/>
      <c r="AG19" s="626"/>
      <c r="AH19" s="626"/>
      <c r="AI19" s="626"/>
      <c r="AJ19" s="626"/>
      <c r="AK19" s="626"/>
      <c r="AL19" s="631" t="s">
        <v>112</v>
      </c>
      <c r="AM19" s="632"/>
      <c r="AN19" s="632"/>
      <c r="AO19" s="633"/>
      <c r="AP19" s="628" t="s">
        <v>253</v>
      </c>
      <c r="AQ19" s="629"/>
      <c r="AR19" s="629"/>
      <c r="AS19" s="629"/>
      <c r="AT19" s="629"/>
      <c r="AU19" s="629"/>
      <c r="AV19" s="629"/>
      <c r="AW19" s="629"/>
      <c r="AX19" s="629"/>
      <c r="AY19" s="629"/>
      <c r="AZ19" s="629"/>
      <c r="BA19" s="629"/>
      <c r="BB19" s="629"/>
      <c r="BC19" s="629"/>
      <c r="BD19" s="629"/>
      <c r="BE19" s="629"/>
      <c r="BF19" s="630"/>
      <c r="BG19" s="622">
        <v>8994438</v>
      </c>
      <c r="BH19" s="623"/>
      <c r="BI19" s="623"/>
      <c r="BJ19" s="623"/>
      <c r="BK19" s="623"/>
      <c r="BL19" s="623"/>
      <c r="BM19" s="623"/>
      <c r="BN19" s="624"/>
      <c r="BO19" s="625">
        <v>11.8</v>
      </c>
      <c r="BP19" s="625"/>
      <c r="BQ19" s="625"/>
      <c r="BR19" s="625"/>
      <c r="BS19" s="637" t="s">
        <v>112</v>
      </c>
      <c r="BT19" s="623"/>
      <c r="BU19" s="623"/>
      <c r="BV19" s="623"/>
      <c r="BW19" s="623"/>
      <c r="BX19" s="623"/>
      <c r="BY19" s="623"/>
      <c r="BZ19" s="623"/>
      <c r="CA19" s="623"/>
      <c r="CB19" s="641"/>
      <c r="CD19" s="638" t="s">
        <v>254</v>
      </c>
      <c r="CE19" s="639"/>
      <c r="CF19" s="639"/>
      <c r="CG19" s="639"/>
      <c r="CH19" s="639"/>
      <c r="CI19" s="639"/>
      <c r="CJ19" s="639"/>
      <c r="CK19" s="639"/>
      <c r="CL19" s="639"/>
      <c r="CM19" s="639"/>
      <c r="CN19" s="639"/>
      <c r="CO19" s="639"/>
      <c r="CP19" s="639"/>
      <c r="CQ19" s="640"/>
      <c r="CR19" s="622" t="s">
        <v>112</v>
      </c>
      <c r="CS19" s="623"/>
      <c r="CT19" s="623"/>
      <c r="CU19" s="623"/>
      <c r="CV19" s="623"/>
      <c r="CW19" s="623"/>
      <c r="CX19" s="623"/>
      <c r="CY19" s="624"/>
      <c r="CZ19" s="625" t="s">
        <v>112</v>
      </c>
      <c r="DA19" s="625"/>
      <c r="DB19" s="625"/>
      <c r="DC19" s="625"/>
      <c r="DD19" s="637" t="s">
        <v>112</v>
      </c>
      <c r="DE19" s="623"/>
      <c r="DF19" s="623"/>
      <c r="DG19" s="623"/>
      <c r="DH19" s="623"/>
      <c r="DI19" s="623"/>
      <c r="DJ19" s="623"/>
      <c r="DK19" s="623"/>
      <c r="DL19" s="623"/>
      <c r="DM19" s="623"/>
      <c r="DN19" s="623"/>
      <c r="DO19" s="623"/>
      <c r="DP19" s="624"/>
      <c r="DQ19" s="637" t="s">
        <v>112</v>
      </c>
      <c r="DR19" s="623"/>
      <c r="DS19" s="623"/>
      <c r="DT19" s="623"/>
      <c r="DU19" s="623"/>
      <c r="DV19" s="623"/>
      <c r="DW19" s="623"/>
      <c r="DX19" s="623"/>
      <c r="DY19" s="623"/>
      <c r="DZ19" s="623"/>
      <c r="EA19" s="623"/>
      <c r="EB19" s="623"/>
      <c r="EC19" s="641"/>
    </row>
    <row r="20" spans="2:133" ht="11.25" customHeight="1" x14ac:dyDescent="0.15">
      <c r="B20" s="628" t="s">
        <v>255</v>
      </c>
      <c r="C20" s="629"/>
      <c r="D20" s="629"/>
      <c r="E20" s="629"/>
      <c r="F20" s="629"/>
      <c r="G20" s="629"/>
      <c r="H20" s="629"/>
      <c r="I20" s="629"/>
      <c r="J20" s="629"/>
      <c r="K20" s="629"/>
      <c r="L20" s="629"/>
      <c r="M20" s="629"/>
      <c r="N20" s="629"/>
      <c r="O20" s="629"/>
      <c r="P20" s="629"/>
      <c r="Q20" s="630"/>
      <c r="R20" s="622">
        <v>107065926</v>
      </c>
      <c r="S20" s="623"/>
      <c r="T20" s="623"/>
      <c r="U20" s="623"/>
      <c r="V20" s="623"/>
      <c r="W20" s="623"/>
      <c r="X20" s="623"/>
      <c r="Y20" s="624"/>
      <c r="Z20" s="625">
        <v>53.1</v>
      </c>
      <c r="AA20" s="625"/>
      <c r="AB20" s="625"/>
      <c r="AC20" s="625"/>
      <c r="AD20" s="626">
        <v>99557949</v>
      </c>
      <c r="AE20" s="626"/>
      <c r="AF20" s="626"/>
      <c r="AG20" s="626"/>
      <c r="AH20" s="626"/>
      <c r="AI20" s="626"/>
      <c r="AJ20" s="626"/>
      <c r="AK20" s="626"/>
      <c r="AL20" s="631">
        <v>99.2</v>
      </c>
      <c r="AM20" s="632"/>
      <c r="AN20" s="632"/>
      <c r="AO20" s="633"/>
      <c r="AP20" s="628" t="s">
        <v>256</v>
      </c>
      <c r="AQ20" s="629"/>
      <c r="AR20" s="629"/>
      <c r="AS20" s="629"/>
      <c r="AT20" s="629"/>
      <c r="AU20" s="629"/>
      <c r="AV20" s="629"/>
      <c r="AW20" s="629"/>
      <c r="AX20" s="629"/>
      <c r="AY20" s="629"/>
      <c r="AZ20" s="629"/>
      <c r="BA20" s="629"/>
      <c r="BB20" s="629"/>
      <c r="BC20" s="629"/>
      <c r="BD20" s="629"/>
      <c r="BE20" s="629"/>
      <c r="BF20" s="630"/>
      <c r="BG20" s="622">
        <v>8994438</v>
      </c>
      <c r="BH20" s="623"/>
      <c r="BI20" s="623"/>
      <c r="BJ20" s="623"/>
      <c r="BK20" s="623"/>
      <c r="BL20" s="623"/>
      <c r="BM20" s="623"/>
      <c r="BN20" s="624"/>
      <c r="BO20" s="625">
        <v>11.8</v>
      </c>
      <c r="BP20" s="625"/>
      <c r="BQ20" s="625"/>
      <c r="BR20" s="625"/>
      <c r="BS20" s="637" t="s">
        <v>112</v>
      </c>
      <c r="BT20" s="623"/>
      <c r="BU20" s="623"/>
      <c r="BV20" s="623"/>
      <c r="BW20" s="623"/>
      <c r="BX20" s="623"/>
      <c r="BY20" s="623"/>
      <c r="BZ20" s="623"/>
      <c r="CA20" s="623"/>
      <c r="CB20" s="641"/>
      <c r="CD20" s="638" t="s">
        <v>257</v>
      </c>
      <c r="CE20" s="639"/>
      <c r="CF20" s="639"/>
      <c r="CG20" s="639"/>
      <c r="CH20" s="639"/>
      <c r="CI20" s="639"/>
      <c r="CJ20" s="639"/>
      <c r="CK20" s="639"/>
      <c r="CL20" s="639"/>
      <c r="CM20" s="639"/>
      <c r="CN20" s="639"/>
      <c r="CO20" s="639"/>
      <c r="CP20" s="639"/>
      <c r="CQ20" s="640"/>
      <c r="CR20" s="622">
        <v>200023698</v>
      </c>
      <c r="CS20" s="623"/>
      <c r="CT20" s="623"/>
      <c r="CU20" s="623"/>
      <c r="CV20" s="623"/>
      <c r="CW20" s="623"/>
      <c r="CX20" s="623"/>
      <c r="CY20" s="624"/>
      <c r="CZ20" s="625">
        <v>100</v>
      </c>
      <c r="DA20" s="625"/>
      <c r="DB20" s="625"/>
      <c r="DC20" s="625"/>
      <c r="DD20" s="637">
        <v>17189326</v>
      </c>
      <c r="DE20" s="623"/>
      <c r="DF20" s="623"/>
      <c r="DG20" s="623"/>
      <c r="DH20" s="623"/>
      <c r="DI20" s="623"/>
      <c r="DJ20" s="623"/>
      <c r="DK20" s="623"/>
      <c r="DL20" s="623"/>
      <c r="DM20" s="623"/>
      <c r="DN20" s="623"/>
      <c r="DO20" s="623"/>
      <c r="DP20" s="624"/>
      <c r="DQ20" s="637">
        <v>120984744</v>
      </c>
      <c r="DR20" s="623"/>
      <c r="DS20" s="623"/>
      <c r="DT20" s="623"/>
      <c r="DU20" s="623"/>
      <c r="DV20" s="623"/>
      <c r="DW20" s="623"/>
      <c r="DX20" s="623"/>
      <c r="DY20" s="623"/>
      <c r="DZ20" s="623"/>
      <c r="EA20" s="623"/>
      <c r="EB20" s="623"/>
      <c r="EC20" s="641"/>
    </row>
    <row r="21" spans="2:133" ht="11.25" customHeight="1" x14ac:dyDescent="0.15">
      <c r="B21" s="628" t="s">
        <v>258</v>
      </c>
      <c r="C21" s="629"/>
      <c r="D21" s="629"/>
      <c r="E21" s="629"/>
      <c r="F21" s="629"/>
      <c r="G21" s="629"/>
      <c r="H21" s="629"/>
      <c r="I21" s="629"/>
      <c r="J21" s="629"/>
      <c r="K21" s="629"/>
      <c r="L21" s="629"/>
      <c r="M21" s="629"/>
      <c r="N21" s="629"/>
      <c r="O21" s="629"/>
      <c r="P21" s="629"/>
      <c r="Q21" s="630"/>
      <c r="R21" s="622">
        <v>74636</v>
      </c>
      <c r="S21" s="623"/>
      <c r="T21" s="623"/>
      <c r="U21" s="623"/>
      <c r="V21" s="623"/>
      <c r="W21" s="623"/>
      <c r="X21" s="623"/>
      <c r="Y21" s="624"/>
      <c r="Z21" s="625">
        <v>0</v>
      </c>
      <c r="AA21" s="625"/>
      <c r="AB21" s="625"/>
      <c r="AC21" s="625"/>
      <c r="AD21" s="626">
        <v>74636</v>
      </c>
      <c r="AE21" s="626"/>
      <c r="AF21" s="626"/>
      <c r="AG21" s="626"/>
      <c r="AH21" s="626"/>
      <c r="AI21" s="626"/>
      <c r="AJ21" s="626"/>
      <c r="AK21" s="626"/>
      <c r="AL21" s="631">
        <v>0.1</v>
      </c>
      <c r="AM21" s="632"/>
      <c r="AN21" s="632"/>
      <c r="AO21" s="633"/>
      <c r="AP21" s="642" t="s">
        <v>259</v>
      </c>
      <c r="AQ21" s="643"/>
      <c r="AR21" s="643"/>
      <c r="AS21" s="643"/>
      <c r="AT21" s="643"/>
      <c r="AU21" s="643"/>
      <c r="AV21" s="643"/>
      <c r="AW21" s="643"/>
      <c r="AX21" s="643"/>
      <c r="AY21" s="643"/>
      <c r="AZ21" s="643"/>
      <c r="BA21" s="643"/>
      <c r="BB21" s="643"/>
      <c r="BC21" s="643"/>
      <c r="BD21" s="643"/>
      <c r="BE21" s="643"/>
      <c r="BF21" s="644"/>
      <c r="BG21" s="622">
        <v>1905</v>
      </c>
      <c r="BH21" s="623"/>
      <c r="BI21" s="623"/>
      <c r="BJ21" s="623"/>
      <c r="BK21" s="623"/>
      <c r="BL21" s="623"/>
      <c r="BM21" s="623"/>
      <c r="BN21" s="624"/>
      <c r="BO21" s="625">
        <v>0</v>
      </c>
      <c r="BP21" s="625"/>
      <c r="BQ21" s="625"/>
      <c r="BR21" s="625"/>
      <c r="BS21" s="637" t="s">
        <v>112</v>
      </c>
      <c r="BT21" s="623"/>
      <c r="BU21" s="623"/>
      <c r="BV21" s="623"/>
      <c r="BW21" s="623"/>
      <c r="BX21" s="623"/>
      <c r="BY21" s="623"/>
      <c r="BZ21" s="623"/>
      <c r="CA21" s="623"/>
      <c r="CB21" s="641"/>
      <c r="CD21" s="645"/>
      <c r="CE21" s="646"/>
      <c r="CF21" s="646"/>
      <c r="CG21" s="646"/>
      <c r="CH21" s="646"/>
      <c r="CI21" s="646"/>
      <c r="CJ21" s="646"/>
      <c r="CK21" s="646"/>
      <c r="CL21" s="646"/>
      <c r="CM21" s="646"/>
      <c r="CN21" s="646"/>
      <c r="CO21" s="646"/>
      <c r="CP21" s="646"/>
      <c r="CQ21" s="647"/>
      <c r="CR21" s="622"/>
      <c r="CS21" s="623"/>
      <c r="CT21" s="623"/>
      <c r="CU21" s="623"/>
      <c r="CV21" s="623"/>
      <c r="CW21" s="623"/>
      <c r="CX21" s="623"/>
      <c r="CY21" s="624"/>
      <c r="CZ21" s="625"/>
      <c r="DA21" s="625"/>
      <c r="DB21" s="625"/>
      <c r="DC21" s="625"/>
      <c r="DD21" s="637"/>
      <c r="DE21" s="623"/>
      <c r="DF21" s="623"/>
      <c r="DG21" s="623"/>
      <c r="DH21" s="623"/>
      <c r="DI21" s="623"/>
      <c r="DJ21" s="623"/>
      <c r="DK21" s="623"/>
      <c r="DL21" s="623"/>
      <c r="DM21" s="623"/>
      <c r="DN21" s="623"/>
      <c r="DO21" s="623"/>
      <c r="DP21" s="624"/>
      <c r="DQ21" s="637"/>
      <c r="DR21" s="623"/>
      <c r="DS21" s="623"/>
      <c r="DT21" s="623"/>
      <c r="DU21" s="623"/>
      <c r="DV21" s="623"/>
      <c r="DW21" s="623"/>
      <c r="DX21" s="623"/>
      <c r="DY21" s="623"/>
      <c r="DZ21" s="623"/>
      <c r="EA21" s="623"/>
      <c r="EB21" s="623"/>
      <c r="EC21" s="641"/>
    </row>
    <row r="22" spans="2:133" ht="11.25" customHeight="1" x14ac:dyDescent="0.15">
      <c r="B22" s="628" t="s">
        <v>260</v>
      </c>
      <c r="C22" s="629"/>
      <c r="D22" s="629"/>
      <c r="E22" s="629"/>
      <c r="F22" s="629"/>
      <c r="G22" s="629"/>
      <c r="H22" s="629"/>
      <c r="I22" s="629"/>
      <c r="J22" s="629"/>
      <c r="K22" s="629"/>
      <c r="L22" s="629"/>
      <c r="M22" s="629"/>
      <c r="N22" s="629"/>
      <c r="O22" s="629"/>
      <c r="P22" s="629"/>
      <c r="Q22" s="630"/>
      <c r="R22" s="622">
        <v>2586787</v>
      </c>
      <c r="S22" s="623"/>
      <c r="T22" s="623"/>
      <c r="U22" s="623"/>
      <c r="V22" s="623"/>
      <c r="W22" s="623"/>
      <c r="X22" s="623"/>
      <c r="Y22" s="624"/>
      <c r="Z22" s="625">
        <v>1.3</v>
      </c>
      <c r="AA22" s="625"/>
      <c r="AB22" s="625"/>
      <c r="AC22" s="625"/>
      <c r="AD22" s="626" t="s">
        <v>112</v>
      </c>
      <c r="AE22" s="626"/>
      <c r="AF22" s="626"/>
      <c r="AG22" s="626"/>
      <c r="AH22" s="626"/>
      <c r="AI22" s="626"/>
      <c r="AJ22" s="626"/>
      <c r="AK22" s="626"/>
      <c r="AL22" s="631" t="s">
        <v>112</v>
      </c>
      <c r="AM22" s="632"/>
      <c r="AN22" s="632"/>
      <c r="AO22" s="633"/>
      <c r="AP22" s="642" t="s">
        <v>261</v>
      </c>
      <c r="AQ22" s="643"/>
      <c r="AR22" s="643"/>
      <c r="AS22" s="643"/>
      <c r="AT22" s="643"/>
      <c r="AU22" s="643"/>
      <c r="AV22" s="643"/>
      <c r="AW22" s="643"/>
      <c r="AX22" s="643"/>
      <c r="AY22" s="643"/>
      <c r="AZ22" s="643"/>
      <c r="BA22" s="643"/>
      <c r="BB22" s="643"/>
      <c r="BC22" s="643"/>
      <c r="BD22" s="643"/>
      <c r="BE22" s="643"/>
      <c r="BF22" s="644"/>
      <c r="BG22" s="622">
        <v>2186313</v>
      </c>
      <c r="BH22" s="623"/>
      <c r="BI22" s="623"/>
      <c r="BJ22" s="623"/>
      <c r="BK22" s="623"/>
      <c r="BL22" s="623"/>
      <c r="BM22" s="623"/>
      <c r="BN22" s="624"/>
      <c r="BO22" s="625">
        <v>2.9</v>
      </c>
      <c r="BP22" s="625"/>
      <c r="BQ22" s="625"/>
      <c r="BR22" s="625"/>
      <c r="BS22" s="637" t="s">
        <v>112</v>
      </c>
      <c r="BT22" s="623"/>
      <c r="BU22" s="623"/>
      <c r="BV22" s="623"/>
      <c r="BW22" s="623"/>
      <c r="BX22" s="623"/>
      <c r="BY22" s="623"/>
      <c r="BZ22" s="623"/>
      <c r="CA22" s="623"/>
      <c r="CB22" s="641"/>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8" t="s">
        <v>263</v>
      </c>
      <c r="C23" s="629"/>
      <c r="D23" s="629"/>
      <c r="E23" s="629"/>
      <c r="F23" s="629"/>
      <c r="G23" s="629"/>
      <c r="H23" s="629"/>
      <c r="I23" s="629"/>
      <c r="J23" s="629"/>
      <c r="K23" s="629"/>
      <c r="L23" s="629"/>
      <c r="M23" s="629"/>
      <c r="N23" s="629"/>
      <c r="O23" s="629"/>
      <c r="P23" s="629"/>
      <c r="Q23" s="630"/>
      <c r="R23" s="622">
        <v>2236526</v>
      </c>
      <c r="S23" s="623"/>
      <c r="T23" s="623"/>
      <c r="U23" s="623"/>
      <c r="V23" s="623"/>
      <c r="W23" s="623"/>
      <c r="X23" s="623"/>
      <c r="Y23" s="624"/>
      <c r="Z23" s="625">
        <v>1.1000000000000001</v>
      </c>
      <c r="AA23" s="625"/>
      <c r="AB23" s="625"/>
      <c r="AC23" s="625"/>
      <c r="AD23" s="626">
        <v>558303</v>
      </c>
      <c r="AE23" s="626"/>
      <c r="AF23" s="626"/>
      <c r="AG23" s="626"/>
      <c r="AH23" s="626"/>
      <c r="AI23" s="626"/>
      <c r="AJ23" s="626"/>
      <c r="AK23" s="626"/>
      <c r="AL23" s="631">
        <v>0.6</v>
      </c>
      <c r="AM23" s="632"/>
      <c r="AN23" s="632"/>
      <c r="AO23" s="633"/>
      <c r="AP23" s="642" t="s">
        <v>264</v>
      </c>
      <c r="AQ23" s="643"/>
      <c r="AR23" s="643"/>
      <c r="AS23" s="643"/>
      <c r="AT23" s="643"/>
      <c r="AU23" s="643"/>
      <c r="AV23" s="643"/>
      <c r="AW23" s="643"/>
      <c r="AX23" s="643"/>
      <c r="AY23" s="643"/>
      <c r="AZ23" s="643"/>
      <c r="BA23" s="643"/>
      <c r="BB23" s="643"/>
      <c r="BC23" s="643"/>
      <c r="BD23" s="643"/>
      <c r="BE23" s="643"/>
      <c r="BF23" s="644"/>
      <c r="BG23" s="622">
        <v>6806220</v>
      </c>
      <c r="BH23" s="623"/>
      <c r="BI23" s="623"/>
      <c r="BJ23" s="623"/>
      <c r="BK23" s="623"/>
      <c r="BL23" s="623"/>
      <c r="BM23" s="623"/>
      <c r="BN23" s="624"/>
      <c r="BO23" s="625">
        <v>9</v>
      </c>
      <c r="BP23" s="625"/>
      <c r="BQ23" s="625"/>
      <c r="BR23" s="625"/>
      <c r="BS23" s="637" t="s">
        <v>112</v>
      </c>
      <c r="BT23" s="623"/>
      <c r="BU23" s="623"/>
      <c r="BV23" s="623"/>
      <c r="BW23" s="623"/>
      <c r="BX23" s="623"/>
      <c r="BY23" s="623"/>
      <c r="BZ23" s="623"/>
      <c r="CA23" s="623"/>
      <c r="CB23" s="641"/>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2" t="s">
        <v>268</v>
      </c>
      <c r="DM23" s="653"/>
      <c r="DN23" s="653"/>
      <c r="DO23" s="653"/>
      <c r="DP23" s="653"/>
      <c r="DQ23" s="653"/>
      <c r="DR23" s="653"/>
      <c r="DS23" s="653"/>
      <c r="DT23" s="653"/>
      <c r="DU23" s="653"/>
      <c r="DV23" s="654"/>
      <c r="DW23" s="607" t="s">
        <v>269</v>
      </c>
      <c r="DX23" s="608"/>
      <c r="DY23" s="608"/>
      <c r="DZ23" s="608"/>
      <c r="EA23" s="608"/>
      <c r="EB23" s="608"/>
      <c r="EC23" s="609"/>
    </row>
    <row r="24" spans="2:133" ht="11.25" customHeight="1" x14ac:dyDescent="0.15">
      <c r="B24" s="628" t="s">
        <v>270</v>
      </c>
      <c r="C24" s="629"/>
      <c r="D24" s="629"/>
      <c r="E24" s="629"/>
      <c r="F24" s="629"/>
      <c r="G24" s="629"/>
      <c r="H24" s="629"/>
      <c r="I24" s="629"/>
      <c r="J24" s="629"/>
      <c r="K24" s="629"/>
      <c r="L24" s="629"/>
      <c r="M24" s="629"/>
      <c r="N24" s="629"/>
      <c r="O24" s="629"/>
      <c r="P24" s="629"/>
      <c r="Q24" s="630"/>
      <c r="R24" s="622">
        <v>342269</v>
      </c>
      <c r="S24" s="623"/>
      <c r="T24" s="623"/>
      <c r="U24" s="623"/>
      <c r="V24" s="623"/>
      <c r="W24" s="623"/>
      <c r="X24" s="623"/>
      <c r="Y24" s="624"/>
      <c r="Z24" s="625">
        <v>0.2</v>
      </c>
      <c r="AA24" s="625"/>
      <c r="AB24" s="625"/>
      <c r="AC24" s="625"/>
      <c r="AD24" s="626" t="s">
        <v>112</v>
      </c>
      <c r="AE24" s="626"/>
      <c r="AF24" s="626"/>
      <c r="AG24" s="626"/>
      <c r="AH24" s="626"/>
      <c r="AI24" s="626"/>
      <c r="AJ24" s="626"/>
      <c r="AK24" s="626"/>
      <c r="AL24" s="631" t="s">
        <v>112</v>
      </c>
      <c r="AM24" s="632"/>
      <c r="AN24" s="632"/>
      <c r="AO24" s="633"/>
      <c r="AP24" s="642" t="s">
        <v>271</v>
      </c>
      <c r="AQ24" s="643"/>
      <c r="AR24" s="643"/>
      <c r="AS24" s="643"/>
      <c r="AT24" s="643"/>
      <c r="AU24" s="643"/>
      <c r="AV24" s="643"/>
      <c r="AW24" s="643"/>
      <c r="AX24" s="643"/>
      <c r="AY24" s="643"/>
      <c r="AZ24" s="643"/>
      <c r="BA24" s="643"/>
      <c r="BB24" s="643"/>
      <c r="BC24" s="643"/>
      <c r="BD24" s="643"/>
      <c r="BE24" s="643"/>
      <c r="BF24" s="644"/>
      <c r="BG24" s="622" t="s">
        <v>112</v>
      </c>
      <c r="BH24" s="623"/>
      <c r="BI24" s="623"/>
      <c r="BJ24" s="623"/>
      <c r="BK24" s="623"/>
      <c r="BL24" s="623"/>
      <c r="BM24" s="623"/>
      <c r="BN24" s="624"/>
      <c r="BO24" s="625" t="s">
        <v>112</v>
      </c>
      <c r="BP24" s="625"/>
      <c r="BQ24" s="625"/>
      <c r="BR24" s="625"/>
      <c r="BS24" s="637" t="s">
        <v>112</v>
      </c>
      <c r="BT24" s="623"/>
      <c r="BU24" s="623"/>
      <c r="BV24" s="623"/>
      <c r="BW24" s="623"/>
      <c r="BX24" s="623"/>
      <c r="BY24" s="623"/>
      <c r="BZ24" s="623"/>
      <c r="CA24" s="623"/>
      <c r="CB24" s="641"/>
      <c r="CD24" s="634" t="s">
        <v>272</v>
      </c>
      <c r="CE24" s="635"/>
      <c r="CF24" s="635"/>
      <c r="CG24" s="635"/>
      <c r="CH24" s="635"/>
      <c r="CI24" s="635"/>
      <c r="CJ24" s="635"/>
      <c r="CK24" s="635"/>
      <c r="CL24" s="635"/>
      <c r="CM24" s="635"/>
      <c r="CN24" s="635"/>
      <c r="CO24" s="635"/>
      <c r="CP24" s="635"/>
      <c r="CQ24" s="636"/>
      <c r="CR24" s="614">
        <v>118163252</v>
      </c>
      <c r="CS24" s="615"/>
      <c r="CT24" s="615"/>
      <c r="CU24" s="615"/>
      <c r="CV24" s="615"/>
      <c r="CW24" s="615"/>
      <c r="CX24" s="615"/>
      <c r="CY24" s="616"/>
      <c r="CZ24" s="649">
        <v>59.1</v>
      </c>
      <c r="DA24" s="650"/>
      <c r="DB24" s="650"/>
      <c r="DC24" s="651"/>
      <c r="DD24" s="648">
        <v>62472118</v>
      </c>
      <c r="DE24" s="615"/>
      <c r="DF24" s="615"/>
      <c r="DG24" s="615"/>
      <c r="DH24" s="615"/>
      <c r="DI24" s="615"/>
      <c r="DJ24" s="615"/>
      <c r="DK24" s="616"/>
      <c r="DL24" s="648">
        <v>62381937</v>
      </c>
      <c r="DM24" s="615"/>
      <c r="DN24" s="615"/>
      <c r="DO24" s="615"/>
      <c r="DP24" s="615"/>
      <c r="DQ24" s="615"/>
      <c r="DR24" s="615"/>
      <c r="DS24" s="615"/>
      <c r="DT24" s="615"/>
      <c r="DU24" s="615"/>
      <c r="DV24" s="616"/>
      <c r="DW24" s="619">
        <v>57.6</v>
      </c>
      <c r="DX24" s="620"/>
      <c r="DY24" s="620"/>
      <c r="DZ24" s="620"/>
      <c r="EA24" s="620"/>
      <c r="EB24" s="620"/>
      <c r="EC24" s="621"/>
    </row>
    <row r="25" spans="2:133" ht="11.25" customHeight="1" x14ac:dyDescent="0.15">
      <c r="B25" s="628" t="s">
        <v>273</v>
      </c>
      <c r="C25" s="629"/>
      <c r="D25" s="629"/>
      <c r="E25" s="629"/>
      <c r="F25" s="629"/>
      <c r="G25" s="629"/>
      <c r="H25" s="629"/>
      <c r="I25" s="629"/>
      <c r="J25" s="629"/>
      <c r="K25" s="629"/>
      <c r="L25" s="629"/>
      <c r="M25" s="629"/>
      <c r="N25" s="629"/>
      <c r="O25" s="629"/>
      <c r="P25" s="629"/>
      <c r="Q25" s="630"/>
      <c r="R25" s="622">
        <v>48064900</v>
      </c>
      <c r="S25" s="623"/>
      <c r="T25" s="623"/>
      <c r="U25" s="623"/>
      <c r="V25" s="623"/>
      <c r="W25" s="623"/>
      <c r="X25" s="623"/>
      <c r="Y25" s="624"/>
      <c r="Z25" s="625">
        <v>23.8</v>
      </c>
      <c r="AA25" s="625"/>
      <c r="AB25" s="625"/>
      <c r="AC25" s="625"/>
      <c r="AD25" s="626" t="s">
        <v>112</v>
      </c>
      <c r="AE25" s="626"/>
      <c r="AF25" s="626"/>
      <c r="AG25" s="626"/>
      <c r="AH25" s="626"/>
      <c r="AI25" s="626"/>
      <c r="AJ25" s="626"/>
      <c r="AK25" s="626"/>
      <c r="AL25" s="631" t="s">
        <v>112</v>
      </c>
      <c r="AM25" s="632"/>
      <c r="AN25" s="632"/>
      <c r="AO25" s="633"/>
      <c r="AP25" s="642" t="s">
        <v>274</v>
      </c>
      <c r="AQ25" s="643"/>
      <c r="AR25" s="643"/>
      <c r="AS25" s="643"/>
      <c r="AT25" s="643"/>
      <c r="AU25" s="643"/>
      <c r="AV25" s="643"/>
      <c r="AW25" s="643"/>
      <c r="AX25" s="643"/>
      <c r="AY25" s="643"/>
      <c r="AZ25" s="643"/>
      <c r="BA25" s="643"/>
      <c r="BB25" s="643"/>
      <c r="BC25" s="643"/>
      <c r="BD25" s="643"/>
      <c r="BE25" s="643"/>
      <c r="BF25" s="644"/>
      <c r="BG25" s="622" t="s">
        <v>112</v>
      </c>
      <c r="BH25" s="623"/>
      <c r="BI25" s="623"/>
      <c r="BJ25" s="623"/>
      <c r="BK25" s="623"/>
      <c r="BL25" s="623"/>
      <c r="BM25" s="623"/>
      <c r="BN25" s="624"/>
      <c r="BO25" s="625" t="s">
        <v>112</v>
      </c>
      <c r="BP25" s="625"/>
      <c r="BQ25" s="625"/>
      <c r="BR25" s="625"/>
      <c r="BS25" s="637" t="s">
        <v>112</v>
      </c>
      <c r="BT25" s="623"/>
      <c r="BU25" s="623"/>
      <c r="BV25" s="623"/>
      <c r="BW25" s="623"/>
      <c r="BX25" s="623"/>
      <c r="BY25" s="623"/>
      <c r="BZ25" s="623"/>
      <c r="CA25" s="623"/>
      <c r="CB25" s="641"/>
      <c r="CD25" s="638" t="s">
        <v>275</v>
      </c>
      <c r="CE25" s="639"/>
      <c r="CF25" s="639"/>
      <c r="CG25" s="639"/>
      <c r="CH25" s="639"/>
      <c r="CI25" s="639"/>
      <c r="CJ25" s="639"/>
      <c r="CK25" s="639"/>
      <c r="CL25" s="639"/>
      <c r="CM25" s="639"/>
      <c r="CN25" s="639"/>
      <c r="CO25" s="639"/>
      <c r="CP25" s="639"/>
      <c r="CQ25" s="640"/>
      <c r="CR25" s="622">
        <v>26923014</v>
      </c>
      <c r="CS25" s="655"/>
      <c r="CT25" s="655"/>
      <c r="CU25" s="655"/>
      <c r="CV25" s="655"/>
      <c r="CW25" s="655"/>
      <c r="CX25" s="655"/>
      <c r="CY25" s="656"/>
      <c r="CZ25" s="659">
        <v>13.5</v>
      </c>
      <c r="DA25" s="660"/>
      <c r="DB25" s="660"/>
      <c r="DC25" s="661"/>
      <c r="DD25" s="637">
        <v>25337532</v>
      </c>
      <c r="DE25" s="655"/>
      <c r="DF25" s="655"/>
      <c r="DG25" s="655"/>
      <c r="DH25" s="655"/>
      <c r="DI25" s="655"/>
      <c r="DJ25" s="655"/>
      <c r="DK25" s="656"/>
      <c r="DL25" s="637">
        <v>25247395</v>
      </c>
      <c r="DM25" s="655"/>
      <c r="DN25" s="655"/>
      <c r="DO25" s="655"/>
      <c r="DP25" s="655"/>
      <c r="DQ25" s="655"/>
      <c r="DR25" s="655"/>
      <c r="DS25" s="655"/>
      <c r="DT25" s="655"/>
      <c r="DU25" s="655"/>
      <c r="DV25" s="656"/>
      <c r="DW25" s="631">
        <v>23.3</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2" t="s">
        <v>112</v>
      </c>
      <c r="S26" s="623"/>
      <c r="T26" s="623"/>
      <c r="U26" s="623"/>
      <c r="V26" s="623"/>
      <c r="W26" s="623"/>
      <c r="X26" s="623"/>
      <c r="Y26" s="624"/>
      <c r="Z26" s="625" t="s">
        <v>112</v>
      </c>
      <c r="AA26" s="625"/>
      <c r="AB26" s="625"/>
      <c r="AC26" s="625"/>
      <c r="AD26" s="626" t="s">
        <v>112</v>
      </c>
      <c r="AE26" s="626"/>
      <c r="AF26" s="626"/>
      <c r="AG26" s="626"/>
      <c r="AH26" s="626"/>
      <c r="AI26" s="626"/>
      <c r="AJ26" s="626"/>
      <c r="AK26" s="626"/>
      <c r="AL26" s="631" t="s">
        <v>112</v>
      </c>
      <c r="AM26" s="632"/>
      <c r="AN26" s="632"/>
      <c r="AO26" s="633"/>
      <c r="AP26" s="642" t="s">
        <v>277</v>
      </c>
      <c r="AQ26" s="665"/>
      <c r="AR26" s="665"/>
      <c r="AS26" s="665"/>
      <c r="AT26" s="665"/>
      <c r="AU26" s="665"/>
      <c r="AV26" s="665"/>
      <c r="AW26" s="665"/>
      <c r="AX26" s="665"/>
      <c r="AY26" s="665"/>
      <c r="AZ26" s="665"/>
      <c r="BA26" s="665"/>
      <c r="BB26" s="665"/>
      <c r="BC26" s="665"/>
      <c r="BD26" s="665"/>
      <c r="BE26" s="665"/>
      <c r="BF26" s="644"/>
      <c r="BG26" s="622" t="s">
        <v>112</v>
      </c>
      <c r="BH26" s="623"/>
      <c r="BI26" s="623"/>
      <c r="BJ26" s="623"/>
      <c r="BK26" s="623"/>
      <c r="BL26" s="623"/>
      <c r="BM26" s="623"/>
      <c r="BN26" s="624"/>
      <c r="BO26" s="625" t="s">
        <v>112</v>
      </c>
      <c r="BP26" s="625"/>
      <c r="BQ26" s="625"/>
      <c r="BR26" s="625"/>
      <c r="BS26" s="637" t="s">
        <v>112</v>
      </c>
      <c r="BT26" s="623"/>
      <c r="BU26" s="623"/>
      <c r="BV26" s="623"/>
      <c r="BW26" s="623"/>
      <c r="BX26" s="623"/>
      <c r="BY26" s="623"/>
      <c r="BZ26" s="623"/>
      <c r="CA26" s="623"/>
      <c r="CB26" s="641"/>
      <c r="CD26" s="638" t="s">
        <v>278</v>
      </c>
      <c r="CE26" s="639"/>
      <c r="CF26" s="639"/>
      <c r="CG26" s="639"/>
      <c r="CH26" s="639"/>
      <c r="CI26" s="639"/>
      <c r="CJ26" s="639"/>
      <c r="CK26" s="639"/>
      <c r="CL26" s="639"/>
      <c r="CM26" s="639"/>
      <c r="CN26" s="639"/>
      <c r="CO26" s="639"/>
      <c r="CP26" s="639"/>
      <c r="CQ26" s="640"/>
      <c r="CR26" s="622">
        <v>17987042</v>
      </c>
      <c r="CS26" s="623"/>
      <c r="CT26" s="623"/>
      <c r="CU26" s="623"/>
      <c r="CV26" s="623"/>
      <c r="CW26" s="623"/>
      <c r="CX26" s="623"/>
      <c r="CY26" s="624"/>
      <c r="CZ26" s="659">
        <v>9</v>
      </c>
      <c r="DA26" s="660"/>
      <c r="DB26" s="660"/>
      <c r="DC26" s="661"/>
      <c r="DD26" s="637">
        <v>16602102</v>
      </c>
      <c r="DE26" s="623"/>
      <c r="DF26" s="623"/>
      <c r="DG26" s="623"/>
      <c r="DH26" s="623"/>
      <c r="DI26" s="623"/>
      <c r="DJ26" s="623"/>
      <c r="DK26" s="624"/>
      <c r="DL26" s="637" t="s">
        <v>215</v>
      </c>
      <c r="DM26" s="623"/>
      <c r="DN26" s="623"/>
      <c r="DO26" s="623"/>
      <c r="DP26" s="623"/>
      <c r="DQ26" s="623"/>
      <c r="DR26" s="623"/>
      <c r="DS26" s="623"/>
      <c r="DT26" s="623"/>
      <c r="DU26" s="623"/>
      <c r="DV26" s="624"/>
      <c r="DW26" s="631" t="s">
        <v>215</v>
      </c>
      <c r="DX26" s="657"/>
      <c r="DY26" s="657"/>
      <c r="DZ26" s="657"/>
      <c r="EA26" s="657"/>
      <c r="EB26" s="657"/>
      <c r="EC26" s="658"/>
    </row>
    <row r="27" spans="2:133" ht="11.25" customHeight="1" x14ac:dyDescent="0.15">
      <c r="B27" s="628" t="s">
        <v>279</v>
      </c>
      <c r="C27" s="629"/>
      <c r="D27" s="629"/>
      <c r="E27" s="629"/>
      <c r="F27" s="629"/>
      <c r="G27" s="629"/>
      <c r="H27" s="629"/>
      <c r="I27" s="629"/>
      <c r="J27" s="629"/>
      <c r="K27" s="629"/>
      <c r="L27" s="629"/>
      <c r="M27" s="629"/>
      <c r="N27" s="629"/>
      <c r="O27" s="629"/>
      <c r="P27" s="629"/>
      <c r="Q27" s="630"/>
      <c r="R27" s="622">
        <v>11796728</v>
      </c>
      <c r="S27" s="623"/>
      <c r="T27" s="623"/>
      <c r="U27" s="623"/>
      <c r="V27" s="623"/>
      <c r="W27" s="623"/>
      <c r="X27" s="623"/>
      <c r="Y27" s="624"/>
      <c r="Z27" s="625">
        <v>5.8</v>
      </c>
      <c r="AA27" s="625"/>
      <c r="AB27" s="625"/>
      <c r="AC27" s="625"/>
      <c r="AD27" s="626" t="s">
        <v>112</v>
      </c>
      <c r="AE27" s="626"/>
      <c r="AF27" s="626"/>
      <c r="AG27" s="626"/>
      <c r="AH27" s="626"/>
      <c r="AI27" s="626"/>
      <c r="AJ27" s="626"/>
      <c r="AK27" s="626"/>
      <c r="AL27" s="631" t="s">
        <v>112</v>
      </c>
      <c r="AM27" s="632"/>
      <c r="AN27" s="632"/>
      <c r="AO27" s="633"/>
      <c r="AP27" s="628" t="s">
        <v>280</v>
      </c>
      <c r="AQ27" s="629"/>
      <c r="AR27" s="629"/>
      <c r="AS27" s="629"/>
      <c r="AT27" s="629"/>
      <c r="AU27" s="629"/>
      <c r="AV27" s="629"/>
      <c r="AW27" s="629"/>
      <c r="AX27" s="629"/>
      <c r="AY27" s="629"/>
      <c r="AZ27" s="629"/>
      <c r="BA27" s="629"/>
      <c r="BB27" s="629"/>
      <c r="BC27" s="629"/>
      <c r="BD27" s="629"/>
      <c r="BE27" s="629"/>
      <c r="BF27" s="630"/>
      <c r="BG27" s="622">
        <v>76010165</v>
      </c>
      <c r="BH27" s="623"/>
      <c r="BI27" s="623"/>
      <c r="BJ27" s="623"/>
      <c r="BK27" s="623"/>
      <c r="BL27" s="623"/>
      <c r="BM27" s="623"/>
      <c r="BN27" s="624"/>
      <c r="BO27" s="625">
        <v>100</v>
      </c>
      <c r="BP27" s="625"/>
      <c r="BQ27" s="625"/>
      <c r="BR27" s="625"/>
      <c r="BS27" s="637">
        <v>872494</v>
      </c>
      <c r="BT27" s="623"/>
      <c r="BU27" s="623"/>
      <c r="BV27" s="623"/>
      <c r="BW27" s="623"/>
      <c r="BX27" s="623"/>
      <c r="BY27" s="623"/>
      <c r="BZ27" s="623"/>
      <c r="CA27" s="623"/>
      <c r="CB27" s="641"/>
      <c r="CD27" s="638" t="s">
        <v>281</v>
      </c>
      <c r="CE27" s="639"/>
      <c r="CF27" s="639"/>
      <c r="CG27" s="639"/>
      <c r="CH27" s="639"/>
      <c r="CI27" s="639"/>
      <c r="CJ27" s="639"/>
      <c r="CK27" s="639"/>
      <c r="CL27" s="639"/>
      <c r="CM27" s="639"/>
      <c r="CN27" s="639"/>
      <c r="CO27" s="639"/>
      <c r="CP27" s="639"/>
      <c r="CQ27" s="640"/>
      <c r="CR27" s="622">
        <v>75005784</v>
      </c>
      <c r="CS27" s="655"/>
      <c r="CT27" s="655"/>
      <c r="CU27" s="655"/>
      <c r="CV27" s="655"/>
      <c r="CW27" s="655"/>
      <c r="CX27" s="655"/>
      <c r="CY27" s="656"/>
      <c r="CZ27" s="659">
        <v>37.5</v>
      </c>
      <c r="DA27" s="660"/>
      <c r="DB27" s="660"/>
      <c r="DC27" s="661"/>
      <c r="DD27" s="637">
        <v>20900132</v>
      </c>
      <c r="DE27" s="655"/>
      <c r="DF27" s="655"/>
      <c r="DG27" s="655"/>
      <c r="DH27" s="655"/>
      <c r="DI27" s="655"/>
      <c r="DJ27" s="655"/>
      <c r="DK27" s="656"/>
      <c r="DL27" s="637">
        <v>20900132</v>
      </c>
      <c r="DM27" s="655"/>
      <c r="DN27" s="655"/>
      <c r="DO27" s="655"/>
      <c r="DP27" s="655"/>
      <c r="DQ27" s="655"/>
      <c r="DR27" s="655"/>
      <c r="DS27" s="655"/>
      <c r="DT27" s="655"/>
      <c r="DU27" s="655"/>
      <c r="DV27" s="656"/>
      <c r="DW27" s="631">
        <v>19.3</v>
      </c>
      <c r="DX27" s="657"/>
      <c r="DY27" s="657"/>
      <c r="DZ27" s="657"/>
      <c r="EA27" s="657"/>
      <c r="EB27" s="657"/>
      <c r="EC27" s="658"/>
    </row>
    <row r="28" spans="2:133" ht="11.25" customHeight="1" x14ac:dyDescent="0.15">
      <c r="B28" s="628" t="s">
        <v>282</v>
      </c>
      <c r="C28" s="629"/>
      <c r="D28" s="629"/>
      <c r="E28" s="629"/>
      <c r="F28" s="629"/>
      <c r="G28" s="629"/>
      <c r="H28" s="629"/>
      <c r="I28" s="629"/>
      <c r="J28" s="629"/>
      <c r="K28" s="629"/>
      <c r="L28" s="629"/>
      <c r="M28" s="629"/>
      <c r="N28" s="629"/>
      <c r="O28" s="629"/>
      <c r="P28" s="629"/>
      <c r="Q28" s="630"/>
      <c r="R28" s="622">
        <v>813733</v>
      </c>
      <c r="S28" s="623"/>
      <c r="T28" s="623"/>
      <c r="U28" s="623"/>
      <c r="V28" s="623"/>
      <c r="W28" s="623"/>
      <c r="X28" s="623"/>
      <c r="Y28" s="624"/>
      <c r="Z28" s="625">
        <v>0.4</v>
      </c>
      <c r="AA28" s="625"/>
      <c r="AB28" s="625"/>
      <c r="AC28" s="625"/>
      <c r="AD28" s="626">
        <v>79558</v>
      </c>
      <c r="AE28" s="626"/>
      <c r="AF28" s="626"/>
      <c r="AG28" s="626"/>
      <c r="AH28" s="626"/>
      <c r="AI28" s="626"/>
      <c r="AJ28" s="626"/>
      <c r="AK28" s="626"/>
      <c r="AL28" s="631">
        <v>0.1</v>
      </c>
      <c r="AM28" s="632"/>
      <c r="AN28" s="632"/>
      <c r="AO28" s="633"/>
      <c r="AP28" s="668"/>
      <c r="AQ28" s="669"/>
      <c r="AR28" s="669"/>
      <c r="AS28" s="669"/>
      <c r="AT28" s="669"/>
      <c r="AU28" s="669"/>
      <c r="AV28" s="669"/>
      <c r="AW28" s="669"/>
      <c r="AX28" s="669"/>
      <c r="AY28" s="669"/>
      <c r="AZ28" s="669"/>
      <c r="BA28" s="669"/>
      <c r="BB28" s="669"/>
      <c r="BC28" s="669"/>
      <c r="BD28" s="669"/>
      <c r="BE28" s="669"/>
      <c r="BF28" s="670"/>
      <c r="BG28" s="622"/>
      <c r="BH28" s="623"/>
      <c r="BI28" s="623"/>
      <c r="BJ28" s="623"/>
      <c r="BK28" s="623"/>
      <c r="BL28" s="623"/>
      <c r="BM28" s="623"/>
      <c r="BN28" s="624"/>
      <c r="BO28" s="625"/>
      <c r="BP28" s="625"/>
      <c r="BQ28" s="625"/>
      <c r="BR28" s="625"/>
      <c r="BS28" s="626"/>
      <c r="BT28" s="626"/>
      <c r="BU28" s="626"/>
      <c r="BV28" s="626"/>
      <c r="BW28" s="626"/>
      <c r="BX28" s="626"/>
      <c r="BY28" s="626"/>
      <c r="BZ28" s="626"/>
      <c r="CA28" s="626"/>
      <c r="CB28" s="627"/>
      <c r="CD28" s="638" t="s">
        <v>283</v>
      </c>
      <c r="CE28" s="639"/>
      <c r="CF28" s="639"/>
      <c r="CG28" s="639"/>
      <c r="CH28" s="639"/>
      <c r="CI28" s="639"/>
      <c r="CJ28" s="639"/>
      <c r="CK28" s="639"/>
      <c r="CL28" s="639"/>
      <c r="CM28" s="639"/>
      <c r="CN28" s="639"/>
      <c r="CO28" s="639"/>
      <c r="CP28" s="639"/>
      <c r="CQ28" s="640"/>
      <c r="CR28" s="622">
        <v>16234454</v>
      </c>
      <c r="CS28" s="623"/>
      <c r="CT28" s="623"/>
      <c r="CU28" s="623"/>
      <c r="CV28" s="623"/>
      <c r="CW28" s="623"/>
      <c r="CX28" s="623"/>
      <c r="CY28" s="624"/>
      <c r="CZ28" s="659">
        <v>8.1</v>
      </c>
      <c r="DA28" s="660"/>
      <c r="DB28" s="660"/>
      <c r="DC28" s="661"/>
      <c r="DD28" s="637">
        <v>16234454</v>
      </c>
      <c r="DE28" s="623"/>
      <c r="DF28" s="623"/>
      <c r="DG28" s="623"/>
      <c r="DH28" s="623"/>
      <c r="DI28" s="623"/>
      <c r="DJ28" s="623"/>
      <c r="DK28" s="624"/>
      <c r="DL28" s="637">
        <v>16234410</v>
      </c>
      <c r="DM28" s="623"/>
      <c r="DN28" s="623"/>
      <c r="DO28" s="623"/>
      <c r="DP28" s="623"/>
      <c r="DQ28" s="623"/>
      <c r="DR28" s="623"/>
      <c r="DS28" s="623"/>
      <c r="DT28" s="623"/>
      <c r="DU28" s="623"/>
      <c r="DV28" s="624"/>
      <c r="DW28" s="631">
        <v>15</v>
      </c>
      <c r="DX28" s="657"/>
      <c r="DY28" s="657"/>
      <c r="DZ28" s="657"/>
      <c r="EA28" s="657"/>
      <c r="EB28" s="657"/>
      <c r="EC28" s="658"/>
    </row>
    <row r="29" spans="2:133" ht="11.25" customHeight="1" x14ac:dyDescent="0.15">
      <c r="B29" s="628" t="s">
        <v>284</v>
      </c>
      <c r="C29" s="629"/>
      <c r="D29" s="629"/>
      <c r="E29" s="629"/>
      <c r="F29" s="629"/>
      <c r="G29" s="629"/>
      <c r="H29" s="629"/>
      <c r="I29" s="629"/>
      <c r="J29" s="629"/>
      <c r="K29" s="629"/>
      <c r="L29" s="629"/>
      <c r="M29" s="629"/>
      <c r="N29" s="629"/>
      <c r="O29" s="629"/>
      <c r="P29" s="629"/>
      <c r="Q29" s="630"/>
      <c r="R29" s="622">
        <v>242792</v>
      </c>
      <c r="S29" s="623"/>
      <c r="T29" s="623"/>
      <c r="U29" s="623"/>
      <c r="V29" s="623"/>
      <c r="W29" s="623"/>
      <c r="X29" s="623"/>
      <c r="Y29" s="624"/>
      <c r="Z29" s="625">
        <v>0.1</v>
      </c>
      <c r="AA29" s="625"/>
      <c r="AB29" s="625"/>
      <c r="AC29" s="625"/>
      <c r="AD29" s="626" t="s">
        <v>112</v>
      </c>
      <c r="AE29" s="626"/>
      <c r="AF29" s="626"/>
      <c r="AG29" s="626"/>
      <c r="AH29" s="626"/>
      <c r="AI29" s="626"/>
      <c r="AJ29" s="626"/>
      <c r="AK29" s="626"/>
      <c r="AL29" s="631" t="s">
        <v>112</v>
      </c>
      <c r="AM29" s="632"/>
      <c r="AN29" s="632"/>
      <c r="AO29" s="633"/>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71" t="s">
        <v>287</v>
      </c>
      <c r="CE29" s="672"/>
      <c r="CF29" s="638" t="s">
        <v>58</v>
      </c>
      <c r="CG29" s="639"/>
      <c r="CH29" s="639"/>
      <c r="CI29" s="639"/>
      <c r="CJ29" s="639"/>
      <c r="CK29" s="639"/>
      <c r="CL29" s="639"/>
      <c r="CM29" s="639"/>
      <c r="CN29" s="639"/>
      <c r="CO29" s="639"/>
      <c r="CP29" s="639"/>
      <c r="CQ29" s="640"/>
      <c r="CR29" s="622">
        <v>16192600</v>
      </c>
      <c r="CS29" s="655"/>
      <c r="CT29" s="655"/>
      <c r="CU29" s="655"/>
      <c r="CV29" s="655"/>
      <c r="CW29" s="655"/>
      <c r="CX29" s="655"/>
      <c r="CY29" s="656"/>
      <c r="CZ29" s="659">
        <v>8.1</v>
      </c>
      <c r="DA29" s="660"/>
      <c r="DB29" s="660"/>
      <c r="DC29" s="661"/>
      <c r="DD29" s="637">
        <v>16192600</v>
      </c>
      <c r="DE29" s="655"/>
      <c r="DF29" s="655"/>
      <c r="DG29" s="655"/>
      <c r="DH29" s="655"/>
      <c r="DI29" s="655"/>
      <c r="DJ29" s="655"/>
      <c r="DK29" s="656"/>
      <c r="DL29" s="637">
        <v>16192556</v>
      </c>
      <c r="DM29" s="655"/>
      <c r="DN29" s="655"/>
      <c r="DO29" s="655"/>
      <c r="DP29" s="655"/>
      <c r="DQ29" s="655"/>
      <c r="DR29" s="655"/>
      <c r="DS29" s="655"/>
      <c r="DT29" s="655"/>
      <c r="DU29" s="655"/>
      <c r="DV29" s="656"/>
      <c r="DW29" s="631">
        <v>15</v>
      </c>
      <c r="DX29" s="657"/>
      <c r="DY29" s="657"/>
      <c r="DZ29" s="657"/>
      <c r="EA29" s="657"/>
      <c r="EB29" s="657"/>
      <c r="EC29" s="658"/>
    </row>
    <row r="30" spans="2:133" ht="11.25" customHeight="1" x14ac:dyDescent="0.15">
      <c r="B30" s="628" t="s">
        <v>288</v>
      </c>
      <c r="C30" s="629"/>
      <c r="D30" s="629"/>
      <c r="E30" s="629"/>
      <c r="F30" s="629"/>
      <c r="G30" s="629"/>
      <c r="H30" s="629"/>
      <c r="I30" s="629"/>
      <c r="J30" s="629"/>
      <c r="K30" s="629"/>
      <c r="L30" s="629"/>
      <c r="M30" s="629"/>
      <c r="N30" s="629"/>
      <c r="O30" s="629"/>
      <c r="P30" s="629"/>
      <c r="Q30" s="630"/>
      <c r="R30" s="622">
        <v>4815491</v>
      </c>
      <c r="S30" s="623"/>
      <c r="T30" s="623"/>
      <c r="U30" s="623"/>
      <c r="V30" s="623"/>
      <c r="W30" s="623"/>
      <c r="X30" s="623"/>
      <c r="Y30" s="624"/>
      <c r="Z30" s="625">
        <v>2.4</v>
      </c>
      <c r="AA30" s="625"/>
      <c r="AB30" s="625"/>
      <c r="AC30" s="625"/>
      <c r="AD30" s="626" t="s">
        <v>112</v>
      </c>
      <c r="AE30" s="626"/>
      <c r="AF30" s="626"/>
      <c r="AG30" s="626"/>
      <c r="AH30" s="626"/>
      <c r="AI30" s="626"/>
      <c r="AJ30" s="626"/>
      <c r="AK30" s="626"/>
      <c r="AL30" s="631" t="s">
        <v>112</v>
      </c>
      <c r="AM30" s="632"/>
      <c r="AN30" s="632"/>
      <c r="AO30" s="633"/>
      <c r="AP30" s="683" t="s">
        <v>289</v>
      </c>
      <c r="AQ30" s="684"/>
      <c r="AR30" s="684"/>
      <c r="AS30" s="684"/>
      <c r="AT30" s="680" t="s">
        <v>290</v>
      </c>
      <c r="AU30" s="184"/>
      <c r="AV30" s="184"/>
      <c r="AW30" s="184"/>
      <c r="AX30" s="611" t="s">
        <v>169</v>
      </c>
      <c r="AY30" s="612"/>
      <c r="AZ30" s="612"/>
      <c r="BA30" s="612"/>
      <c r="BB30" s="612"/>
      <c r="BC30" s="612"/>
      <c r="BD30" s="612"/>
      <c r="BE30" s="612"/>
      <c r="BF30" s="613"/>
      <c r="BG30" s="692">
        <v>99.3</v>
      </c>
      <c r="BH30" s="693"/>
      <c r="BI30" s="693"/>
      <c r="BJ30" s="693"/>
      <c r="BK30" s="693"/>
      <c r="BL30" s="693"/>
      <c r="BM30" s="620">
        <v>98.1</v>
      </c>
      <c r="BN30" s="693"/>
      <c r="BO30" s="693"/>
      <c r="BP30" s="693"/>
      <c r="BQ30" s="694"/>
      <c r="BR30" s="692">
        <v>99.1</v>
      </c>
      <c r="BS30" s="693"/>
      <c r="BT30" s="693"/>
      <c r="BU30" s="693"/>
      <c r="BV30" s="693"/>
      <c r="BW30" s="693"/>
      <c r="BX30" s="620">
        <v>97.3</v>
      </c>
      <c r="BY30" s="693"/>
      <c r="BZ30" s="693"/>
      <c r="CA30" s="693"/>
      <c r="CB30" s="694"/>
      <c r="CD30" s="673"/>
      <c r="CE30" s="674"/>
      <c r="CF30" s="638" t="s">
        <v>291</v>
      </c>
      <c r="CG30" s="639"/>
      <c r="CH30" s="639"/>
      <c r="CI30" s="639"/>
      <c r="CJ30" s="639"/>
      <c r="CK30" s="639"/>
      <c r="CL30" s="639"/>
      <c r="CM30" s="639"/>
      <c r="CN30" s="639"/>
      <c r="CO30" s="639"/>
      <c r="CP30" s="639"/>
      <c r="CQ30" s="640"/>
      <c r="CR30" s="622">
        <v>14825082</v>
      </c>
      <c r="CS30" s="623"/>
      <c r="CT30" s="623"/>
      <c r="CU30" s="623"/>
      <c r="CV30" s="623"/>
      <c r="CW30" s="623"/>
      <c r="CX30" s="623"/>
      <c r="CY30" s="624"/>
      <c r="CZ30" s="659">
        <v>7.4</v>
      </c>
      <c r="DA30" s="660"/>
      <c r="DB30" s="660"/>
      <c r="DC30" s="661"/>
      <c r="DD30" s="637">
        <v>14825082</v>
      </c>
      <c r="DE30" s="623"/>
      <c r="DF30" s="623"/>
      <c r="DG30" s="623"/>
      <c r="DH30" s="623"/>
      <c r="DI30" s="623"/>
      <c r="DJ30" s="623"/>
      <c r="DK30" s="624"/>
      <c r="DL30" s="637">
        <v>14825038</v>
      </c>
      <c r="DM30" s="623"/>
      <c r="DN30" s="623"/>
      <c r="DO30" s="623"/>
      <c r="DP30" s="623"/>
      <c r="DQ30" s="623"/>
      <c r="DR30" s="623"/>
      <c r="DS30" s="623"/>
      <c r="DT30" s="623"/>
      <c r="DU30" s="623"/>
      <c r="DV30" s="624"/>
      <c r="DW30" s="631">
        <v>13.7</v>
      </c>
      <c r="DX30" s="657"/>
      <c r="DY30" s="657"/>
      <c r="DZ30" s="657"/>
      <c r="EA30" s="657"/>
      <c r="EB30" s="657"/>
      <c r="EC30" s="658"/>
    </row>
    <row r="31" spans="2:133" ht="11.25" customHeight="1" x14ac:dyDescent="0.15">
      <c r="B31" s="628" t="s">
        <v>292</v>
      </c>
      <c r="C31" s="629"/>
      <c r="D31" s="629"/>
      <c r="E31" s="629"/>
      <c r="F31" s="629"/>
      <c r="G31" s="629"/>
      <c r="H31" s="629"/>
      <c r="I31" s="629"/>
      <c r="J31" s="629"/>
      <c r="K31" s="629"/>
      <c r="L31" s="629"/>
      <c r="M31" s="629"/>
      <c r="N31" s="629"/>
      <c r="O31" s="629"/>
      <c r="P31" s="629"/>
      <c r="Q31" s="630"/>
      <c r="R31" s="622">
        <v>2365733</v>
      </c>
      <c r="S31" s="623"/>
      <c r="T31" s="623"/>
      <c r="U31" s="623"/>
      <c r="V31" s="623"/>
      <c r="W31" s="623"/>
      <c r="X31" s="623"/>
      <c r="Y31" s="624"/>
      <c r="Z31" s="625">
        <v>1.2</v>
      </c>
      <c r="AA31" s="625"/>
      <c r="AB31" s="625"/>
      <c r="AC31" s="625"/>
      <c r="AD31" s="626" t="s">
        <v>112</v>
      </c>
      <c r="AE31" s="626"/>
      <c r="AF31" s="626"/>
      <c r="AG31" s="626"/>
      <c r="AH31" s="626"/>
      <c r="AI31" s="626"/>
      <c r="AJ31" s="626"/>
      <c r="AK31" s="626"/>
      <c r="AL31" s="631" t="s">
        <v>112</v>
      </c>
      <c r="AM31" s="632"/>
      <c r="AN31" s="632"/>
      <c r="AO31" s="633"/>
      <c r="AP31" s="685"/>
      <c r="AQ31" s="686"/>
      <c r="AR31" s="686"/>
      <c r="AS31" s="686"/>
      <c r="AT31" s="681"/>
      <c r="AU31" s="183" t="s">
        <v>293</v>
      </c>
      <c r="AV31" s="183"/>
      <c r="AW31" s="183"/>
      <c r="AX31" s="628" t="s">
        <v>294</v>
      </c>
      <c r="AY31" s="629"/>
      <c r="AZ31" s="629"/>
      <c r="BA31" s="629"/>
      <c r="BB31" s="629"/>
      <c r="BC31" s="629"/>
      <c r="BD31" s="629"/>
      <c r="BE31" s="629"/>
      <c r="BF31" s="630"/>
      <c r="BG31" s="695">
        <v>98.9</v>
      </c>
      <c r="BH31" s="655"/>
      <c r="BI31" s="655"/>
      <c r="BJ31" s="655"/>
      <c r="BK31" s="655"/>
      <c r="BL31" s="655"/>
      <c r="BM31" s="632">
        <v>97.7</v>
      </c>
      <c r="BN31" s="690"/>
      <c r="BO31" s="690"/>
      <c r="BP31" s="690"/>
      <c r="BQ31" s="691"/>
      <c r="BR31" s="695">
        <v>98.8</v>
      </c>
      <c r="BS31" s="655"/>
      <c r="BT31" s="655"/>
      <c r="BU31" s="655"/>
      <c r="BV31" s="655"/>
      <c r="BW31" s="655"/>
      <c r="BX31" s="632">
        <v>96.8</v>
      </c>
      <c r="BY31" s="690"/>
      <c r="BZ31" s="690"/>
      <c r="CA31" s="690"/>
      <c r="CB31" s="691"/>
      <c r="CD31" s="673"/>
      <c r="CE31" s="674"/>
      <c r="CF31" s="638" t="s">
        <v>295</v>
      </c>
      <c r="CG31" s="639"/>
      <c r="CH31" s="639"/>
      <c r="CI31" s="639"/>
      <c r="CJ31" s="639"/>
      <c r="CK31" s="639"/>
      <c r="CL31" s="639"/>
      <c r="CM31" s="639"/>
      <c r="CN31" s="639"/>
      <c r="CO31" s="639"/>
      <c r="CP31" s="639"/>
      <c r="CQ31" s="640"/>
      <c r="CR31" s="622">
        <v>1367518</v>
      </c>
      <c r="CS31" s="655"/>
      <c r="CT31" s="655"/>
      <c r="CU31" s="655"/>
      <c r="CV31" s="655"/>
      <c r="CW31" s="655"/>
      <c r="CX31" s="655"/>
      <c r="CY31" s="656"/>
      <c r="CZ31" s="659">
        <v>0.7</v>
      </c>
      <c r="DA31" s="660"/>
      <c r="DB31" s="660"/>
      <c r="DC31" s="661"/>
      <c r="DD31" s="637">
        <v>1367518</v>
      </c>
      <c r="DE31" s="655"/>
      <c r="DF31" s="655"/>
      <c r="DG31" s="655"/>
      <c r="DH31" s="655"/>
      <c r="DI31" s="655"/>
      <c r="DJ31" s="655"/>
      <c r="DK31" s="656"/>
      <c r="DL31" s="637">
        <v>1367518</v>
      </c>
      <c r="DM31" s="655"/>
      <c r="DN31" s="655"/>
      <c r="DO31" s="655"/>
      <c r="DP31" s="655"/>
      <c r="DQ31" s="655"/>
      <c r="DR31" s="655"/>
      <c r="DS31" s="655"/>
      <c r="DT31" s="655"/>
      <c r="DU31" s="655"/>
      <c r="DV31" s="656"/>
      <c r="DW31" s="631">
        <v>1.3</v>
      </c>
      <c r="DX31" s="657"/>
      <c r="DY31" s="657"/>
      <c r="DZ31" s="657"/>
      <c r="EA31" s="657"/>
      <c r="EB31" s="657"/>
      <c r="EC31" s="658"/>
    </row>
    <row r="32" spans="2:133" ht="11.25" customHeight="1" x14ac:dyDescent="0.15">
      <c r="B32" s="628" t="s">
        <v>296</v>
      </c>
      <c r="C32" s="629"/>
      <c r="D32" s="629"/>
      <c r="E32" s="629"/>
      <c r="F32" s="629"/>
      <c r="G32" s="629"/>
      <c r="H32" s="629"/>
      <c r="I32" s="629"/>
      <c r="J32" s="629"/>
      <c r="K32" s="629"/>
      <c r="L32" s="629"/>
      <c r="M32" s="629"/>
      <c r="N32" s="629"/>
      <c r="O32" s="629"/>
      <c r="P32" s="629"/>
      <c r="Q32" s="630"/>
      <c r="R32" s="622">
        <v>3256948</v>
      </c>
      <c r="S32" s="623"/>
      <c r="T32" s="623"/>
      <c r="U32" s="623"/>
      <c r="V32" s="623"/>
      <c r="W32" s="623"/>
      <c r="X32" s="623"/>
      <c r="Y32" s="624"/>
      <c r="Z32" s="625">
        <v>1.6</v>
      </c>
      <c r="AA32" s="625"/>
      <c r="AB32" s="625"/>
      <c r="AC32" s="625"/>
      <c r="AD32" s="626">
        <v>47562</v>
      </c>
      <c r="AE32" s="626"/>
      <c r="AF32" s="626"/>
      <c r="AG32" s="626"/>
      <c r="AH32" s="626"/>
      <c r="AI32" s="626"/>
      <c r="AJ32" s="626"/>
      <c r="AK32" s="626"/>
      <c r="AL32" s="631">
        <v>0</v>
      </c>
      <c r="AM32" s="632"/>
      <c r="AN32" s="632"/>
      <c r="AO32" s="633"/>
      <c r="AP32" s="687"/>
      <c r="AQ32" s="688"/>
      <c r="AR32" s="688"/>
      <c r="AS32" s="688"/>
      <c r="AT32" s="682"/>
      <c r="AU32" s="185"/>
      <c r="AV32" s="185"/>
      <c r="AW32" s="185"/>
      <c r="AX32" s="668" t="s">
        <v>297</v>
      </c>
      <c r="AY32" s="669"/>
      <c r="AZ32" s="669"/>
      <c r="BA32" s="669"/>
      <c r="BB32" s="669"/>
      <c r="BC32" s="669"/>
      <c r="BD32" s="669"/>
      <c r="BE32" s="669"/>
      <c r="BF32" s="670"/>
      <c r="BG32" s="689">
        <v>99.6</v>
      </c>
      <c r="BH32" s="678"/>
      <c r="BI32" s="678"/>
      <c r="BJ32" s="678"/>
      <c r="BK32" s="678"/>
      <c r="BL32" s="678"/>
      <c r="BM32" s="677">
        <v>98.3</v>
      </c>
      <c r="BN32" s="678"/>
      <c r="BO32" s="678"/>
      <c r="BP32" s="678"/>
      <c r="BQ32" s="679"/>
      <c r="BR32" s="689">
        <v>99.2</v>
      </c>
      <c r="BS32" s="678"/>
      <c r="BT32" s="678"/>
      <c r="BU32" s="678"/>
      <c r="BV32" s="678"/>
      <c r="BW32" s="678"/>
      <c r="BX32" s="677">
        <v>97.3</v>
      </c>
      <c r="BY32" s="678"/>
      <c r="BZ32" s="678"/>
      <c r="CA32" s="678"/>
      <c r="CB32" s="679"/>
      <c r="CD32" s="675"/>
      <c r="CE32" s="676"/>
      <c r="CF32" s="638" t="s">
        <v>298</v>
      </c>
      <c r="CG32" s="639"/>
      <c r="CH32" s="639"/>
      <c r="CI32" s="639"/>
      <c r="CJ32" s="639"/>
      <c r="CK32" s="639"/>
      <c r="CL32" s="639"/>
      <c r="CM32" s="639"/>
      <c r="CN32" s="639"/>
      <c r="CO32" s="639"/>
      <c r="CP32" s="639"/>
      <c r="CQ32" s="640"/>
      <c r="CR32" s="622">
        <v>41854</v>
      </c>
      <c r="CS32" s="623"/>
      <c r="CT32" s="623"/>
      <c r="CU32" s="623"/>
      <c r="CV32" s="623"/>
      <c r="CW32" s="623"/>
      <c r="CX32" s="623"/>
      <c r="CY32" s="624"/>
      <c r="CZ32" s="659">
        <v>0</v>
      </c>
      <c r="DA32" s="660"/>
      <c r="DB32" s="660"/>
      <c r="DC32" s="661"/>
      <c r="DD32" s="637">
        <v>41854</v>
      </c>
      <c r="DE32" s="623"/>
      <c r="DF32" s="623"/>
      <c r="DG32" s="623"/>
      <c r="DH32" s="623"/>
      <c r="DI32" s="623"/>
      <c r="DJ32" s="623"/>
      <c r="DK32" s="624"/>
      <c r="DL32" s="637">
        <v>41854</v>
      </c>
      <c r="DM32" s="623"/>
      <c r="DN32" s="623"/>
      <c r="DO32" s="623"/>
      <c r="DP32" s="623"/>
      <c r="DQ32" s="623"/>
      <c r="DR32" s="623"/>
      <c r="DS32" s="623"/>
      <c r="DT32" s="623"/>
      <c r="DU32" s="623"/>
      <c r="DV32" s="624"/>
      <c r="DW32" s="631">
        <v>0</v>
      </c>
      <c r="DX32" s="657"/>
      <c r="DY32" s="657"/>
      <c r="DZ32" s="657"/>
      <c r="EA32" s="657"/>
      <c r="EB32" s="657"/>
      <c r="EC32" s="658"/>
    </row>
    <row r="33" spans="2:133" ht="11.25" customHeight="1" x14ac:dyDescent="0.15">
      <c r="B33" s="628" t="s">
        <v>299</v>
      </c>
      <c r="C33" s="629"/>
      <c r="D33" s="629"/>
      <c r="E33" s="629"/>
      <c r="F33" s="629"/>
      <c r="G33" s="629"/>
      <c r="H33" s="629"/>
      <c r="I33" s="629"/>
      <c r="J33" s="629"/>
      <c r="K33" s="629"/>
      <c r="L33" s="629"/>
      <c r="M33" s="629"/>
      <c r="N33" s="629"/>
      <c r="O33" s="629"/>
      <c r="P33" s="629"/>
      <c r="Q33" s="630"/>
      <c r="R33" s="622">
        <v>18026800</v>
      </c>
      <c r="S33" s="623"/>
      <c r="T33" s="623"/>
      <c r="U33" s="623"/>
      <c r="V33" s="623"/>
      <c r="W33" s="623"/>
      <c r="X33" s="623"/>
      <c r="Y33" s="624"/>
      <c r="Z33" s="625">
        <v>8.9</v>
      </c>
      <c r="AA33" s="625"/>
      <c r="AB33" s="625"/>
      <c r="AC33" s="625"/>
      <c r="AD33" s="626" t="s">
        <v>112</v>
      </c>
      <c r="AE33" s="626"/>
      <c r="AF33" s="626"/>
      <c r="AG33" s="626"/>
      <c r="AH33" s="626"/>
      <c r="AI33" s="626"/>
      <c r="AJ33" s="626"/>
      <c r="AK33" s="626"/>
      <c r="AL33" s="631" t="s">
        <v>112</v>
      </c>
      <c r="AM33" s="632"/>
      <c r="AN33" s="632"/>
      <c r="AO33" s="633"/>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8" t="s">
        <v>300</v>
      </c>
      <c r="CE33" s="639"/>
      <c r="CF33" s="639"/>
      <c r="CG33" s="639"/>
      <c r="CH33" s="639"/>
      <c r="CI33" s="639"/>
      <c r="CJ33" s="639"/>
      <c r="CK33" s="639"/>
      <c r="CL33" s="639"/>
      <c r="CM33" s="639"/>
      <c r="CN33" s="639"/>
      <c r="CO33" s="639"/>
      <c r="CP33" s="639"/>
      <c r="CQ33" s="640"/>
      <c r="CR33" s="622">
        <v>64671120</v>
      </c>
      <c r="CS33" s="655"/>
      <c r="CT33" s="655"/>
      <c r="CU33" s="655"/>
      <c r="CV33" s="655"/>
      <c r="CW33" s="655"/>
      <c r="CX33" s="655"/>
      <c r="CY33" s="656"/>
      <c r="CZ33" s="659">
        <v>32.299999999999997</v>
      </c>
      <c r="DA33" s="660"/>
      <c r="DB33" s="660"/>
      <c r="DC33" s="661"/>
      <c r="DD33" s="637">
        <v>54476447</v>
      </c>
      <c r="DE33" s="655"/>
      <c r="DF33" s="655"/>
      <c r="DG33" s="655"/>
      <c r="DH33" s="655"/>
      <c r="DI33" s="655"/>
      <c r="DJ33" s="655"/>
      <c r="DK33" s="656"/>
      <c r="DL33" s="637">
        <v>40585330</v>
      </c>
      <c r="DM33" s="655"/>
      <c r="DN33" s="655"/>
      <c r="DO33" s="655"/>
      <c r="DP33" s="655"/>
      <c r="DQ33" s="655"/>
      <c r="DR33" s="655"/>
      <c r="DS33" s="655"/>
      <c r="DT33" s="655"/>
      <c r="DU33" s="655"/>
      <c r="DV33" s="656"/>
      <c r="DW33" s="631">
        <v>37.5</v>
      </c>
      <c r="DX33" s="657"/>
      <c r="DY33" s="657"/>
      <c r="DZ33" s="657"/>
      <c r="EA33" s="657"/>
      <c r="EB33" s="657"/>
      <c r="EC33" s="658"/>
    </row>
    <row r="34" spans="2:133" ht="11.25" customHeight="1" x14ac:dyDescent="0.15">
      <c r="B34" s="628" t="s">
        <v>301</v>
      </c>
      <c r="C34" s="629"/>
      <c r="D34" s="629"/>
      <c r="E34" s="629"/>
      <c r="F34" s="629"/>
      <c r="G34" s="629"/>
      <c r="H34" s="629"/>
      <c r="I34" s="629"/>
      <c r="J34" s="629"/>
      <c r="K34" s="629"/>
      <c r="L34" s="629"/>
      <c r="M34" s="629"/>
      <c r="N34" s="629"/>
      <c r="O34" s="629"/>
      <c r="P34" s="629"/>
      <c r="Q34" s="630"/>
      <c r="R34" s="622" t="s">
        <v>112</v>
      </c>
      <c r="S34" s="623"/>
      <c r="T34" s="623"/>
      <c r="U34" s="623"/>
      <c r="V34" s="623"/>
      <c r="W34" s="623"/>
      <c r="X34" s="623"/>
      <c r="Y34" s="624"/>
      <c r="Z34" s="625" t="s">
        <v>112</v>
      </c>
      <c r="AA34" s="625"/>
      <c r="AB34" s="625"/>
      <c r="AC34" s="625"/>
      <c r="AD34" s="626" t="s">
        <v>112</v>
      </c>
      <c r="AE34" s="626"/>
      <c r="AF34" s="626"/>
      <c r="AG34" s="626"/>
      <c r="AH34" s="626"/>
      <c r="AI34" s="626"/>
      <c r="AJ34" s="626"/>
      <c r="AK34" s="626"/>
      <c r="AL34" s="631" t="s">
        <v>112</v>
      </c>
      <c r="AM34" s="632"/>
      <c r="AN34" s="632"/>
      <c r="AO34" s="633"/>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8" t="s">
        <v>304</v>
      </c>
      <c r="CE34" s="639"/>
      <c r="CF34" s="639"/>
      <c r="CG34" s="639"/>
      <c r="CH34" s="639"/>
      <c r="CI34" s="639"/>
      <c r="CJ34" s="639"/>
      <c r="CK34" s="639"/>
      <c r="CL34" s="639"/>
      <c r="CM34" s="639"/>
      <c r="CN34" s="639"/>
      <c r="CO34" s="639"/>
      <c r="CP34" s="639"/>
      <c r="CQ34" s="640"/>
      <c r="CR34" s="622">
        <v>16505530</v>
      </c>
      <c r="CS34" s="623"/>
      <c r="CT34" s="623"/>
      <c r="CU34" s="623"/>
      <c r="CV34" s="623"/>
      <c r="CW34" s="623"/>
      <c r="CX34" s="623"/>
      <c r="CY34" s="624"/>
      <c r="CZ34" s="659">
        <v>8.3000000000000007</v>
      </c>
      <c r="DA34" s="660"/>
      <c r="DB34" s="660"/>
      <c r="DC34" s="661"/>
      <c r="DD34" s="637">
        <v>13767653</v>
      </c>
      <c r="DE34" s="623"/>
      <c r="DF34" s="623"/>
      <c r="DG34" s="623"/>
      <c r="DH34" s="623"/>
      <c r="DI34" s="623"/>
      <c r="DJ34" s="623"/>
      <c r="DK34" s="624"/>
      <c r="DL34" s="637">
        <v>12176843</v>
      </c>
      <c r="DM34" s="623"/>
      <c r="DN34" s="623"/>
      <c r="DO34" s="623"/>
      <c r="DP34" s="623"/>
      <c r="DQ34" s="623"/>
      <c r="DR34" s="623"/>
      <c r="DS34" s="623"/>
      <c r="DT34" s="623"/>
      <c r="DU34" s="623"/>
      <c r="DV34" s="624"/>
      <c r="DW34" s="631">
        <v>11.2</v>
      </c>
      <c r="DX34" s="657"/>
      <c r="DY34" s="657"/>
      <c r="DZ34" s="657"/>
      <c r="EA34" s="657"/>
      <c r="EB34" s="657"/>
      <c r="EC34" s="658"/>
    </row>
    <row r="35" spans="2:133" ht="11.25" customHeight="1" x14ac:dyDescent="0.15">
      <c r="B35" s="628" t="s">
        <v>305</v>
      </c>
      <c r="C35" s="629"/>
      <c r="D35" s="629"/>
      <c r="E35" s="629"/>
      <c r="F35" s="629"/>
      <c r="G35" s="629"/>
      <c r="H35" s="629"/>
      <c r="I35" s="629"/>
      <c r="J35" s="629"/>
      <c r="K35" s="629"/>
      <c r="L35" s="629"/>
      <c r="M35" s="629"/>
      <c r="N35" s="629"/>
      <c r="O35" s="629"/>
      <c r="P35" s="629"/>
      <c r="Q35" s="630"/>
      <c r="R35" s="622">
        <v>7958900</v>
      </c>
      <c r="S35" s="623"/>
      <c r="T35" s="623"/>
      <c r="U35" s="623"/>
      <c r="V35" s="623"/>
      <c r="W35" s="623"/>
      <c r="X35" s="623"/>
      <c r="Y35" s="624"/>
      <c r="Z35" s="625">
        <v>3.9</v>
      </c>
      <c r="AA35" s="625"/>
      <c r="AB35" s="625"/>
      <c r="AC35" s="625"/>
      <c r="AD35" s="626" t="s">
        <v>112</v>
      </c>
      <c r="AE35" s="626"/>
      <c r="AF35" s="626"/>
      <c r="AG35" s="626"/>
      <c r="AH35" s="626"/>
      <c r="AI35" s="626"/>
      <c r="AJ35" s="626"/>
      <c r="AK35" s="626"/>
      <c r="AL35" s="631" t="s">
        <v>112</v>
      </c>
      <c r="AM35" s="632"/>
      <c r="AN35" s="632"/>
      <c r="AO35" s="633"/>
      <c r="AP35" s="188"/>
      <c r="AQ35" s="634" t="s">
        <v>306</v>
      </c>
      <c r="AR35" s="635"/>
      <c r="AS35" s="635"/>
      <c r="AT35" s="635"/>
      <c r="AU35" s="635"/>
      <c r="AV35" s="635"/>
      <c r="AW35" s="635"/>
      <c r="AX35" s="635"/>
      <c r="AY35" s="636"/>
      <c r="AZ35" s="614">
        <v>28893951</v>
      </c>
      <c r="BA35" s="615"/>
      <c r="BB35" s="615"/>
      <c r="BC35" s="615"/>
      <c r="BD35" s="615"/>
      <c r="BE35" s="615"/>
      <c r="BF35" s="706"/>
      <c r="BG35" s="634" t="s">
        <v>307</v>
      </c>
      <c r="BH35" s="635"/>
      <c r="BI35" s="635"/>
      <c r="BJ35" s="635"/>
      <c r="BK35" s="635"/>
      <c r="BL35" s="635"/>
      <c r="BM35" s="635"/>
      <c r="BN35" s="635"/>
      <c r="BO35" s="635"/>
      <c r="BP35" s="635"/>
      <c r="BQ35" s="635"/>
      <c r="BR35" s="635"/>
      <c r="BS35" s="635"/>
      <c r="BT35" s="635"/>
      <c r="BU35" s="636"/>
      <c r="BV35" s="614">
        <v>1648121</v>
      </c>
      <c r="BW35" s="615"/>
      <c r="BX35" s="615"/>
      <c r="BY35" s="615"/>
      <c r="BZ35" s="615"/>
      <c r="CA35" s="615"/>
      <c r="CB35" s="706"/>
      <c r="CD35" s="638" t="s">
        <v>308</v>
      </c>
      <c r="CE35" s="639"/>
      <c r="CF35" s="639"/>
      <c r="CG35" s="639"/>
      <c r="CH35" s="639"/>
      <c r="CI35" s="639"/>
      <c r="CJ35" s="639"/>
      <c r="CK35" s="639"/>
      <c r="CL35" s="639"/>
      <c r="CM35" s="639"/>
      <c r="CN35" s="639"/>
      <c r="CO35" s="639"/>
      <c r="CP35" s="639"/>
      <c r="CQ35" s="640"/>
      <c r="CR35" s="622">
        <v>1617510</v>
      </c>
      <c r="CS35" s="655"/>
      <c r="CT35" s="655"/>
      <c r="CU35" s="655"/>
      <c r="CV35" s="655"/>
      <c r="CW35" s="655"/>
      <c r="CX35" s="655"/>
      <c r="CY35" s="656"/>
      <c r="CZ35" s="659">
        <v>0.8</v>
      </c>
      <c r="DA35" s="660"/>
      <c r="DB35" s="660"/>
      <c r="DC35" s="661"/>
      <c r="DD35" s="637">
        <v>1394156</v>
      </c>
      <c r="DE35" s="655"/>
      <c r="DF35" s="655"/>
      <c r="DG35" s="655"/>
      <c r="DH35" s="655"/>
      <c r="DI35" s="655"/>
      <c r="DJ35" s="655"/>
      <c r="DK35" s="656"/>
      <c r="DL35" s="637">
        <v>1394156</v>
      </c>
      <c r="DM35" s="655"/>
      <c r="DN35" s="655"/>
      <c r="DO35" s="655"/>
      <c r="DP35" s="655"/>
      <c r="DQ35" s="655"/>
      <c r="DR35" s="655"/>
      <c r="DS35" s="655"/>
      <c r="DT35" s="655"/>
      <c r="DU35" s="655"/>
      <c r="DV35" s="656"/>
      <c r="DW35" s="631">
        <v>1.3</v>
      </c>
      <c r="DX35" s="657"/>
      <c r="DY35" s="657"/>
      <c r="DZ35" s="657"/>
      <c r="EA35" s="657"/>
      <c r="EB35" s="657"/>
      <c r="EC35" s="658"/>
    </row>
    <row r="36" spans="2:133" ht="11.25" customHeight="1" x14ac:dyDescent="0.15">
      <c r="B36" s="668" t="s">
        <v>309</v>
      </c>
      <c r="C36" s="669"/>
      <c r="D36" s="669"/>
      <c r="E36" s="669"/>
      <c r="F36" s="669"/>
      <c r="G36" s="669"/>
      <c r="H36" s="669"/>
      <c r="I36" s="669"/>
      <c r="J36" s="669"/>
      <c r="K36" s="669"/>
      <c r="L36" s="669"/>
      <c r="M36" s="669"/>
      <c r="N36" s="669"/>
      <c r="O36" s="669"/>
      <c r="P36" s="669"/>
      <c r="Q36" s="670"/>
      <c r="R36" s="696">
        <v>201689269</v>
      </c>
      <c r="S36" s="697"/>
      <c r="T36" s="697"/>
      <c r="U36" s="697"/>
      <c r="V36" s="697"/>
      <c r="W36" s="697"/>
      <c r="X36" s="697"/>
      <c r="Y36" s="698"/>
      <c r="Z36" s="699">
        <v>100</v>
      </c>
      <c r="AA36" s="699"/>
      <c r="AB36" s="699"/>
      <c r="AC36" s="699"/>
      <c r="AD36" s="700">
        <v>100318008</v>
      </c>
      <c r="AE36" s="700"/>
      <c r="AF36" s="700"/>
      <c r="AG36" s="700"/>
      <c r="AH36" s="700"/>
      <c r="AI36" s="700"/>
      <c r="AJ36" s="700"/>
      <c r="AK36" s="700"/>
      <c r="AL36" s="701">
        <v>100</v>
      </c>
      <c r="AM36" s="677"/>
      <c r="AN36" s="677"/>
      <c r="AO36" s="702"/>
      <c r="AQ36" s="703" t="s">
        <v>310</v>
      </c>
      <c r="AR36" s="704"/>
      <c r="AS36" s="704"/>
      <c r="AT36" s="704"/>
      <c r="AU36" s="704"/>
      <c r="AV36" s="704"/>
      <c r="AW36" s="704"/>
      <c r="AX36" s="704"/>
      <c r="AY36" s="705"/>
      <c r="AZ36" s="622">
        <v>9589174</v>
      </c>
      <c r="BA36" s="623"/>
      <c r="BB36" s="623"/>
      <c r="BC36" s="623"/>
      <c r="BD36" s="655"/>
      <c r="BE36" s="655"/>
      <c r="BF36" s="691"/>
      <c r="BG36" s="638" t="s">
        <v>311</v>
      </c>
      <c r="BH36" s="639"/>
      <c r="BI36" s="639"/>
      <c r="BJ36" s="639"/>
      <c r="BK36" s="639"/>
      <c r="BL36" s="639"/>
      <c r="BM36" s="639"/>
      <c r="BN36" s="639"/>
      <c r="BO36" s="639"/>
      <c r="BP36" s="639"/>
      <c r="BQ36" s="639"/>
      <c r="BR36" s="639"/>
      <c r="BS36" s="639"/>
      <c r="BT36" s="639"/>
      <c r="BU36" s="640"/>
      <c r="BV36" s="622">
        <v>-850864</v>
      </c>
      <c r="BW36" s="623"/>
      <c r="BX36" s="623"/>
      <c r="BY36" s="623"/>
      <c r="BZ36" s="623"/>
      <c r="CA36" s="623"/>
      <c r="CB36" s="641"/>
      <c r="CD36" s="638" t="s">
        <v>312</v>
      </c>
      <c r="CE36" s="639"/>
      <c r="CF36" s="639"/>
      <c r="CG36" s="639"/>
      <c r="CH36" s="639"/>
      <c r="CI36" s="639"/>
      <c r="CJ36" s="639"/>
      <c r="CK36" s="639"/>
      <c r="CL36" s="639"/>
      <c r="CM36" s="639"/>
      <c r="CN36" s="639"/>
      <c r="CO36" s="639"/>
      <c r="CP36" s="639"/>
      <c r="CQ36" s="640"/>
      <c r="CR36" s="622">
        <v>19768468</v>
      </c>
      <c r="CS36" s="623"/>
      <c r="CT36" s="623"/>
      <c r="CU36" s="623"/>
      <c r="CV36" s="623"/>
      <c r="CW36" s="623"/>
      <c r="CX36" s="623"/>
      <c r="CY36" s="624"/>
      <c r="CZ36" s="659">
        <v>9.9</v>
      </c>
      <c r="DA36" s="660"/>
      <c r="DB36" s="660"/>
      <c r="DC36" s="661"/>
      <c r="DD36" s="637">
        <v>18847902</v>
      </c>
      <c r="DE36" s="623"/>
      <c r="DF36" s="623"/>
      <c r="DG36" s="623"/>
      <c r="DH36" s="623"/>
      <c r="DI36" s="623"/>
      <c r="DJ36" s="623"/>
      <c r="DK36" s="624"/>
      <c r="DL36" s="637">
        <v>15113917</v>
      </c>
      <c r="DM36" s="623"/>
      <c r="DN36" s="623"/>
      <c r="DO36" s="623"/>
      <c r="DP36" s="623"/>
      <c r="DQ36" s="623"/>
      <c r="DR36" s="623"/>
      <c r="DS36" s="623"/>
      <c r="DT36" s="623"/>
      <c r="DU36" s="623"/>
      <c r="DV36" s="624"/>
      <c r="DW36" s="631">
        <v>14</v>
      </c>
      <c r="DX36" s="657"/>
      <c r="DY36" s="657"/>
      <c r="DZ36" s="657"/>
      <c r="EA36" s="657"/>
      <c r="EB36" s="657"/>
      <c r="EC36" s="658"/>
    </row>
    <row r="37" spans="2:133" ht="11.25" customHeight="1" x14ac:dyDescent="0.15">
      <c r="AQ37" s="703" t="s">
        <v>313</v>
      </c>
      <c r="AR37" s="704"/>
      <c r="AS37" s="704"/>
      <c r="AT37" s="704"/>
      <c r="AU37" s="704"/>
      <c r="AV37" s="704"/>
      <c r="AW37" s="704"/>
      <c r="AX37" s="704"/>
      <c r="AY37" s="705"/>
      <c r="AZ37" s="622">
        <v>921200</v>
      </c>
      <c r="BA37" s="623"/>
      <c r="BB37" s="623"/>
      <c r="BC37" s="623"/>
      <c r="BD37" s="655"/>
      <c r="BE37" s="655"/>
      <c r="BF37" s="691"/>
      <c r="BG37" s="638" t="s">
        <v>314</v>
      </c>
      <c r="BH37" s="639"/>
      <c r="BI37" s="639"/>
      <c r="BJ37" s="639"/>
      <c r="BK37" s="639"/>
      <c r="BL37" s="639"/>
      <c r="BM37" s="639"/>
      <c r="BN37" s="639"/>
      <c r="BO37" s="639"/>
      <c r="BP37" s="639"/>
      <c r="BQ37" s="639"/>
      <c r="BR37" s="639"/>
      <c r="BS37" s="639"/>
      <c r="BT37" s="639"/>
      <c r="BU37" s="640"/>
      <c r="BV37" s="622">
        <v>78241</v>
      </c>
      <c r="BW37" s="623"/>
      <c r="BX37" s="623"/>
      <c r="BY37" s="623"/>
      <c r="BZ37" s="623"/>
      <c r="CA37" s="623"/>
      <c r="CB37" s="641"/>
      <c r="CD37" s="638" t="s">
        <v>315</v>
      </c>
      <c r="CE37" s="639"/>
      <c r="CF37" s="639"/>
      <c r="CG37" s="639"/>
      <c r="CH37" s="639"/>
      <c r="CI37" s="639"/>
      <c r="CJ37" s="639"/>
      <c r="CK37" s="639"/>
      <c r="CL37" s="639"/>
      <c r="CM37" s="639"/>
      <c r="CN37" s="639"/>
      <c r="CO37" s="639"/>
      <c r="CP37" s="639"/>
      <c r="CQ37" s="640"/>
      <c r="CR37" s="622">
        <v>3216088</v>
      </c>
      <c r="CS37" s="655"/>
      <c r="CT37" s="655"/>
      <c r="CU37" s="655"/>
      <c r="CV37" s="655"/>
      <c r="CW37" s="655"/>
      <c r="CX37" s="655"/>
      <c r="CY37" s="656"/>
      <c r="CZ37" s="659">
        <v>1.6</v>
      </c>
      <c r="DA37" s="660"/>
      <c r="DB37" s="660"/>
      <c r="DC37" s="661"/>
      <c r="DD37" s="637">
        <v>3216088</v>
      </c>
      <c r="DE37" s="655"/>
      <c r="DF37" s="655"/>
      <c r="DG37" s="655"/>
      <c r="DH37" s="655"/>
      <c r="DI37" s="655"/>
      <c r="DJ37" s="655"/>
      <c r="DK37" s="656"/>
      <c r="DL37" s="637">
        <v>2052639</v>
      </c>
      <c r="DM37" s="655"/>
      <c r="DN37" s="655"/>
      <c r="DO37" s="655"/>
      <c r="DP37" s="655"/>
      <c r="DQ37" s="655"/>
      <c r="DR37" s="655"/>
      <c r="DS37" s="655"/>
      <c r="DT37" s="655"/>
      <c r="DU37" s="655"/>
      <c r="DV37" s="656"/>
      <c r="DW37" s="631">
        <v>1.9</v>
      </c>
      <c r="DX37" s="657"/>
      <c r="DY37" s="657"/>
      <c r="DZ37" s="657"/>
      <c r="EA37" s="657"/>
      <c r="EB37" s="657"/>
      <c r="EC37" s="658"/>
    </row>
    <row r="38" spans="2:133" ht="11.25" customHeight="1" x14ac:dyDescent="0.15">
      <c r="AQ38" s="703" t="s">
        <v>316</v>
      </c>
      <c r="AR38" s="704"/>
      <c r="AS38" s="704"/>
      <c r="AT38" s="704"/>
      <c r="AU38" s="704"/>
      <c r="AV38" s="704"/>
      <c r="AW38" s="704"/>
      <c r="AX38" s="704"/>
      <c r="AY38" s="705"/>
      <c r="AZ38" s="622">
        <v>110071</v>
      </c>
      <c r="BA38" s="623"/>
      <c r="BB38" s="623"/>
      <c r="BC38" s="623"/>
      <c r="BD38" s="655"/>
      <c r="BE38" s="655"/>
      <c r="BF38" s="691"/>
      <c r="BG38" s="638" t="s">
        <v>317</v>
      </c>
      <c r="BH38" s="639"/>
      <c r="BI38" s="639"/>
      <c r="BJ38" s="639"/>
      <c r="BK38" s="639"/>
      <c r="BL38" s="639"/>
      <c r="BM38" s="639"/>
      <c r="BN38" s="639"/>
      <c r="BO38" s="639"/>
      <c r="BP38" s="639"/>
      <c r="BQ38" s="639"/>
      <c r="BR38" s="639"/>
      <c r="BS38" s="639"/>
      <c r="BT38" s="639"/>
      <c r="BU38" s="640"/>
      <c r="BV38" s="622">
        <v>124870</v>
      </c>
      <c r="BW38" s="623"/>
      <c r="BX38" s="623"/>
      <c r="BY38" s="623"/>
      <c r="BZ38" s="623"/>
      <c r="CA38" s="623"/>
      <c r="CB38" s="641"/>
      <c r="CD38" s="638" t="s">
        <v>318</v>
      </c>
      <c r="CE38" s="639"/>
      <c r="CF38" s="639"/>
      <c r="CG38" s="639"/>
      <c r="CH38" s="639"/>
      <c r="CI38" s="639"/>
      <c r="CJ38" s="639"/>
      <c r="CK38" s="639"/>
      <c r="CL38" s="639"/>
      <c r="CM38" s="639"/>
      <c r="CN38" s="639"/>
      <c r="CO38" s="639"/>
      <c r="CP38" s="639"/>
      <c r="CQ38" s="640"/>
      <c r="CR38" s="622">
        <v>18273506</v>
      </c>
      <c r="CS38" s="623"/>
      <c r="CT38" s="623"/>
      <c r="CU38" s="623"/>
      <c r="CV38" s="623"/>
      <c r="CW38" s="623"/>
      <c r="CX38" s="623"/>
      <c r="CY38" s="624"/>
      <c r="CZ38" s="659">
        <v>9.1</v>
      </c>
      <c r="DA38" s="660"/>
      <c r="DB38" s="660"/>
      <c r="DC38" s="661"/>
      <c r="DD38" s="637">
        <v>14277883</v>
      </c>
      <c r="DE38" s="623"/>
      <c r="DF38" s="623"/>
      <c r="DG38" s="623"/>
      <c r="DH38" s="623"/>
      <c r="DI38" s="623"/>
      <c r="DJ38" s="623"/>
      <c r="DK38" s="624"/>
      <c r="DL38" s="637">
        <v>11900405</v>
      </c>
      <c r="DM38" s="623"/>
      <c r="DN38" s="623"/>
      <c r="DO38" s="623"/>
      <c r="DP38" s="623"/>
      <c r="DQ38" s="623"/>
      <c r="DR38" s="623"/>
      <c r="DS38" s="623"/>
      <c r="DT38" s="623"/>
      <c r="DU38" s="623"/>
      <c r="DV38" s="624"/>
      <c r="DW38" s="631">
        <v>11</v>
      </c>
      <c r="DX38" s="657"/>
      <c r="DY38" s="657"/>
      <c r="DZ38" s="657"/>
      <c r="EA38" s="657"/>
      <c r="EB38" s="657"/>
      <c r="EC38" s="658"/>
    </row>
    <row r="39" spans="2:133" ht="11.25" customHeight="1" x14ac:dyDescent="0.15">
      <c r="AQ39" s="703" t="s">
        <v>319</v>
      </c>
      <c r="AR39" s="704"/>
      <c r="AS39" s="704"/>
      <c r="AT39" s="704"/>
      <c r="AU39" s="704"/>
      <c r="AV39" s="704"/>
      <c r="AW39" s="704"/>
      <c r="AX39" s="704"/>
      <c r="AY39" s="705"/>
      <c r="AZ39" s="622">
        <v>12125</v>
      </c>
      <c r="BA39" s="623"/>
      <c r="BB39" s="623"/>
      <c r="BC39" s="623"/>
      <c r="BD39" s="655"/>
      <c r="BE39" s="655"/>
      <c r="BF39" s="691"/>
      <c r="BG39" s="707" t="s">
        <v>320</v>
      </c>
      <c r="BH39" s="708"/>
      <c r="BI39" s="708"/>
      <c r="BJ39" s="708"/>
      <c r="BK39" s="708"/>
      <c r="BL39" s="189"/>
      <c r="BM39" s="639" t="s">
        <v>321</v>
      </c>
      <c r="BN39" s="639"/>
      <c r="BO39" s="639"/>
      <c r="BP39" s="639"/>
      <c r="BQ39" s="639"/>
      <c r="BR39" s="639"/>
      <c r="BS39" s="639"/>
      <c r="BT39" s="639"/>
      <c r="BU39" s="640"/>
      <c r="BV39" s="622">
        <v>91</v>
      </c>
      <c r="BW39" s="623"/>
      <c r="BX39" s="623"/>
      <c r="BY39" s="623"/>
      <c r="BZ39" s="623"/>
      <c r="CA39" s="623"/>
      <c r="CB39" s="641"/>
      <c r="CD39" s="638" t="s">
        <v>322</v>
      </c>
      <c r="CE39" s="639"/>
      <c r="CF39" s="639"/>
      <c r="CG39" s="639"/>
      <c r="CH39" s="639"/>
      <c r="CI39" s="639"/>
      <c r="CJ39" s="639"/>
      <c r="CK39" s="639"/>
      <c r="CL39" s="639"/>
      <c r="CM39" s="639"/>
      <c r="CN39" s="639"/>
      <c r="CO39" s="639"/>
      <c r="CP39" s="639"/>
      <c r="CQ39" s="640"/>
      <c r="CR39" s="622">
        <v>2619963</v>
      </c>
      <c r="CS39" s="655"/>
      <c r="CT39" s="655"/>
      <c r="CU39" s="655"/>
      <c r="CV39" s="655"/>
      <c r="CW39" s="655"/>
      <c r="CX39" s="655"/>
      <c r="CY39" s="656"/>
      <c r="CZ39" s="659">
        <v>1.3</v>
      </c>
      <c r="DA39" s="660"/>
      <c r="DB39" s="660"/>
      <c r="DC39" s="661"/>
      <c r="DD39" s="637">
        <v>2403538</v>
      </c>
      <c r="DE39" s="655"/>
      <c r="DF39" s="655"/>
      <c r="DG39" s="655"/>
      <c r="DH39" s="655"/>
      <c r="DI39" s="655"/>
      <c r="DJ39" s="655"/>
      <c r="DK39" s="656"/>
      <c r="DL39" s="637" t="s">
        <v>323</v>
      </c>
      <c r="DM39" s="655"/>
      <c r="DN39" s="655"/>
      <c r="DO39" s="655"/>
      <c r="DP39" s="655"/>
      <c r="DQ39" s="655"/>
      <c r="DR39" s="655"/>
      <c r="DS39" s="655"/>
      <c r="DT39" s="655"/>
      <c r="DU39" s="655"/>
      <c r="DV39" s="656"/>
      <c r="DW39" s="631" t="s">
        <v>323</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3" t="s">
        <v>324</v>
      </c>
      <c r="AR40" s="704"/>
      <c r="AS40" s="704"/>
      <c r="AT40" s="704"/>
      <c r="AU40" s="704"/>
      <c r="AV40" s="704"/>
      <c r="AW40" s="704"/>
      <c r="AX40" s="704"/>
      <c r="AY40" s="705"/>
      <c r="AZ40" s="622">
        <v>6671046</v>
      </c>
      <c r="BA40" s="623"/>
      <c r="BB40" s="623"/>
      <c r="BC40" s="623"/>
      <c r="BD40" s="655"/>
      <c r="BE40" s="655"/>
      <c r="BF40" s="691"/>
      <c r="BG40" s="707"/>
      <c r="BH40" s="708"/>
      <c r="BI40" s="708"/>
      <c r="BJ40" s="708"/>
      <c r="BK40" s="708"/>
      <c r="BL40" s="189"/>
      <c r="BM40" s="639" t="s">
        <v>325</v>
      </c>
      <c r="BN40" s="639"/>
      <c r="BO40" s="639"/>
      <c r="BP40" s="639"/>
      <c r="BQ40" s="639"/>
      <c r="BR40" s="639"/>
      <c r="BS40" s="639"/>
      <c r="BT40" s="639"/>
      <c r="BU40" s="640"/>
      <c r="BV40" s="622">
        <v>123</v>
      </c>
      <c r="BW40" s="623"/>
      <c r="BX40" s="623"/>
      <c r="BY40" s="623"/>
      <c r="BZ40" s="623"/>
      <c r="CA40" s="623"/>
      <c r="CB40" s="641"/>
      <c r="CD40" s="638" t="s">
        <v>326</v>
      </c>
      <c r="CE40" s="639"/>
      <c r="CF40" s="639"/>
      <c r="CG40" s="639"/>
      <c r="CH40" s="639"/>
      <c r="CI40" s="639"/>
      <c r="CJ40" s="639"/>
      <c r="CK40" s="639"/>
      <c r="CL40" s="639"/>
      <c r="CM40" s="639"/>
      <c r="CN40" s="639"/>
      <c r="CO40" s="639"/>
      <c r="CP40" s="639"/>
      <c r="CQ40" s="640"/>
      <c r="CR40" s="622">
        <v>5886143</v>
      </c>
      <c r="CS40" s="623"/>
      <c r="CT40" s="623"/>
      <c r="CU40" s="623"/>
      <c r="CV40" s="623"/>
      <c r="CW40" s="623"/>
      <c r="CX40" s="623"/>
      <c r="CY40" s="624"/>
      <c r="CZ40" s="659">
        <v>2.9</v>
      </c>
      <c r="DA40" s="660"/>
      <c r="DB40" s="660"/>
      <c r="DC40" s="661"/>
      <c r="DD40" s="637">
        <v>3785315</v>
      </c>
      <c r="DE40" s="623"/>
      <c r="DF40" s="623"/>
      <c r="DG40" s="623"/>
      <c r="DH40" s="623"/>
      <c r="DI40" s="623"/>
      <c r="DJ40" s="623"/>
      <c r="DK40" s="624"/>
      <c r="DL40" s="637">
        <v>9</v>
      </c>
      <c r="DM40" s="623"/>
      <c r="DN40" s="623"/>
      <c r="DO40" s="623"/>
      <c r="DP40" s="623"/>
      <c r="DQ40" s="623"/>
      <c r="DR40" s="623"/>
      <c r="DS40" s="623"/>
      <c r="DT40" s="623"/>
      <c r="DU40" s="623"/>
      <c r="DV40" s="624"/>
      <c r="DW40" s="631">
        <v>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6">
        <v>11590335</v>
      </c>
      <c r="BA41" s="697"/>
      <c r="BB41" s="697"/>
      <c r="BC41" s="697"/>
      <c r="BD41" s="678"/>
      <c r="BE41" s="678"/>
      <c r="BF41" s="679"/>
      <c r="BG41" s="709"/>
      <c r="BH41" s="710"/>
      <c r="BI41" s="710"/>
      <c r="BJ41" s="710"/>
      <c r="BK41" s="710"/>
      <c r="BL41" s="191"/>
      <c r="BM41" s="646" t="s">
        <v>328</v>
      </c>
      <c r="BN41" s="646"/>
      <c r="BO41" s="646"/>
      <c r="BP41" s="646"/>
      <c r="BQ41" s="646"/>
      <c r="BR41" s="646"/>
      <c r="BS41" s="646"/>
      <c r="BT41" s="646"/>
      <c r="BU41" s="647"/>
      <c r="BV41" s="696">
        <v>332</v>
      </c>
      <c r="BW41" s="697"/>
      <c r="BX41" s="697"/>
      <c r="BY41" s="697"/>
      <c r="BZ41" s="697"/>
      <c r="CA41" s="697"/>
      <c r="CB41" s="711"/>
      <c r="CD41" s="638" t="s">
        <v>329</v>
      </c>
      <c r="CE41" s="639"/>
      <c r="CF41" s="639"/>
      <c r="CG41" s="639"/>
      <c r="CH41" s="639"/>
      <c r="CI41" s="639"/>
      <c r="CJ41" s="639"/>
      <c r="CK41" s="639"/>
      <c r="CL41" s="639"/>
      <c r="CM41" s="639"/>
      <c r="CN41" s="639"/>
      <c r="CO41" s="639"/>
      <c r="CP41" s="639"/>
      <c r="CQ41" s="640"/>
      <c r="CR41" s="622" t="s">
        <v>330</v>
      </c>
      <c r="CS41" s="655"/>
      <c r="CT41" s="655"/>
      <c r="CU41" s="655"/>
      <c r="CV41" s="655"/>
      <c r="CW41" s="655"/>
      <c r="CX41" s="655"/>
      <c r="CY41" s="656"/>
      <c r="CZ41" s="659" t="s">
        <v>330</v>
      </c>
      <c r="DA41" s="660"/>
      <c r="DB41" s="660"/>
      <c r="DC41" s="661"/>
      <c r="DD41" s="637" t="s">
        <v>330</v>
      </c>
      <c r="DE41" s="655"/>
      <c r="DF41" s="655"/>
      <c r="DG41" s="655"/>
      <c r="DH41" s="655"/>
      <c r="DI41" s="655"/>
      <c r="DJ41" s="655"/>
      <c r="DK41" s="656"/>
      <c r="DL41" s="715"/>
      <c r="DM41" s="716"/>
      <c r="DN41" s="716"/>
      <c r="DO41" s="716"/>
      <c r="DP41" s="716"/>
      <c r="DQ41" s="716"/>
      <c r="DR41" s="716"/>
      <c r="DS41" s="716"/>
      <c r="DT41" s="716"/>
      <c r="DU41" s="716"/>
      <c r="DV41" s="717"/>
      <c r="DW41" s="712"/>
      <c r="DX41" s="713"/>
      <c r="DY41" s="713"/>
      <c r="DZ41" s="713"/>
      <c r="EA41" s="713"/>
      <c r="EB41" s="713"/>
      <c r="EC41" s="714"/>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8" t="s">
        <v>332</v>
      </c>
      <c r="CE42" s="629"/>
      <c r="CF42" s="629"/>
      <c r="CG42" s="629"/>
      <c r="CH42" s="629"/>
      <c r="CI42" s="629"/>
      <c r="CJ42" s="629"/>
      <c r="CK42" s="629"/>
      <c r="CL42" s="629"/>
      <c r="CM42" s="629"/>
      <c r="CN42" s="629"/>
      <c r="CO42" s="629"/>
      <c r="CP42" s="629"/>
      <c r="CQ42" s="630"/>
      <c r="CR42" s="622">
        <v>17189326</v>
      </c>
      <c r="CS42" s="623"/>
      <c r="CT42" s="623"/>
      <c r="CU42" s="623"/>
      <c r="CV42" s="623"/>
      <c r="CW42" s="623"/>
      <c r="CX42" s="623"/>
      <c r="CY42" s="624"/>
      <c r="CZ42" s="659">
        <v>8.6</v>
      </c>
      <c r="DA42" s="721"/>
      <c r="DB42" s="721"/>
      <c r="DC42" s="722"/>
      <c r="DD42" s="637">
        <v>4036179</v>
      </c>
      <c r="DE42" s="623"/>
      <c r="DF42" s="623"/>
      <c r="DG42" s="623"/>
      <c r="DH42" s="623"/>
      <c r="DI42" s="623"/>
      <c r="DJ42" s="623"/>
      <c r="DK42" s="624"/>
      <c r="DL42" s="715"/>
      <c r="DM42" s="716"/>
      <c r="DN42" s="716"/>
      <c r="DO42" s="716"/>
      <c r="DP42" s="716"/>
      <c r="DQ42" s="716"/>
      <c r="DR42" s="716"/>
      <c r="DS42" s="716"/>
      <c r="DT42" s="716"/>
      <c r="DU42" s="716"/>
      <c r="DV42" s="717"/>
      <c r="DW42" s="712"/>
      <c r="DX42" s="713"/>
      <c r="DY42" s="713"/>
      <c r="DZ42" s="713"/>
      <c r="EA42" s="713"/>
      <c r="EB42" s="713"/>
      <c r="EC42" s="714"/>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8" t="s">
        <v>334</v>
      </c>
      <c r="CE43" s="629"/>
      <c r="CF43" s="629"/>
      <c r="CG43" s="629"/>
      <c r="CH43" s="629"/>
      <c r="CI43" s="629"/>
      <c r="CJ43" s="629"/>
      <c r="CK43" s="629"/>
      <c r="CL43" s="629"/>
      <c r="CM43" s="629"/>
      <c r="CN43" s="629"/>
      <c r="CO43" s="629"/>
      <c r="CP43" s="629"/>
      <c r="CQ43" s="630"/>
      <c r="CR43" s="622">
        <v>88887</v>
      </c>
      <c r="CS43" s="655"/>
      <c r="CT43" s="655"/>
      <c r="CU43" s="655"/>
      <c r="CV43" s="655"/>
      <c r="CW43" s="655"/>
      <c r="CX43" s="655"/>
      <c r="CY43" s="656"/>
      <c r="CZ43" s="659">
        <v>0</v>
      </c>
      <c r="DA43" s="660"/>
      <c r="DB43" s="660"/>
      <c r="DC43" s="661"/>
      <c r="DD43" s="637">
        <v>88887</v>
      </c>
      <c r="DE43" s="655"/>
      <c r="DF43" s="655"/>
      <c r="DG43" s="655"/>
      <c r="DH43" s="655"/>
      <c r="DI43" s="655"/>
      <c r="DJ43" s="655"/>
      <c r="DK43" s="656"/>
      <c r="DL43" s="715"/>
      <c r="DM43" s="716"/>
      <c r="DN43" s="716"/>
      <c r="DO43" s="716"/>
      <c r="DP43" s="716"/>
      <c r="DQ43" s="716"/>
      <c r="DR43" s="716"/>
      <c r="DS43" s="716"/>
      <c r="DT43" s="716"/>
      <c r="DU43" s="716"/>
      <c r="DV43" s="717"/>
      <c r="DW43" s="712"/>
      <c r="DX43" s="713"/>
      <c r="DY43" s="713"/>
      <c r="DZ43" s="713"/>
      <c r="EA43" s="713"/>
      <c r="EB43" s="713"/>
      <c r="EC43" s="714"/>
    </row>
    <row r="44" spans="2:133" ht="11.25" customHeight="1" x14ac:dyDescent="0.15">
      <c r="B44" s="194" t="s">
        <v>335</v>
      </c>
      <c r="CD44" s="731" t="s">
        <v>287</v>
      </c>
      <c r="CE44" s="732"/>
      <c r="CF44" s="628" t="s">
        <v>336</v>
      </c>
      <c r="CG44" s="629"/>
      <c r="CH44" s="629"/>
      <c r="CI44" s="629"/>
      <c r="CJ44" s="629"/>
      <c r="CK44" s="629"/>
      <c r="CL44" s="629"/>
      <c r="CM44" s="629"/>
      <c r="CN44" s="629"/>
      <c r="CO44" s="629"/>
      <c r="CP44" s="629"/>
      <c r="CQ44" s="630"/>
      <c r="CR44" s="622">
        <v>17189326</v>
      </c>
      <c r="CS44" s="623"/>
      <c r="CT44" s="623"/>
      <c r="CU44" s="623"/>
      <c r="CV44" s="623"/>
      <c r="CW44" s="623"/>
      <c r="CX44" s="623"/>
      <c r="CY44" s="624"/>
      <c r="CZ44" s="659">
        <v>8.6</v>
      </c>
      <c r="DA44" s="721"/>
      <c r="DB44" s="721"/>
      <c r="DC44" s="722"/>
      <c r="DD44" s="637">
        <v>4036179</v>
      </c>
      <c r="DE44" s="623"/>
      <c r="DF44" s="623"/>
      <c r="DG44" s="623"/>
      <c r="DH44" s="623"/>
      <c r="DI44" s="623"/>
      <c r="DJ44" s="623"/>
      <c r="DK44" s="624"/>
      <c r="DL44" s="715"/>
      <c r="DM44" s="716"/>
      <c r="DN44" s="716"/>
      <c r="DO44" s="716"/>
      <c r="DP44" s="716"/>
      <c r="DQ44" s="716"/>
      <c r="DR44" s="716"/>
      <c r="DS44" s="716"/>
      <c r="DT44" s="716"/>
      <c r="DU44" s="716"/>
      <c r="DV44" s="717"/>
      <c r="DW44" s="712"/>
      <c r="DX44" s="713"/>
      <c r="DY44" s="713"/>
      <c r="DZ44" s="713"/>
      <c r="EA44" s="713"/>
      <c r="EB44" s="713"/>
      <c r="EC44" s="714"/>
    </row>
    <row r="45" spans="2:133" ht="11.25" customHeight="1" x14ac:dyDescent="0.15">
      <c r="CD45" s="733"/>
      <c r="CE45" s="734"/>
      <c r="CF45" s="628" t="s">
        <v>337</v>
      </c>
      <c r="CG45" s="629"/>
      <c r="CH45" s="629"/>
      <c r="CI45" s="629"/>
      <c r="CJ45" s="629"/>
      <c r="CK45" s="629"/>
      <c r="CL45" s="629"/>
      <c r="CM45" s="629"/>
      <c r="CN45" s="629"/>
      <c r="CO45" s="629"/>
      <c r="CP45" s="629"/>
      <c r="CQ45" s="630"/>
      <c r="CR45" s="622">
        <v>4025681</v>
      </c>
      <c r="CS45" s="655"/>
      <c r="CT45" s="655"/>
      <c r="CU45" s="655"/>
      <c r="CV45" s="655"/>
      <c r="CW45" s="655"/>
      <c r="CX45" s="655"/>
      <c r="CY45" s="656"/>
      <c r="CZ45" s="659">
        <v>2</v>
      </c>
      <c r="DA45" s="660"/>
      <c r="DB45" s="660"/>
      <c r="DC45" s="661"/>
      <c r="DD45" s="637">
        <v>221441</v>
      </c>
      <c r="DE45" s="655"/>
      <c r="DF45" s="655"/>
      <c r="DG45" s="655"/>
      <c r="DH45" s="655"/>
      <c r="DI45" s="655"/>
      <c r="DJ45" s="655"/>
      <c r="DK45" s="656"/>
      <c r="DL45" s="715"/>
      <c r="DM45" s="716"/>
      <c r="DN45" s="716"/>
      <c r="DO45" s="716"/>
      <c r="DP45" s="716"/>
      <c r="DQ45" s="716"/>
      <c r="DR45" s="716"/>
      <c r="DS45" s="716"/>
      <c r="DT45" s="716"/>
      <c r="DU45" s="716"/>
      <c r="DV45" s="717"/>
      <c r="DW45" s="712"/>
      <c r="DX45" s="713"/>
      <c r="DY45" s="713"/>
      <c r="DZ45" s="713"/>
      <c r="EA45" s="713"/>
      <c r="EB45" s="713"/>
      <c r="EC45" s="714"/>
    </row>
    <row r="46" spans="2:133" ht="11.25" customHeight="1" x14ac:dyDescent="0.15">
      <c r="CD46" s="733"/>
      <c r="CE46" s="734"/>
      <c r="CF46" s="628" t="s">
        <v>338</v>
      </c>
      <c r="CG46" s="629"/>
      <c r="CH46" s="629"/>
      <c r="CI46" s="629"/>
      <c r="CJ46" s="629"/>
      <c r="CK46" s="629"/>
      <c r="CL46" s="629"/>
      <c r="CM46" s="629"/>
      <c r="CN46" s="629"/>
      <c r="CO46" s="629"/>
      <c r="CP46" s="629"/>
      <c r="CQ46" s="630"/>
      <c r="CR46" s="622">
        <v>13017234</v>
      </c>
      <c r="CS46" s="623"/>
      <c r="CT46" s="623"/>
      <c r="CU46" s="623"/>
      <c r="CV46" s="623"/>
      <c r="CW46" s="623"/>
      <c r="CX46" s="623"/>
      <c r="CY46" s="624"/>
      <c r="CZ46" s="659">
        <v>6.5</v>
      </c>
      <c r="DA46" s="721"/>
      <c r="DB46" s="721"/>
      <c r="DC46" s="722"/>
      <c r="DD46" s="637">
        <v>3807227</v>
      </c>
      <c r="DE46" s="623"/>
      <c r="DF46" s="623"/>
      <c r="DG46" s="623"/>
      <c r="DH46" s="623"/>
      <c r="DI46" s="623"/>
      <c r="DJ46" s="623"/>
      <c r="DK46" s="624"/>
      <c r="DL46" s="715"/>
      <c r="DM46" s="716"/>
      <c r="DN46" s="716"/>
      <c r="DO46" s="716"/>
      <c r="DP46" s="716"/>
      <c r="DQ46" s="716"/>
      <c r="DR46" s="716"/>
      <c r="DS46" s="716"/>
      <c r="DT46" s="716"/>
      <c r="DU46" s="716"/>
      <c r="DV46" s="717"/>
      <c r="DW46" s="712"/>
      <c r="DX46" s="713"/>
      <c r="DY46" s="713"/>
      <c r="DZ46" s="713"/>
      <c r="EA46" s="713"/>
      <c r="EB46" s="713"/>
      <c r="EC46" s="714"/>
    </row>
    <row r="47" spans="2:133" ht="11.25" customHeight="1" x14ac:dyDescent="0.15">
      <c r="CD47" s="733"/>
      <c r="CE47" s="734"/>
      <c r="CF47" s="628" t="s">
        <v>339</v>
      </c>
      <c r="CG47" s="629"/>
      <c r="CH47" s="629"/>
      <c r="CI47" s="629"/>
      <c r="CJ47" s="629"/>
      <c r="CK47" s="629"/>
      <c r="CL47" s="629"/>
      <c r="CM47" s="629"/>
      <c r="CN47" s="629"/>
      <c r="CO47" s="629"/>
      <c r="CP47" s="629"/>
      <c r="CQ47" s="630"/>
      <c r="CR47" s="622" t="s">
        <v>112</v>
      </c>
      <c r="CS47" s="655"/>
      <c r="CT47" s="655"/>
      <c r="CU47" s="655"/>
      <c r="CV47" s="655"/>
      <c r="CW47" s="655"/>
      <c r="CX47" s="655"/>
      <c r="CY47" s="656"/>
      <c r="CZ47" s="659" t="s">
        <v>112</v>
      </c>
      <c r="DA47" s="660"/>
      <c r="DB47" s="660"/>
      <c r="DC47" s="661"/>
      <c r="DD47" s="637" t="s">
        <v>112</v>
      </c>
      <c r="DE47" s="655"/>
      <c r="DF47" s="655"/>
      <c r="DG47" s="655"/>
      <c r="DH47" s="655"/>
      <c r="DI47" s="655"/>
      <c r="DJ47" s="655"/>
      <c r="DK47" s="656"/>
      <c r="DL47" s="715"/>
      <c r="DM47" s="716"/>
      <c r="DN47" s="716"/>
      <c r="DO47" s="716"/>
      <c r="DP47" s="716"/>
      <c r="DQ47" s="716"/>
      <c r="DR47" s="716"/>
      <c r="DS47" s="716"/>
      <c r="DT47" s="716"/>
      <c r="DU47" s="716"/>
      <c r="DV47" s="717"/>
      <c r="DW47" s="712"/>
      <c r="DX47" s="713"/>
      <c r="DY47" s="713"/>
      <c r="DZ47" s="713"/>
      <c r="EA47" s="713"/>
      <c r="EB47" s="713"/>
      <c r="EC47" s="714"/>
    </row>
    <row r="48" spans="2:133" x14ac:dyDescent="0.15">
      <c r="CD48" s="735"/>
      <c r="CE48" s="736"/>
      <c r="CF48" s="628" t="s">
        <v>340</v>
      </c>
      <c r="CG48" s="629"/>
      <c r="CH48" s="629"/>
      <c r="CI48" s="629"/>
      <c r="CJ48" s="629"/>
      <c r="CK48" s="629"/>
      <c r="CL48" s="629"/>
      <c r="CM48" s="629"/>
      <c r="CN48" s="629"/>
      <c r="CO48" s="629"/>
      <c r="CP48" s="629"/>
      <c r="CQ48" s="630"/>
      <c r="CR48" s="622" t="s">
        <v>112</v>
      </c>
      <c r="CS48" s="623"/>
      <c r="CT48" s="623"/>
      <c r="CU48" s="623"/>
      <c r="CV48" s="623"/>
      <c r="CW48" s="623"/>
      <c r="CX48" s="623"/>
      <c r="CY48" s="624"/>
      <c r="CZ48" s="659" t="s">
        <v>112</v>
      </c>
      <c r="DA48" s="721"/>
      <c r="DB48" s="721"/>
      <c r="DC48" s="722"/>
      <c r="DD48" s="637" t="s">
        <v>112</v>
      </c>
      <c r="DE48" s="623"/>
      <c r="DF48" s="623"/>
      <c r="DG48" s="623"/>
      <c r="DH48" s="623"/>
      <c r="DI48" s="623"/>
      <c r="DJ48" s="623"/>
      <c r="DK48" s="624"/>
      <c r="DL48" s="715"/>
      <c r="DM48" s="716"/>
      <c r="DN48" s="716"/>
      <c r="DO48" s="716"/>
      <c r="DP48" s="716"/>
      <c r="DQ48" s="716"/>
      <c r="DR48" s="716"/>
      <c r="DS48" s="716"/>
      <c r="DT48" s="716"/>
      <c r="DU48" s="716"/>
      <c r="DV48" s="717"/>
      <c r="DW48" s="712"/>
      <c r="DX48" s="713"/>
      <c r="DY48" s="713"/>
      <c r="DZ48" s="713"/>
      <c r="EA48" s="713"/>
      <c r="EB48" s="713"/>
      <c r="EC48" s="714"/>
    </row>
    <row r="49" spans="82:133" ht="11.25" customHeight="1" x14ac:dyDescent="0.15">
      <c r="CD49" s="668" t="s">
        <v>341</v>
      </c>
      <c r="CE49" s="669"/>
      <c r="CF49" s="669"/>
      <c r="CG49" s="669"/>
      <c r="CH49" s="669"/>
      <c r="CI49" s="669"/>
      <c r="CJ49" s="669"/>
      <c r="CK49" s="669"/>
      <c r="CL49" s="669"/>
      <c r="CM49" s="669"/>
      <c r="CN49" s="669"/>
      <c r="CO49" s="669"/>
      <c r="CP49" s="669"/>
      <c r="CQ49" s="670"/>
      <c r="CR49" s="696">
        <v>200023698</v>
      </c>
      <c r="CS49" s="678"/>
      <c r="CT49" s="678"/>
      <c r="CU49" s="678"/>
      <c r="CV49" s="678"/>
      <c r="CW49" s="678"/>
      <c r="CX49" s="678"/>
      <c r="CY49" s="723"/>
      <c r="CZ49" s="724">
        <v>100</v>
      </c>
      <c r="DA49" s="725"/>
      <c r="DB49" s="725"/>
      <c r="DC49" s="726"/>
      <c r="DD49" s="727">
        <v>120984744</v>
      </c>
      <c r="DE49" s="678"/>
      <c r="DF49" s="678"/>
      <c r="DG49" s="678"/>
      <c r="DH49" s="678"/>
      <c r="DI49" s="678"/>
      <c r="DJ49" s="678"/>
      <c r="DK49" s="723"/>
      <c r="DL49" s="728"/>
      <c r="DM49" s="729"/>
      <c r="DN49" s="729"/>
      <c r="DO49" s="729"/>
      <c r="DP49" s="729"/>
      <c r="DQ49" s="729"/>
      <c r="DR49" s="729"/>
      <c r="DS49" s="729"/>
      <c r="DT49" s="729"/>
      <c r="DU49" s="729"/>
      <c r="DV49" s="730"/>
      <c r="DW49" s="718"/>
      <c r="DX49" s="719"/>
      <c r="DY49" s="719"/>
      <c r="DZ49" s="719"/>
      <c r="EA49" s="719"/>
      <c r="EB49" s="719"/>
      <c r="EC49" s="720"/>
    </row>
    <row r="50" spans="82:133" hidden="1" x14ac:dyDescent="0.15"/>
    <row r="51" spans="82:133" hidden="1" x14ac:dyDescent="0.15"/>
  </sheetData>
  <sheetProtection password="851F"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CZ45:DC45"/>
    <mergeCell ref="DD45:DK45"/>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DL40:DV40"/>
    <mergeCell ref="DL41:DV41"/>
    <mergeCell ref="AQ39:AY39"/>
    <mergeCell ref="AZ39:BF39"/>
    <mergeCell ref="BG39:BK41"/>
    <mergeCell ref="BM39:BU39"/>
    <mergeCell ref="BV39:CB39"/>
    <mergeCell ref="CD39:CQ39"/>
    <mergeCell ref="CR39:CY39"/>
    <mergeCell ref="CZ39:DC39"/>
    <mergeCell ref="DD39:DK39"/>
    <mergeCell ref="BV41:CB41"/>
    <mergeCell ref="CD41:CQ41"/>
    <mergeCell ref="BM40:BU40"/>
    <mergeCell ref="BV40:CB40"/>
    <mergeCell ref="CD40:CQ40"/>
    <mergeCell ref="CR40:CY40"/>
    <mergeCell ref="CZ40:DC40"/>
    <mergeCell ref="DD40:DK40"/>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AQ37:AY37"/>
    <mergeCell ref="AZ37:BF37"/>
    <mergeCell ref="BG37:BU37"/>
    <mergeCell ref="BV37:CB37"/>
    <mergeCell ref="CD37:CQ37"/>
    <mergeCell ref="CR37:CY37"/>
    <mergeCell ref="CZ38:DC38"/>
    <mergeCell ref="DD38:DK38"/>
    <mergeCell ref="DL38:DV38"/>
    <mergeCell ref="BV35:CB35"/>
    <mergeCell ref="DL39:DV39"/>
    <mergeCell ref="DW39:EC39"/>
    <mergeCell ref="CD36:CQ36"/>
    <mergeCell ref="CR36:CY36"/>
    <mergeCell ref="CZ36:DC36"/>
    <mergeCell ref="DD36:DK36"/>
    <mergeCell ref="DL36:DV36"/>
    <mergeCell ref="AZ35:BF35"/>
    <mergeCell ref="BG35:BU35"/>
    <mergeCell ref="CD35:CQ35"/>
    <mergeCell ref="CR35:CY35"/>
    <mergeCell ref="CZ35:DC35"/>
    <mergeCell ref="DD35:DK35"/>
    <mergeCell ref="DL35:DV35"/>
    <mergeCell ref="DW38:EC38"/>
    <mergeCell ref="B36:Q36"/>
    <mergeCell ref="R36:Y36"/>
    <mergeCell ref="Z36:AC36"/>
    <mergeCell ref="AD36:AK36"/>
    <mergeCell ref="AL36:AO36"/>
    <mergeCell ref="AQ36:AY36"/>
    <mergeCell ref="B35:Q35"/>
    <mergeCell ref="R35:Y35"/>
    <mergeCell ref="Z35:AC35"/>
    <mergeCell ref="AD35:AK35"/>
    <mergeCell ref="AL35:AO35"/>
    <mergeCell ref="AQ35:AY35"/>
    <mergeCell ref="BG31:BL31"/>
    <mergeCell ref="BM31:BQ31"/>
    <mergeCell ref="BG30:BL30"/>
    <mergeCell ref="BM30:BQ30"/>
    <mergeCell ref="DW33:EC33"/>
    <mergeCell ref="B34:Q34"/>
    <mergeCell ref="R34:Y34"/>
    <mergeCell ref="Z34:AC34"/>
    <mergeCell ref="AD34:AK34"/>
    <mergeCell ref="AL34:AO34"/>
    <mergeCell ref="DL34:DV34"/>
    <mergeCell ref="DW34:EC34"/>
    <mergeCell ref="CZ34:DC34"/>
    <mergeCell ref="DD34:DK34"/>
    <mergeCell ref="AQ34:BF34"/>
    <mergeCell ref="BG34:CB34"/>
    <mergeCell ref="CZ33:DC33"/>
    <mergeCell ref="DD33:DK33"/>
    <mergeCell ref="DL33:DV33"/>
    <mergeCell ref="DL31:DV31"/>
    <mergeCell ref="DL30:DV30"/>
    <mergeCell ref="DL32:DV32"/>
    <mergeCell ref="DD32:DK32"/>
    <mergeCell ref="BM32:BQ32"/>
    <mergeCell ref="BR32:BW32"/>
    <mergeCell ref="BX31:CB31"/>
    <mergeCell ref="CF31:CQ31"/>
    <mergeCell ref="BR30:BW30"/>
    <mergeCell ref="BX30:CB30"/>
    <mergeCell ref="CF30:CQ30"/>
    <mergeCell ref="BR31:BW31"/>
    <mergeCell ref="B33:Q33"/>
    <mergeCell ref="R33:Y33"/>
    <mergeCell ref="Z33:AC33"/>
    <mergeCell ref="AD33:AK33"/>
    <mergeCell ref="AL33:AO33"/>
    <mergeCell ref="CD33:CQ33"/>
    <mergeCell ref="CD34:CQ34"/>
    <mergeCell ref="CR34:CY34"/>
    <mergeCell ref="BX32:CB32"/>
    <mergeCell ref="CF32:CQ32"/>
    <mergeCell ref="CR32:CY32"/>
    <mergeCell ref="CR33:CY33"/>
    <mergeCell ref="AT30:AT32"/>
    <mergeCell ref="AX30:BF30"/>
    <mergeCell ref="AP30:AS32"/>
    <mergeCell ref="BG32:BL32"/>
    <mergeCell ref="B32:Q32"/>
    <mergeCell ref="R32:Y32"/>
    <mergeCell ref="Z32:AC32"/>
    <mergeCell ref="AD32:AK32"/>
    <mergeCell ref="AL32:AO32"/>
    <mergeCell ref="AX32:BF32"/>
    <mergeCell ref="AL31:AO31"/>
    <mergeCell ref="AX31:BF31"/>
    <mergeCell ref="B30:Q30"/>
    <mergeCell ref="R30:Y30"/>
    <mergeCell ref="Z30:AC30"/>
    <mergeCell ref="AD30:AK30"/>
    <mergeCell ref="AL30:AO30"/>
    <mergeCell ref="B31:Q31"/>
    <mergeCell ref="R31:Y31"/>
    <mergeCell ref="Z31:AC31"/>
    <mergeCell ref="AD31:AK31"/>
    <mergeCell ref="CD28:CQ28"/>
    <mergeCell ref="CR28:CY28"/>
    <mergeCell ref="CZ28:DC28"/>
    <mergeCell ref="DW28:EC28"/>
    <mergeCell ref="DD28:DK28"/>
    <mergeCell ref="DL28:DV28"/>
    <mergeCell ref="DD29:DK29"/>
    <mergeCell ref="CD29:CE32"/>
    <mergeCell ref="DL29:DV29"/>
    <mergeCell ref="DW29:EC29"/>
    <mergeCell ref="CR29:CY29"/>
    <mergeCell ref="CZ29:DC29"/>
    <mergeCell ref="DD31:DK31"/>
    <mergeCell ref="DW31:EC31"/>
    <mergeCell ref="DW30:EC30"/>
    <mergeCell ref="CR30:CY30"/>
    <mergeCell ref="CZ30:DC30"/>
    <mergeCell ref="DD30:DK30"/>
    <mergeCell ref="CZ32:DC32"/>
    <mergeCell ref="CR31:CY31"/>
    <mergeCell ref="CZ31:DC31"/>
    <mergeCell ref="DW32:EC32"/>
    <mergeCell ref="CF29:CQ29"/>
    <mergeCell ref="Z29:AC29"/>
    <mergeCell ref="AD29:AK29"/>
    <mergeCell ref="AL29:AO29"/>
    <mergeCell ref="AP29:BF29"/>
    <mergeCell ref="BG28:BN28"/>
    <mergeCell ref="BO28:BR28"/>
    <mergeCell ref="BR29:CB29"/>
    <mergeCell ref="B28:Q28"/>
    <mergeCell ref="R28:Y28"/>
    <mergeCell ref="Z28:AC28"/>
    <mergeCell ref="AD28:AK28"/>
    <mergeCell ref="AL28:AO28"/>
    <mergeCell ref="AP28:BF28"/>
    <mergeCell ref="BS28:CB28"/>
    <mergeCell ref="B29:Q29"/>
    <mergeCell ref="R29:Y29"/>
    <mergeCell ref="BG29:BQ29"/>
    <mergeCell ref="BO26:BR26"/>
    <mergeCell ref="CD27:CQ27"/>
    <mergeCell ref="CR27:CY27"/>
    <mergeCell ref="CZ27:DC27"/>
    <mergeCell ref="DD27:DK27"/>
    <mergeCell ref="DL27:DV27"/>
    <mergeCell ref="R26:Y26"/>
    <mergeCell ref="Z26:AC26"/>
    <mergeCell ref="AD26:AK26"/>
    <mergeCell ref="AL26:AO26"/>
    <mergeCell ref="AP26:BF26"/>
    <mergeCell ref="DW25:EC25"/>
    <mergeCell ref="BS25:CB25"/>
    <mergeCell ref="DL25:DV25"/>
    <mergeCell ref="DW27:EC27"/>
    <mergeCell ref="DW26:EC26"/>
    <mergeCell ref="B27:Q27"/>
    <mergeCell ref="R27:Y27"/>
    <mergeCell ref="Z27:AC27"/>
    <mergeCell ref="AD27:AK27"/>
    <mergeCell ref="AL27:AO27"/>
    <mergeCell ref="CZ25:DC25"/>
    <mergeCell ref="DD25:DK25"/>
    <mergeCell ref="AP27:BF27"/>
    <mergeCell ref="BG27:BN27"/>
    <mergeCell ref="BO27:BR27"/>
    <mergeCell ref="BS27:CB27"/>
    <mergeCell ref="BS26:CB26"/>
    <mergeCell ref="BG26:BN26"/>
    <mergeCell ref="CR26:CY26"/>
    <mergeCell ref="CZ26:DC26"/>
    <mergeCell ref="DD26:DK26"/>
    <mergeCell ref="DL26:DV26"/>
    <mergeCell ref="B26:Q26"/>
    <mergeCell ref="CD26:CQ26"/>
    <mergeCell ref="B24:Q24"/>
    <mergeCell ref="R24:Y24"/>
    <mergeCell ref="Z24:AC24"/>
    <mergeCell ref="AD24:AK24"/>
    <mergeCell ref="AL24:AO24"/>
    <mergeCell ref="AP24:BF24"/>
    <mergeCell ref="BG25:BN25"/>
    <mergeCell ref="BG24:BN24"/>
    <mergeCell ref="BO24:BR24"/>
    <mergeCell ref="BO25:BR25"/>
    <mergeCell ref="CD25:CQ25"/>
    <mergeCell ref="CR25:CY25"/>
    <mergeCell ref="B25:Q25"/>
    <mergeCell ref="R25:Y25"/>
    <mergeCell ref="Z25:AC25"/>
    <mergeCell ref="AD25:AK25"/>
    <mergeCell ref="AL25:AO25"/>
    <mergeCell ref="AP25:BF25"/>
    <mergeCell ref="DD24:DK24"/>
    <mergeCell ref="DL24:DV24"/>
    <mergeCell ref="DW24:EC24"/>
    <mergeCell ref="CZ24:DC24"/>
    <mergeCell ref="CD22:EC22"/>
    <mergeCell ref="BG23:BN23"/>
    <mergeCell ref="BO23:BR23"/>
    <mergeCell ref="DL23:DV23"/>
    <mergeCell ref="DW23:EC23"/>
    <mergeCell ref="BS24:CB24"/>
    <mergeCell ref="CD24:CQ24"/>
    <mergeCell ref="CR24:CY24"/>
    <mergeCell ref="B22:Q22"/>
    <mergeCell ref="R22:Y22"/>
    <mergeCell ref="Z22:AC22"/>
    <mergeCell ref="AD22:AK22"/>
    <mergeCell ref="AL22:AO22"/>
    <mergeCell ref="AP22:BF22"/>
    <mergeCell ref="CR23:CY23"/>
    <mergeCell ref="CZ23:DC23"/>
    <mergeCell ref="DD23:DK23"/>
    <mergeCell ref="B23:Q23"/>
    <mergeCell ref="R23:Y23"/>
    <mergeCell ref="Z23:AC23"/>
    <mergeCell ref="AD23:AK23"/>
    <mergeCell ref="AL23:AO23"/>
    <mergeCell ref="AP23:BF23"/>
    <mergeCell ref="BG22:BN22"/>
    <mergeCell ref="BO22:BR22"/>
    <mergeCell ref="BS22:CB22"/>
    <mergeCell ref="DQ21:EC21"/>
    <mergeCell ref="BO21:BR21"/>
    <mergeCell ref="BS21:CB21"/>
    <mergeCell ref="CD21:CQ21"/>
    <mergeCell ref="CR21:CY21"/>
    <mergeCell ref="CZ21:DC21"/>
    <mergeCell ref="DD21:DP21"/>
    <mergeCell ref="BS23:CB23"/>
    <mergeCell ref="CD23:CQ23"/>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0" t="s">
        <v>343</v>
      </c>
      <c r="DK2" s="761"/>
      <c r="DL2" s="761"/>
      <c r="DM2" s="761"/>
      <c r="DN2" s="761"/>
      <c r="DO2" s="762"/>
      <c r="DP2" s="202"/>
      <c r="DQ2" s="760" t="s">
        <v>344</v>
      </c>
      <c r="DR2" s="761"/>
      <c r="DS2" s="761"/>
      <c r="DT2" s="761"/>
      <c r="DU2" s="761"/>
      <c r="DV2" s="761"/>
      <c r="DW2" s="761"/>
      <c r="DX2" s="761"/>
      <c r="DY2" s="761"/>
      <c r="DZ2" s="76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3" t="s">
        <v>345</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4" t="s">
        <v>347</v>
      </c>
      <c r="B5" s="765"/>
      <c r="C5" s="765"/>
      <c r="D5" s="765"/>
      <c r="E5" s="765"/>
      <c r="F5" s="765"/>
      <c r="G5" s="765"/>
      <c r="H5" s="765"/>
      <c r="I5" s="765"/>
      <c r="J5" s="765"/>
      <c r="K5" s="765"/>
      <c r="L5" s="765"/>
      <c r="M5" s="765"/>
      <c r="N5" s="765"/>
      <c r="O5" s="765"/>
      <c r="P5" s="766"/>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4" t="s">
        <v>355</v>
      </c>
      <c r="BR5" s="765"/>
      <c r="BS5" s="765"/>
      <c r="BT5" s="765"/>
      <c r="BU5" s="765"/>
      <c r="BV5" s="765"/>
      <c r="BW5" s="765"/>
      <c r="BX5" s="765"/>
      <c r="BY5" s="765"/>
      <c r="BZ5" s="765"/>
      <c r="CA5" s="765"/>
      <c r="CB5" s="765"/>
      <c r="CC5" s="765"/>
      <c r="CD5" s="765"/>
      <c r="CE5" s="765"/>
      <c r="CF5" s="765"/>
      <c r="CG5" s="766"/>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7"/>
      <c r="B6" s="768"/>
      <c r="C6" s="768"/>
      <c r="D6" s="768"/>
      <c r="E6" s="768"/>
      <c r="F6" s="768"/>
      <c r="G6" s="768"/>
      <c r="H6" s="768"/>
      <c r="I6" s="768"/>
      <c r="J6" s="768"/>
      <c r="K6" s="768"/>
      <c r="L6" s="768"/>
      <c r="M6" s="768"/>
      <c r="N6" s="768"/>
      <c r="O6" s="768"/>
      <c r="P6" s="769"/>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7"/>
      <c r="BR6" s="768"/>
      <c r="BS6" s="768"/>
      <c r="BT6" s="768"/>
      <c r="BU6" s="768"/>
      <c r="BV6" s="768"/>
      <c r="BW6" s="768"/>
      <c r="BX6" s="768"/>
      <c r="BY6" s="768"/>
      <c r="BZ6" s="768"/>
      <c r="CA6" s="768"/>
      <c r="CB6" s="768"/>
      <c r="CC6" s="768"/>
      <c r="CD6" s="768"/>
      <c r="CE6" s="768"/>
      <c r="CF6" s="768"/>
      <c r="CG6" s="76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202102</v>
      </c>
      <c r="R7" s="755"/>
      <c r="S7" s="755"/>
      <c r="T7" s="755"/>
      <c r="U7" s="755"/>
      <c r="V7" s="755">
        <v>200907</v>
      </c>
      <c r="W7" s="755"/>
      <c r="X7" s="755"/>
      <c r="Y7" s="755"/>
      <c r="Z7" s="755"/>
      <c r="AA7" s="755">
        <v>1195</v>
      </c>
      <c r="AB7" s="755"/>
      <c r="AC7" s="755"/>
      <c r="AD7" s="755"/>
      <c r="AE7" s="756"/>
      <c r="AF7" s="757">
        <v>1120</v>
      </c>
      <c r="AG7" s="758"/>
      <c r="AH7" s="758"/>
      <c r="AI7" s="758"/>
      <c r="AJ7" s="759"/>
      <c r="AK7" s="794">
        <v>4816</v>
      </c>
      <c r="AL7" s="795"/>
      <c r="AM7" s="795"/>
      <c r="AN7" s="795"/>
      <c r="AO7" s="795"/>
      <c r="AP7" s="795">
        <v>187612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801">
        <v>-1</v>
      </c>
      <c r="CI7" s="802"/>
      <c r="CJ7" s="802"/>
      <c r="CK7" s="802"/>
      <c r="CL7" s="803"/>
      <c r="CM7" s="801">
        <v>35</v>
      </c>
      <c r="CN7" s="802"/>
      <c r="CO7" s="802"/>
      <c r="CP7" s="802"/>
      <c r="CQ7" s="803"/>
      <c r="CR7" s="801">
        <v>1</v>
      </c>
      <c r="CS7" s="802"/>
      <c r="CT7" s="802"/>
      <c r="CU7" s="802"/>
      <c r="CV7" s="803"/>
      <c r="CW7" s="788" t="s">
        <v>538</v>
      </c>
      <c r="CX7" s="788"/>
      <c r="CY7" s="788"/>
      <c r="CZ7" s="788"/>
      <c r="DA7" s="788"/>
      <c r="DB7" s="801" t="s">
        <v>559</v>
      </c>
      <c r="DC7" s="802"/>
      <c r="DD7" s="802"/>
      <c r="DE7" s="802"/>
      <c r="DF7" s="803"/>
      <c r="DG7" s="801" t="s">
        <v>559</v>
      </c>
      <c r="DH7" s="802"/>
      <c r="DI7" s="802"/>
      <c r="DJ7" s="802"/>
      <c r="DK7" s="803"/>
      <c r="DL7" s="801" t="s">
        <v>559</v>
      </c>
      <c r="DM7" s="802"/>
      <c r="DN7" s="802"/>
      <c r="DO7" s="802"/>
      <c r="DP7" s="803"/>
      <c r="DQ7" s="801" t="s">
        <v>559</v>
      </c>
      <c r="DR7" s="802"/>
      <c r="DS7" s="802"/>
      <c r="DT7" s="802"/>
      <c r="DU7" s="803"/>
      <c r="DV7" s="804"/>
      <c r="DW7" s="805"/>
      <c r="DX7" s="805"/>
      <c r="DY7" s="805"/>
      <c r="DZ7" s="806"/>
      <c r="EA7" s="207"/>
    </row>
    <row r="8" spans="1:131" s="208" customFormat="1" ht="26.25" customHeight="1" x14ac:dyDescent="0.15">
      <c r="A8" s="214">
        <v>2</v>
      </c>
      <c r="B8" s="778" t="s">
        <v>365</v>
      </c>
      <c r="C8" s="779"/>
      <c r="D8" s="779"/>
      <c r="E8" s="779"/>
      <c r="F8" s="779"/>
      <c r="G8" s="779"/>
      <c r="H8" s="779"/>
      <c r="I8" s="779"/>
      <c r="J8" s="779"/>
      <c r="K8" s="779"/>
      <c r="L8" s="779"/>
      <c r="M8" s="779"/>
      <c r="N8" s="779"/>
      <c r="O8" s="779"/>
      <c r="P8" s="780"/>
      <c r="Q8" s="781">
        <v>90</v>
      </c>
      <c r="R8" s="782"/>
      <c r="S8" s="782"/>
      <c r="T8" s="782"/>
      <c r="U8" s="782"/>
      <c r="V8" s="782">
        <v>34</v>
      </c>
      <c r="W8" s="782"/>
      <c r="X8" s="782"/>
      <c r="Y8" s="782"/>
      <c r="Z8" s="782"/>
      <c r="AA8" s="782">
        <v>55</v>
      </c>
      <c r="AB8" s="782"/>
      <c r="AC8" s="782"/>
      <c r="AD8" s="782"/>
      <c r="AE8" s="783"/>
      <c r="AF8" s="784">
        <v>55</v>
      </c>
      <c r="AG8" s="785"/>
      <c r="AH8" s="785"/>
      <c r="AI8" s="785"/>
      <c r="AJ8" s="786"/>
      <c r="AK8" s="787">
        <v>1</v>
      </c>
      <c r="AL8" s="788"/>
      <c r="AM8" s="788"/>
      <c r="AN8" s="788"/>
      <c r="AO8" s="788"/>
      <c r="AP8" s="788" t="s">
        <v>538</v>
      </c>
      <c r="AQ8" s="788"/>
      <c r="AR8" s="788"/>
      <c r="AS8" s="788"/>
      <c r="AT8" s="788"/>
      <c r="AU8" s="789"/>
      <c r="AV8" s="789"/>
      <c r="AW8" s="789"/>
      <c r="AX8" s="789"/>
      <c r="AY8" s="790"/>
      <c r="AZ8" s="205"/>
      <c r="BA8" s="205"/>
      <c r="BB8" s="205"/>
      <c r="BC8" s="205"/>
      <c r="BD8" s="205"/>
      <c r="BE8" s="206"/>
      <c r="BF8" s="206"/>
      <c r="BG8" s="206"/>
      <c r="BH8" s="206"/>
      <c r="BI8" s="206"/>
      <c r="BJ8" s="206"/>
      <c r="BK8" s="206"/>
      <c r="BL8" s="206"/>
      <c r="BM8" s="206"/>
      <c r="BN8" s="206"/>
      <c r="BO8" s="206"/>
      <c r="BP8" s="206"/>
      <c r="BQ8" s="215">
        <v>2</v>
      </c>
      <c r="BR8" s="216"/>
      <c r="BS8" s="791" t="s">
        <v>550</v>
      </c>
      <c r="BT8" s="792"/>
      <c r="BU8" s="792"/>
      <c r="BV8" s="792"/>
      <c r="BW8" s="792"/>
      <c r="BX8" s="792"/>
      <c r="BY8" s="792"/>
      <c r="BZ8" s="792"/>
      <c r="CA8" s="792"/>
      <c r="CB8" s="792"/>
      <c r="CC8" s="792"/>
      <c r="CD8" s="792"/>
      <c r="CE8" s="792"/>
      <c r="CF8" s="792"/>
      <c r="CG8" s="793"/>
      <c r="CH8" s="772">
        <v>8</v>
      </c>
      <c r="CI8" s="773"/>
      <c r="CJ8" s="773"/>
      <c r="CK8" s="773"/>
      <c r="CL8" s="774"/>
      <c r="CM8" s="772">
        <v>49</v>
      </c>
      <c r="CN8" s="773"/>
      <c r="CO8" s="773"/>
      <c r="CP8" s="773"/>
      <c r="CQ8" s="774"/>
      <c r="CR8" s="772">
        <v>20</v>
      </c>
      <c r="CS8" s="773"/>
      <c r="CT8" s="773"/>
      <c r="CU8" s="773"/>
      <c r="CV8" s="774"/>
      <c r="CW8" s="772">
        <v>379</v>
      </c>
      <c r="CX8" s="773"/>
      <c r="CY8" s="773"/>
      <c r="CZ8" s="773"/>
      <c r="DA8" s="774"/>
      <c r="DB8" s="772" t="s">
        <v>559</v>
      </c>
      <c r="DC8" s="773"/>
      <c r="DD8" s="773"/>
      <c r="DE8" s="773"/>
      <c r="DF8" s="774"/>
      <c r="DG8" s="772" t="s">
        <v>559</v>
      </c>
      <c r="DH8" s="773"/>
      <c r="DI8" s="773"/>
      <c r="DJ8" s="773"/>
      <c r="DK8" s="774"/>
      <c r="DL8" s="772" t="s">
        <v>559</v>
      </c>
      <c r="DM8" s="773"/>
      <c r="DN8" s="773"/>
      <c r="DO8" s="773"/>
      <c r="DP8" s="774"/>
      <c r="DQ8" s="772" t="s">
        <v>559</v>
      </c>
      <c r="DR8" s="773"/>
      <c r="DS8" s="773"/>
      <c r="DT8" s="773"/>
      <c r="DU8" s="774"/>
      <c r="DV8" s="775"/>
      <c r="DW8" s="776"/>
      <c r="DX8" s="776"/>
      <c r="DY8" s="776"/>
      <c r="DZ8" s="777"/>
      <c r="EA8" s="207"/>
    </row>
    <row r="9" spans="1:131" s="208" customFormat="1" ht="26.25" customHeight="1" x14ac:dyDescent="0.15">
      <c r="A9" s="214">
        <v>3</v>
      </c>
      <c r="B9" s="778" t="s">
        <v>366</v>
      </c>
      <c r="C9" s="779"/>
      <c r="D9" s="779"/>
      <c r="E9" s="779"/>
      <c r="F9" s="779"/>
      <c r="G9" s="779"/>
      <c r="H9" s="779"/>
      <c r="I9" s="779"/>
      <c r="J9" s="779"/>
      <c r="K9" s="779"/>
      <c r="L9" s="779"/>
      <c r="M9" s="779"/>
      <c r="N9" s="779"/>
      <c r="O9" s="779"/>
      <c r="P9" s="780"/>
      <c r="Q9" s="781">
        <v>815</v>
      </c>
      <c r="R9" s="782"/>
      <c r="S9" s="782"/>
      <c r="T9" s="782"/>
      <c r="U9" s="782"/>
      <c r="V9" s="782">
        <v>790</v>
      </c>
      <c r="W9" s="782"/>
      <c r="X9" s="782"/>
      <c r="Y9" s="782"/>
      <c r="Z9" s="782"/>
      <c r="AA9" s="782">
        <v>25</v>
      </c>
      <c r="AB9" s="782"/>
      <c r="AC9" s="782"/>
      <c r="AD9" s="782"/>
      <c r="AE9" s="783"/>
      <c r="AF9" s="784">
        <v>25</v>
      </c>
      <c r="AG9" s="785"/>
      <c r="AH9" s="785"/>
      <c r="AI9" s="785"/>
      <c r="AJ9" s="786"/>
      <c r="AK9" s="787">
        <v>694</v>
      </c>
      <c r="AL9" s="788"/>
      <c r="AM9" s="788"/>
      <c r="AN9" s="788"/>
      <c r="AO9" s="788"/>
      <c r="AP9" s="788">
        <v>2096</v>
      </c>
      <c r="AQ9" s="788"/>
      <c r="AR9" s="788"/>
      <c r="AS9" s="788"/>
      <c r="AT9" s="788"/>
      <c r="AU9" s="789"/>
      <c r="AV9" s="789"/>
      <c r="AW9" s="789"/>
      <c r="AX9" s="789"/>
      <c r="AY9" s="790"/>
      <c r="AZ9" s="205"/>
      <c r="BA9" s="205"/>
      <c r="BB9" s="205"/>
      <c r="BC9" s="205"/>
      <c r="BD9" s="205"/>
      <c r="BE9" s="206"/>
      <c r="BF9" s="206"/>
      <c r="BG9" s="206"/>
      <c r="BH9" s="206"/>
      <c r="BI9" s="206"/>
      <c r="BJ9" s="206"/>
      <c r="BK9" s="206"/>
      <c r="BL9" s="206"/>
      <c r="BM9" s="206"/>
      <c r="BN9" s="206"/>
      <c r="BO9" s="206"/>
      <c r="BP9" s="206"/>
      <c r="BQ9" s="215">
        <v>3</v>
      </c>
      <c r="BR9" s="216"/>
      <c r="BS9" s="791" t="s">
        <v>551</v>
      </c>
      <c r="BT9" s="792"/>
      <c r="BU9" s="792"/>
      <c r="BV9" s="792"/>
      <c r="BW9" s="792"/>
      <c r="BX9" s="792"/>
      <c r="BY9" s="792"/>
      <c r="BZ9" s="792"/>
      <c r="CA9" s="792"/>
      <c r="CB9" s="792"/>
      <c r="CC9" s="792"/>
      <c r="CD9" s="792"/>
      <c r="CE9" s="792"/>
      <c r="CF9" s="792"/>
      <c r="CG9" s="793"/>
      <c r="CH9" s="772">
        <v>15</v>
      </c>
      <c r="CI9" s="773"/>
      <c r="CJ9" s="773"/>
      <c r="CK9" s="773"/>
      <c r="CL9" s="774"/>
      <c r="CM9" s="772">
        <v>17</v>
      </c>
      <c r="CN9" s="773"/>
      <c r="CO9" s="773"/>
      <c r="CP9" s="773"/>
      <c r="CQ9" s="774"/>
      <c r="CR9" s="772">
        <v>3</v>
      </c>
      <c r="CS9" s="773"/>
      <c r="CT9" s="773"/>
      <c r="CU9" s="773"/>
      <c r="CV9" s="774"/>
      <c r="CW9" s="772">
        <v>14</v>
      </c>
      <c r="CX9" s="773"/>
      <c r="CY9" s="773"/>
      <c r="CZ9" s="773"/>
      <c r="DA9" s="774"/>
      <c r="DB9" s="772" t="s">
        <v>559</v>
      </c>
      <c r="DC9" s="773"/>
      <c r="DD9" s="773"/>
      <c r="DE9" s="773"/>
      <c r="DF9" s="774"/>
      <c r="DG9" s="772" t="s">
        <v>559</v>
      </c>
      <c r="DH9" s="773"/>
      <c r="DI9" s="773"/>
      <c r="DJ9" s="773"/>
      <c r="DK9" s="774"/>
      <c r="DL9" s="772" t="s">
        <v>559</v>
      </c>
      <c r="DM9" s="773"/>
      <c r="DN9" s="773"/>
      <c r="DO9" s="773"/>
      <c r="DP9" s="774"/>
      <c r="DQ9" s="772" t="s">
        <v>559</v>
      </c>
      <c r="DR9" s="773"/>
      <c r="DS9" s="773"/>
      <c r="DT9" s="773"/>
      <c r="DU9" s="774"/>
      <c r="DV9" s="775"/>
      <c r="DW9" s="776"/>
      <c r="DX9" s="776"/>
      <c r="DY9" s="776"/>
      <c r="DZ9" s="777"/>
      <c r="EA9" s="207"/>
    </row>
    <row r="10" spans="1:131" s="208" customFormat="1" ht="26.25" customHeight="1" x14ac:dyDescent="0.15">
      <c r="A10" s="214">
        <v>4</v>
      </c>
      <c r="B10" s="778" t="s">
        <v>367</v>
      </c>
      <c r="C10" s="779"/>
      <c r="D10" s="779"/>
      <c r="E10" s="779"/>
      <c r="F10" s="779"/>
      <c r="G10" s="779"/>
      <c r="H10" s="779"/>
      <c r="I10" s="779"/>
      <c r="J10" s="779"/>
      <c r="K10" s="779"/>
      <c r="L10" s="779"/>
      <c r="M10" s="779"/>
      <c r="N10" s="779"/>
      <c r="O10" s="779"/>
      <c r="P10" s="780"/>
      <c r="Q10" s="781">
        <v>315</v>
      </c>
      <c r="R10" s="782"/>
      <c r="S10" s="782"/>
      <c r="T10" s="782"/>
      <c r="U10" s="782"/>
      <c r="V10" s="782">
        <v>3</v>
      </c>
      <c r="W10" s="782"/>
      <c r="X10" s="782"/>
      <c r="Y10" s="782"/>
      <c r="Z10" s="782"/>
      <c r="AA10" s="782">
        <v>312</v>
      </c>
      <c r="AB10" s="782"/>
      <c r="AC10" s="782"/>
      <c r="AD10" s="782"/>
      <c r="AE10" s="783"/>
      <c r="AF10" s="784">
        <v>312</v>
      </c>
      <c r="AG10" s="785"/>
      <c r="AH10" s="785"/>
      <c r="AI10" s="785"/>
      <c r="AJ10" s="786"/>
      <c r="AK10" s="787" t="s">
        <v>538</v>
      </c>
      <c r="AL10" s="788"/>
      <c r="AM10" s="788"/>
      <c r="AN10" s="788"/>
      <c r="AO10" s="788"/>
      <c r="AP10" s="788" t="s">
        <v>538</v>
      </c>
      <c r="AQ10" s="788"/>
      <c r="AR10" s="788"/>
      <c r="AS10" s="788"/>
      <c r="AT10" s="788"/>
      <c r="AU10" s="789"/>
      <c r="AV10" s="789"/>
      <c r="AW10" s="789"/>
      <c r="AX10" s="789"/>
      <c r="AY10" s="790"/>
      <c r="AZ10" s="205"/>
      <c r="BA10" s="205"/>
      <c r="BB10" s="205"/>
      <c r="BC10" s="205"/>
      <c r="BD10" s="205"/>
      <c r="BE10" s="206"/>
      <c r="BF10" s="206"/>
      <c r="BG10" s="206"/>
      <c r="BH10" s="206"/>
      <c r="BI10" s="206"/>
      <c r="BJ10" s="206"/>
      <c r="BK10" s="206"/>
      <c r="BL10" s="206"/>
      <c r="BM10" s="206"/>
      <c r="BN10" s="206"/>
      <c r="BO10" s="206"/>
      <c r="BP10" s="206"/>
      <c r="BQ10" s="215">
        <v>4</v>
      </c>
      <c r="BR10" s="216"/>
      <c r="BS10" s="791" t="s">
        <v>552</v>
      </c>
      <c r="BT10" s="792"/>
      <c r="BU10" s="792"/>
      <c r="BV10" s="792"/>
      <c r="BW10" s="792"/>
      <c r="BX10" s="792"/>
      <c r="BY10" s="792"/>
      <c r="BZ10" s="792"/>
      <c r="CA10" s="792"/>
      <c r="CB10" s="792"/>
      <c r="CC10" s="792"/>
      <c r="CD10" s="792"/>
      <c r="CE10" s="792"/>
      <c r="CF10" s="792"/>
      <c r="CG10" s="793"/>
      <c r="CH10" s="772">
        <v>12</v>
      </c>
      <c r="CI10" s="773"/>
      <c r="CJ10" s="773"/>
      <c r="CK10" s="773"/>
      <c r="CL10" s="774"/>
      <c r="CM10" s="772">
        <v>160</v>
      </c>
      <c r="CN10" s="773"/>
      <c r="CO10" s="773"/>
      <c r="CP10" s="773"/>
      <c r="CQ10" s="774"/>
      <c r="CR10" s="772">
        <v>100</v>
      </c>
      <c r="CS10" s="773"/>
      <c r="CT10" s="773"/>
      <c r="CU10" s="773"/>
      <c r="CV10" s="774"/>
      <c r="CW10" s="772">
        <v>4</v>
      </c>
      <c r="CX10" s="773"/>
      <c r="CY10" s="773"/>
      <c r="CZ10" s="773"/>
      <c r="DA10" s="774"/>
      <c r="DB10" s="772" t="s">
        <v>559</v>
      </c>
      <c r="DC10" s="773"/>
      <c r="DD10" s="773"/>
      <c r="DE10" s="773"/>
      <c r="DF10" s="774"/>
      <c r="DG10" s="807" t="s">
        <v>559</v>
      </c>
      <c r="DH10" s="773"/>
      <c r="DI10" s="773"/>
      <c r="DJ10" s="773"/>
      <c r="DK10" s="774"/>
      <c r="DL10" s="772" t="s">
        <v>559</v>
      </c>
      <c r="DM10" s="773"/>
      <c r="DN10" s="773"/>
      <c r="DO10" s="773"/>
      <c r="DP10" s="774"/>
      <c r="DQ10" s="772" t="s">
        <v>559</v>
      </c>
      <c r="DR10" s="773"/>
      <c r="DS10" s="773"/>
      <c r="DT10" s="773"/>
      <c r="DU10" s="774"/>
      <c r="DV10" s="775"/>
      <c r="DW10" s="776"/>
      <c r="DX10" s="776"/>
      <c r="DY10" s="776"/>
      <c r="DZ10" s="777"/>
      <c r="EA10" s="207"/>
    </row>
    <row r="11" spans="1:131" s="208" customFormat="1" ht="26.25" customHeight="1" x14ac:dyDescent="0.15">
      <c r="A11" s="214">
        <v>5</v>
      </c>
      <c r="B11" s="778" t="s">
        <v>368</v>
      </c>
      <c r="C11" s="779"/>
      <c r="D11" s="779"/>
      <c r="E11" s="779"/>
      <c r="F11" s="779"/>
      <c r="G11" s="779"/>
      <c r="H11" s="779"/>
      <c r="I11" s="779"/>
      <c r="J11" s="779"/>
      <c r="K11" s="779"/>
      <c r="L11" s="779"/>
      <c r="M11" s="779"/>
      <c r="N11" s="779"/>
      <c r="O11" s="779"/>
      <c r="P11" s="780"/>
      <c r="Q11" s="781">
        <v>147</v>
      </c>
      <c r="R11" s="782"/>
      <c r="S11" s="782"/>
      <c r="T11" s="782"/>
      <c r="U11" s="782"/>
      <c r="V11" s="782">
        <v>68</v>
      </c>
      <c r="W11" s="782"/>
      <c r="X11" s="782"/>
      <c r="Y11" s="782"/>
      <c r="Z11" s="782"/>
      <c r="AA11" s="782">
        <v>79</v>
      </c>
      <c r="AB11" s="782"/>
      <c r="AC11" s="782"/>
      <c r="AD11" s="782"/>
      <c r="AE11" s="783"/>
      <c r="AF11" s="784">
        <v>79</v>
      </c>
      <c r="AG11" s="785"/>
      <c r="AH11" s="785"/>
      <c r="AI11" s="785"/>
      <c r="AJ11" s="786"/>
      <c r="AK11" s="787">
        <v>3</v>
      </c>
      <c r="AL11" s="788"/>
      <c r="AM11" s="788"/>
      <c r="AN11" s="788"/>
      <c r="AO11" s="788"/>
      <c r="AP11" s="788">
        <v>602</v>
      </c>
      <c r="AQ11" s="788"/>
      <c r="AR11" s="788"/>
      <c r="AS11" s="788"/>
      <c r="AT11" s="788"/>
      <c r="AU11" s="789"/>
      <c r="AV11" s="789"/>
      <c r="AW11" s="789"/>
      <c r="AX11" s="789"/>
      <c r="AY11" s="790"/>
      <c r="AZ11" s="205"/>
      <c r="BA11" s="205"/>
      <c r="BB11" s="205"/>
      <c r="BC11" s="205"/>
      <c r="BD11" s="205"/>
      <c r="BE11" s="206"/>
      <c r="BF11" s="206"/>
      <c r="BG11" s="206"/>
      <c r="BH11" s="206"/>
      <c r="BI11" s="206"/>
      <c r="BJ11" s="206"/>
      <c r="BK11" s="206"/>
      <c r="BL11" s="206"/>
      <c r="BM11" s="206"/>
      <c r="BN11" s="206"/>
      <c r="BO11" s="206"/>
      <c r="BP11" s="206"/>
      <c r="BQ11" s="215">
        <v>5</v>
      </c>
      <c r="BR11" s="216"/>
      <c r="BS11" s="791" t="s">
        <v>553</v>
      </c>
      <c r="BT11" s="792"/>
      <c r="BU11" s="792"/>
      <c r="BV11" s="792"/>
      <c r="BW11" s="792"/>
      <c r="BX11" s="792"/>
      <c r="BY11" s="792"/>
      <c r="BZ11" s="792"/>
      <c r="CA11" s="792"/>
      <c r="CB11" s="792"/>
      <c r="CC11" s="792"/>
      <c r="CD11" s="792"/>
      <c r="CE11" s="792"/>
      <c r="CF11" s="792"/>
      <c r="CG11" s="793"/>
      <c r="CH11" s="772">
        <v>1</v>
      </c>
      <c r="CI11" s="773"/>
      <c r="CJ11" s="773"/>
      <c r="CK11" s="773"/>
      <c r="CL11" s="774"/>
      <c r="CM11" s="772">
        <v>16</v>
      </c>
      <c r="CN11" s="773"/>
      <c r="CO11" s="773"/>
      <c r="CP11" s="773"/>
      <c r="CQ11" s="774"/>
      <c r="CR11" s="772">
        <v>10</v>
      </c>
      <c r="CS11" s="773"/>
      <c r="CT11" s="773"/>
      <c r="CU11" s="773"/>
      <c r="CV11" s="774"/>
      <c r="CW11" s="772" t="s">
        <v>538</v>
      </c>
      <c r="CX11" s="773"/>
      <c r="CY11" s="773"/>
      <c r="CZ11" s="773"/>
      <c r="DA11" s="774"/>
      <c r="DB11" s="772" t="s">
        <v>559</v>
      </c>
      <c r="DC11" s="773"/>
      <c r="DD11" s="773"/>
      <c r="DE11" s="773"/>
      <c r="DF11" s="774"/>
      <c r="DG11" s="772" t="s">
        <v>559</v>
      </c>
      <c r="DH11" s="773"/>
      <c r="DI11" s="773"/>
      <c r="DJ11" s="773"/>
      <c r="DK11" s="774"/>
      <c r="DL11" s="772" t="s">
        <v>559</v>
      </c>
      <c r="DM11" s="773"/>
      <c r="DN11" s="773"/>
      <c r="DO11" s="773"/>
      <c r="DP11" s="774"/>
      <c r="DQ11" s="772" t="s">
        <v>559</v>
      </c>
      <c r="DR11" s="773"/>
      <c r="DS11" s="773"/>
      <c r="DT11" s="773"/>
      <c r="DU11" s="774"/>
      <c r="DV11" s="775"/>
      <c r="DW11" s="776"/>
      <c r="DX11" s="776"/>
      <c r="DY11" s="776"/>
      <c r="DZ11" s="777"/>
      <c r="EA11" s="207"/>
    </row>
    <row r="12" spans="1:131" s="208" customFormat="1" ht="26.25" customHeight="1" x14ac:dyDescent="0.15">
      <c r="A12" s="214">
        <v>6</v>
      </c>
      <c r="B12" s="778" t="s">
        <v>561</v>
      </c>
      <c r="C12" s="779"/>
      <c r="D12" s="779"/>
      <c r="E12" s="779"/>
      <c r="F12" s="779"/>
      <c r="G12" s="779"/>
      <c r="H12" s="779"/>
      <c r="I12" s="779"/>
      <c r="J12" s="779"/>
      <c r="K12" s="779"/>
      <c r="L12" s="779"/>
      <c r="M12" s="779"/>
      <c r="N12" s="779"/>
      <c r="O12" s="779"/>
      <c r="P12" s="780"/>
      <c r="Q12" s="781">
        <v>1299</v>
      </c>
      <c r="R12" s="782"/>
      <c r="S12" s="782"/>
      <c r="T12" s="782"/>
      <c r="U12" s="782"/>
      <c r="V12" s="782">
        <v>1299</v>
      </c>
      <c r="W12" s="782"/>
      <c r="X12" s="782"/>
      <c r="Y12" s="782"/>
      <c r="Z12" s="782"/>
      <c r="AA12" s="782" t="s">
        <v>562</v>
      </c>
      <c r="AB12" s="782"/>
      <c r="AC12" s="782"/>
      <c r="AD12" s="782"/>
      <c r="AE12" s="783"/>
      <c r="AF12" s="784" t="s">
        <v>562</v>
      </c>
      <c r="AG12" s="785"/>
      <c r="AH12" s="785"/>
      <c r="AI12" s="785"/>
      <c r="AJ12" s="786"/>
      <c r="AK12" s="787" t="s">
        <v>562</v>
      </c>
      <c r="AL12" s="788"/>
      <c r="AM12" s="788"/>
      <c r="AN12" s="788"/>
      <c r="AO12" s="788"/>
      <c r="AP12" s="788">
        <v>11391</v>
      </c>
      <c r="AQ12" s="788"/>
      <c r="AR12" s="788"/>
      <c r="AS12" s="788"/>
      <c r="AT12" s="788"/>
      <c r="AU12" s="789"/>
      <c r="AV12" s="789"/>
      <c r="AW12" s="789"/>
      <c r="AX12" s="789"/>
      <c r="AY12" s="790"/>
      <c r="AZ12" s="205"/>
      <c r="BA12" s="205"/>
      <c r="BB12" s="205"/>
      <c r="BC12" s="205"/>
      <c r="BD12" s="205"/>
      <c r="BE12" s="206"/>
      <c r="BF12" s="206"/>
      <c r="BG12" s="206"/>
      <c r="BH12" s="206"/>
      <c r="BI12" s="206"/>
      <c r="BJ12" s="206"/>
      <c r="BK12" s="206"/>
      <c r="BL12" s="206"/>
      <c r="BM12" s="206"/>
      <c r="BN12" s="206"/>
      <c r="BO12" s="206"/>
      <c r="BP12" s="206"/>
      <c r="BQ12" s="215">
        <v>6</v>
      </c>
      <c r="BR12" s="216"/>
      <c r="BS12" s="791" t="s">
        <v>554</v>
      </c>
      <c r="BT12" s="792"/>
      <c r="BU12" s="792"/>
      <c r="BV12" s="792"/>
      <c r="BW12" s="792"/>
      <c r="BX12" s="792"/>
      <c r="BY12" s="792"/>
      <c r="BZ12" s="792"/>
      <c r="CA12" s="792"/>
      <c r="CB12" s="792"/>
      <c r="CC12" s="792"/>
      <c r="CD12" s="792"/>
      <c r="CE12" s="792"/>
      <c r="CF12" s="792"/>
      <c r="CG12" s="793"/>
      <c r="CH12" s="772">
        <v>113</v>
      </c>
      <c r="CI12" s="773"/>
      <c r="CJ12" s="773"/>
      <c r="CK12" s="773"/>
      <c r="CL12" s="774"/>
      <c r="CM12" s="772">
        <v>-2664</v>
      </c>
      <c r="CN12" s="773"/>
      <c r="CO12" s="773"/>
      <c r="CP12" s="773"/>
      <c r="CQ12" s="774"/>
      <c r="CR12" s="772">
        <v>40</v>
      </c>
      <c r="CS12" s="773"/>
      <c r="CT12" s="773"/>
      <c r="CU12" s="773"/>
      <c r="CV12" s="774"/>
      <c r="CW12" s="788" t="s">
        <v>538</v>
      </c>
      <c r="CX12" s="788"/>
      <c r="CY12" s="788"/>
      <c r="CZ12" s="788"/>
      <c r="DA12" s="788"/>
      <c r="DB12" s="772">
        <f>2659+100</f>
        <v>2759</v>
      </c>
      <c r="DC12" s="773"/>
      <c r="DD12" s="773"/>
      <c r="DE12" s="773"/>
      <c r="DF12" s="774"/>
      <c r="DG12" s="772" t="s">
        <v>559</v>
      </c>
      <c r="DH12" s="773"/>
      <c r="DI12" s="773"/>
      <c r="DJ12" s="773"/>
      <c r="DK12" s="774"/>
      <c r="DL12" s="772" t="s">
        <v>559</v>
      </c>
      <c r="DM12" s="773"/>
      <c r="DN12" s="773"/>
      <c r="DO12" s="773"/>
      <c r="DP12" s="774"/>
      <c r="DQ12" s="772" t="s">
        <v>559</v>
      </c>
      <c r="DR12" s="773"/>
      <c r="DS12" s="773"/>
      <c r="DT12" s="773"/>
      <c r="DU12" s="774"/>
      <c r="DV12" s="775"/>
      <c r="DW12" s="776"/>
      <c r="DX12" s="776"/>
      <c r="DY12" s="776"/>
      <c r="DZ12" s="777"/>
      <c r="EA12" s="207"/>
    </row>
    <row r="13" spans="1:131" s="208" customFormat="1" ht="26.25" customHeight="1" x14ac:dyDescent="0.15">
      <c r="A13" s="214">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87"/>
      <c r="AL13" s="788"/>
      <c r="AM13" s="788"/>
      <c r="AN13" s="788"/>
      <c r="AO13" s="788"/>
      <c r="AP13" s="788"/>
      <c r="AQ13" s="788"/>
      <c r="AR13" s="788"/>
      <c r="AS13" s="788"/>
      <c r="AT13" s="788"/>
      <c r="AU13" s="789"/>
      <c r="AV13" s="789"/>
      <c r="AW13" s="789"/>
      <c r="AX13" s="789"/>
      <c r="AY13" s="790"/>
      <c r="AZ13" s="205"/>
      <c r="BA13" s="205"/>
      <c r="BB13" s="205"/>
      <c r="BC13" s="205"/>
      <c r="BD13" s="205"/>
      <c r="BE13" s="206"/>
      <c r="BF13" s="206"/>
      <c r="BG13" s="206"/>
      <c r="BH13" s="206"/>
      <c r="BI13" s="206"/>
      <c r="BJ13" s="206"/>
      <c r="BK13" s="206"/>
      <c r="BL13" s="206"/>
      <c r="BM13" s="206"/>
      <c r="BN13" s="206"/>
      <c r="BO13" s="206"/>
      <c r="BP13" s="206"/>
      <c r="BQ13" s="215">
        <v>7</v>
      </c>
      <c r="BR13" s="216"/>
      <c r="BS13" s="791" t="s">
        <v>555</v>
      </c>
      <c r="BT13" s="792"/>
      <c r="BU13" s="792"/>
      <c r="BV13" s="792"/>
      <c r="BW13" s="792"/>
      <c r="BX13" s="792"/>
      <c r="BY13" s="792"/>
      <c r="BZ13" s="792"/>
      <c r="CA13" s="792"/>
      <c r="CB13" s="792"/>
      <c r="CC13" s="792"/>
      <c r="CD13" s="792"/>
      <c r="CE13" s="792"/>
      <c r="CF13" s="792"/>
      <c r="CG13" s="793"/>
      <c r="CH13" s="772">
        <v>-3</v>
      </c>
      <c r="CI13" s="773"/>
      <c r="CJ13" s="773"/>
      <c r="CK13" s="773"/>
      <c r="CL13" s="774"/>
      <c r="CM13" s="772">
        <v>341</v>
      </c>
      <c r="CN13" s="773"/>
      <c r="CO13" s="773"/>
      <c r="CP13" s="773"/>
      <c r="CQ13" s="774"/>
      <c r="CR13" s="772">
        <v>130</v>
      </c>
      <c r="CS13" s="773"/>
      <c r="CT13" s="773"/>
      <c r="CU13" s="773"/>
      <c r="CV13" s="774"/>
      <c r="CW13" s="772">
        <v>176</v>
      </c>
      <c r="CX13" s="773"/>
      <c r="CY13" s="773"/>
      <c r="CZ13" s="773"/>
      <c r="DA13" s="774"/>
      <c r="DB13" s="772" t="s">
        <v>559</v>
      </c>
      <c r="DC13" s="773"/>
      <c r="DD13" s="773"/>
      <c r="DE13" s="773"/>
      <c r="DF13" s="774"/>
      <c r="DG13" s="772" t="s">
        <v>559</v>
      </c>
      <c r="DH13" s="773"/>
      <c r="DI13" s="773"/>
      <c r="DJ13" s="773"/>
      <c r="DK13" s="774"/>
      <c r="DL13" s="772" t="s">
        <v>559</v>
      </c>
      <c r="DM13" s="773"/>
      <c r="DN13" s="773"/>
      <c r="DO13" s="773"/>
      <c r="DP13" s="774"/>
      <c r="DQ13" s="772" t="s">
        <v>559</v>
      </c>
      <c r="DR13" s="773"/>
      <c r="DS13" s="773"/>
      <c r="DT13" s="773"/>
      <c r="DU13" s="774"/>
      <c r="DV13" s="775"/>
      <c r="DW13" s="776"/>
      <c r="DX13" s="776"/>
      <c r="DY13" s="776"/>
      <c r="DZ13" s="777"/>
      <c r="EA13" s="207"/>
    </row>
    <row r="14" spans="1:131" s="208" customFormat="1" ht="26.25" customHeight="1" x14ac:dyDescent="0.15">
      <c r="A14" s="214">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87"/>
      <c r="AL14" s="788"/>
      <c r="AM14" s="788"/>
      <c r="AN14" s="788"/>
      <c r="AO14" s="788"/>
      <c r="AP14" s="788"/>
      <c r="AQ14" s="788"/>
      <c r="AR14" s="788"/>
      <c r="AS14" s="788"/>
      <c r="AT14" s="788"/>
      <c r="AU14" s="789"/>
      <c r="AV14" s="789"/>
      <c r="AW14" s="789"/>
      <c r="AX14" s="789"/>
      <c r="AY14" s="790"/>
      <c r="AZ14" s="205"/>
      <c r="BA14" s="205"/>
      <c r="BB14" s="205"/>
      <c r="BC14" s="205"/>
      <c r="BD14" s="205"/>
      <c r="BE14" s="206"/>
      <c r="BF14" s="206"/>
      <c r="BG14" s="206"/>
      <c r="BH14" s="206"/>
      <c r="BI14" s="206"/>
      <c r="BJ14" s="206"/>
      <c r="BK14" s="206"/>
      <c r="BL14" s="206"/>
      <c r="BM14" s="206"/>
      <c r="BN14" s="206"/>
      <c r="BO14" s="206"/>
      <c r="BP14" s="206"/>
      <c r="BQ14" s="215">
        <v>8</v>
      </c>
      <c r="BR14" s="216"/>
      <c r="BS14" s="791" t="s">
        <v>558</v>
      </c>
      <c r="BT14" s="792"/>
      <c r="BU14" s="792"/>
      <c r="BV14" s="792"/>
      <c r="BW14" s="792"/>
      <c r="BX14" s="792"/>
      <c r="BY14" s="792"/>
      <c r="BZ14" s="792"/>
      <c r="CA14" s="792"/>
      <c r="CB14" s="792"/>
      <c r="CC14" s="792"/>
      <c r="CD14" s="792"/>
      <c r="CE14" s="792"/>
      <c r="CF14" s="792"/>
      <c r="CG14" s="793"/>
      <c r="CH14" s="772">
        <v>-406</v>
      </c>
      <c r="CI14" s="773"/>
      <c r="CJ14" s="773"/>
      <c r="CK14" s="773"/>
      <c r="CL14" s="774"/>
      <c r="CM14" s="772">
        <v>737</v>
      </c>
      <c r="CN14" s="773"/>
      <c r="CO14" s="773"/>
      <c r="CP14" s="773"/>
      <c r="CQ14" s="774"/>
      <c r="CR14" s="772">
        <v>17740</v>
      </c>
      <c r="CS14" s="773"/>
      <c r="CT14" s="773"/>
      <c r="CU14" s="773"/>
      <c r="CV14" s="774"/>
      <c r="CW14" s="772">
        <v>4</v>
      </c>
      <c r="CX14" s="773"/>
      <c r="CY14" s="773"/>
      <c r="CZ14" s="773"/>
      <c r="DA14" s="774"/>
      <c r="DB14" s="772">
        <f>1300+10091</f>
        <v>11391</v>
      </c>
      <c r="DC14" s="773"/>
      <c r="DD14" s="773"/>
      <c r="DE14" s="773"/>
      <c r="DF14" s="774"/>
      <c r="DG14" s="772" t="s">
        <v>559</v>
      </c>
      <c r="DH14" s="773"/>
      <c r="DI14" s="773"/>
      <c r="DJ14" s="773"/>
      <c r="DK14" s="774"/>
      <c r="DL14" s="772" t="s">
        <v>559</v>
      </c>
      <c r="DM14" s="773"/>
      <c r="DN14" s="773"/>
      <c r="DO14" s="773"/>
      <c r="DP14" s="774"/>
      <c r="DQ14" s="772">
        <v>468</v>
      </c>
      <c r="DR14" s="773"/>
      <c r="DS14" s="773"/>
      <c r="DT14" s="773"/>
      <c r="DU14" s="774"/>
      <c r="DV14" s="775"/>
      <c r="DW14" s="776"/>
      <c r="DX14" s="776"/>
      <c r="DY14" s="776"/>
      <c r="DZ14" s="777"/>
      <c r="EA14" s="207"/>
    </row>
    <row r="15" spans="1:131" s="208" customFormat="1" ht="26.25" customHeight="1" x14ac:dyDescent="0.15">
      <c r="A15" s="214">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87"/>
      <c r="AL15" s="788"/>
      <c r="AM15" s="788"/>
      <c r="AN15" s="788"/>
      <c r="AO15" s="788"/>
      <c r="AP15" s="788"/>
      <c r="AQ15" s="788"/>
      <c r="AR15" s="788"/>
      <c r="AS15" s="788"/>
      <c r="AT15" s="788"/>
      <c r="AU15" s="789"/>
      <c r="AV15" s="789"/>
      <c r="AW15" s="789"/>
      <c r="AX15" s="789"/>
      <c r="AY15" s="790"/>
      <c r="AZ15" s="205"/>
      <c r="BA15" s="205"/>
      <c r="BB15" s="205"/>
      <c r="BC15" s="205"/>
      <c r="BD15" s="205"/>
      <c r="BE15" s="206"/>
      <c r="BF15" s="206"/>
      <c r="BG15" s="206"/>
      <c r="BH15" s="206"/>
      <c r="BI15" s="206"/>
      <c r="BJ15" s="206"/>
      <c r="BK15" s="206"/>
      <c r="BL15" s="206"/>
      <c r="BM15" s="206"/>
      <c r="BN15" s="206"/>
      <c r="BO15" s="206"/>
      <c r="BP15" s="206"/>
      <c r="BQ15" s="215">
        <v>9</v>
      </c>
      <c r="BR15" s="216"/>
      <c r="BS15" s="791" t="s">
        <v>564</v>
      </c>
      <c r="BT15" s="792"/>
      <c r="BU15" s="792"/>
      <c r="BV15" s="792"/>
      <c r="BW15" s="792"/>
      <c r="BX15" s="792"/>
      <c r="BY15" s="792"/>
      <c r="BZ15" s="792"/>
      <c r="CA15" s="792"/>
      <c r="CB15" s="792"/>
      <c r="CC15" s="792"/>
      <c r="CD15" s="792"/>
      <c r="CE15" s="792"/>
      <c r="CF15" s="792"/>
      <c r="CG15" s="793"/>
      <c r="CH15" s="772">
        <v>-671</v>
      </c>
      <c r="CI15" s="773"/>
      <c r="CJ15" s="773"/>
      <c r="CK15" s="773"/>
      <c r="CL15" s="774"/>
      <c r="CM15" s="772">
        <v>12302</v>
      </c>
      <c r="CN15" s="773"/>
      <c r="CO15" s="773"/>
      <c r="CP15" s="773"/>
      <c r="CQ15" s="774"/>
      <c r="CR15" s="772">
        <v>1893</v>
      </c>
      <c r="CS15" s="773"/>
      <c r="CT15" s="773"/>
      <c r="CU15" s="773"/>
      <c r="CV15" s="774"/>
      <c r="CW15" s="772">
        <v>116</v>
      </c>
      <c r="CX15" s="773"/>
      <c r="CY15" s="773"/>
      <c r="CZ15" s="773"/>
      <c r="DA15" s="774"/>
      <c r="DB15" s="772">
        <v>4611</v>
      </c>
      <c r="DC15" s="773"/>
      <c r="DD15" s="773"/>
      <c r="DE15" s="773"/>
      <c r="DF15" s="774"/>
      <c r="DG15" s="772" t="s">
        <v>565</v>
      </c>
      <c r="DH15" s="773"/>
      <c r="DI15" s="773"/>
      <c r="DJ15" s="773"/>
      <c r="DK15" s="774"/>
      <c r="DL15" s="772" t="s">
        <v>565</v>
      </c>
      <c r="DM15" s="773"/>
      <c r="DN15" s="773"/>
      <c r="DO15" s="773"/>
      <c r="DP15" s="774"/>
      <c r="DQ15" s="772" t="s">
        <v>565</v>
      </c>
      <c r="DR15" s="773"/>
      <c r="DS15" s="773"/>
      <c r="DT15" s="773"/>
      <c r="DU15" s="774"/>
      <c r="DV15" s="775"/>
      <c r="DW15" s="776"/>
      <c r="DX15" s="776"/>
      <c r="DY15" s="776"/>
      <c r="DZ15" s="777"/>
      <c r="EA15" s="207"/>
    </row>
    <row r="16" spans="1:131" s="208" customFormat="1" ht="26.25" customHeight="1" x14ac:dyDescent="0.15">
      <c r="A16" s="214">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87"/>
      <c r="AL16" s="788"/>
      <c r="AM16" s="788"/>
      <c r="AN16" s="788"/>
      <c r="AO16" s="788"/>
      <c r="AP16" s="788"/>
      <c r="AQ16" s="788"/>
      <c r="AR16" s="788"/>
      <c r="AS16" s="788"/>
      <c r="AT16" s="788"/>
      <c r="AU16" s="789"/>
      <c r="AV16" s="789"/>
      <c r="AW16" s="789"/>
      <c r="AX16" s="789"/>
      <c r="AY16" s="790"/>
      <c r="AZ16" s="205"/>
      <c r="BA16" s="205"/>
      <c r="BB16" s="205"/>
      <c r="BC16" s="205"/>
      <c r="BD16" s="205"/>
      <c r="BE16" s="206"/>
      <c r="BF16" s="206"/>
      <c r="BG16" s="206"/>
      <c r="BH16" s="206"/>
      <c r="BI16" s="206"/>
      <c r="BJ16" s="206"/>
      <c r="BK16" s="206"/>
      <c r="BL16" s="206"/>
      <c r="BM16" s="206"/>
      <c r="BN16" s="206"/>
      <c r="BO16" s="206"/>
      <c r="BP16" s="206"/>
      <c r="BQ16" s="215">
        <v>10</v>
      </c>
      <c r="BR16" s="216"/>
      <c r="BS16" s="791"/>
      <c r="BT16" s="792"/>
      <c r="BU16" s="792"/>
      <c r="BV16" s="792"/>
      <c r="BW16" s="792"/>
      <c r="BX16" s="792"/>
      <c r="BY16" s="792"/>
      <c r="BZ16" s="792"/>
      <c r="CA16" s="792"/>
      <c r="CB16" s="792"/>
      <c r="CC16" s="792"/>
      <c r="CD16" s="792"/>
      <c r="CE16" s="792"/>
      <c r="CF16" s="792"/>
      <c r="CG16" s="793"/>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75"/>
      <c r="DW16" s="776"/>
      <c r="DX16" s="776"/>
      <c r="DY16" s="776"/>
      <c r="DZ16" s="777"/>
      <c r="EA16" s="207"/>
    </row>
    <row r="17" spans="1:131" s="208" customFormat="1" ht="26.25" customHeight="1" x14ac:dyDescent="0.15">
      <c r="A17" s="214">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87"/>
      <c r="AL17" s="788"/>
      <c r="AM17" s="788"/>
      <c r="AN17" s="788"/>
      <c r="AO17" s="788"/>
      <c r="AP17" s="788"/>
      <c r="AQ17" s="788"/>
      <c r="AR17" s="788"/>
      <c r="AS17" s="788"/>
      <c r="AT17" s="788"/>
      <c r="AU17" s="789"/>
      <c r="AV17" s="789"/>
      <c r="AW17" s="789"/>
      <c r="AX17" s="789"/>
      <c r="AY17" s="790"/>
      <c r="AZ17" s="205"/>
      <c r="BA17" s="205"/>
      <c r="BB17" s="205"/>
      <c r="BC17" s="205"/>
      <c r="BD17" s="205"/>
      <c r="BE17" s="206"/>
      <c r="BF17" s="206"/>
      <c r="BG17" s="206"/>
      <c r="BH17" s="206"/>
      <c r="BI17" s="206"/>
      <c r="BJ17" s="206"/>
      <c r="BK17" s="206"/>
      <c r="BL17" s="206"/>
      <c r="BM17" s="206"/>
      <c r="BN17" s="206"/>
      <c r="BO17" s="206"/>
      <c r="BP17" s="206"/>
      <c r="BQ17" s="215">
        <v>11</v>
      </c>
      <c r="BR17" s="216"/>
      <c r="BS17" s="791"/>
      <c r="BT17" s="792"/>
      <c r="BU17" s="792"/>
      <c r="BV17" s="792"/>
      <c r="BW17" s="792"/>
      <c r="BX17" s="792"/>
      <c r="BY17" s="792"/>
      <c r="BZ17" s="792"/>
      <c r="CA17" s="792"/>
      <c r="CB17" s="792"/>
      <c r="CC17" s="792"/>
      <c r="CD17" s="792"/>
      <c r="CE17" s="792"/>
      <c r="CF17" s="792"/>
      <c r="CG17" s="793"/>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75"/>
      <c r="DW17" s="776"/>
      <c r="DX17" s="776"/>
      <c r="DY17" s="776"/>
      <c r="DZ17" s="777"/>
      <c r="EA17" s="207"/>
    </row>
    <row r="18" spans="1:131" s="208" customFormat="1" ht="26.25" customHeight="1" x14ac:dyDescent="0.15">
      <c r="A18" s="214">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87"/>
      <c r="AL18" s="788"/>
      <c r="AM18" s="788"/>
      <c r="AN18" s="788"/>
      <c r="AO18" s="788"/>
      <c r="AP18" s="788"/>
      <c r="AQ18" s="788"/>
      <c r="AR18" s="788"/>
      <c r="AS18" s="788"/>
      <c r="AT18" s="788"/>
      <c r="AU18" s="789"/>
      <c r="AV18" s="789"/>
      <c r="AW18" s="789"/>
      <c r="AX18" s="789"/>
      <c r="AY18" s="790"/>
      <c r="AZ18" s="205"/>
      <c r="BA18" s="205"/>
      <c r="BB18" s="205"/>
      <c r="BC18" s="205"/>
      <c r="BD18" s="205"/>
      <c r="BE18" s="206"/>
      <c r="BF18" s="206"/>
      <c r="BG18" s="206"/>
      <c r="BH18" s="206"/>
      <c r="BI18" s="206"/>
      <c r="BJ18" s="206"/>
      <c r="BK18" s="206"/>
      <c r="BL18" s="206"/>
      <c r="BM18" s="206"/>
      <c r="BN18" s="206"/>
      <c r="BO18" s="206"/>
      <c r="BP18" s="206"/>
      <c r="BQ18" s="215">
        <v>12</v>
      </c>
      <c r="BR18" s="216"/>
      <c r="BS18" s="791"/>
      <c r="BT18" s="792"/>
      <c r="BU18" s="792"/>
      <c r="BV18" s="792"/>
      <c r="BW18" s="792"/>
      <c r="BX18" s="792"/>
      <c r="BY18" s="792"/>
      <c r="BZ18" s="792"/>
      <c r="CA18" s="792"/>
      <c r="CB18" s="792"/>
      <c r="CC18" s="792"/>
      <c r="CD18" s="792"/>
      <c r="CE18" s="792"/>
      <c r="CF18" s="792"/>
      <c r="CG18" s="793"/>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75"/>
      <c r="DW18" s="776"/>
      <c r="DX18" s="776"/>
      <c r="DY18" s="776"/>
      <c r="DZ18" s="777"/>
      <c r="EA18" s="207"/>
    </row>
    <row r="19" spans="1:131" s="208" customFormat="1" ht="26.25" customHeight="1" x14ac:dyDescent="0.15">
      <c r="A19" s="214">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87"/>
      <c r="AL19" s="788"/>
      <c r="AM19" s="788"/>
      <c r="AN19" s="788"/>
      <c r="AO19" s="788"/>
      <c r="AP19" s="788"/>
      <c r="AQ19" s="788"/>
      <c r="AR19" s="788"/>
      <c r="AS19" s="788"/>
      <c r="AT19" s="788"/>
      <c r="AU19" s="789"/>
      <c r="AV19" s="789"/>
      <c r="AW19" s="789"/>
      <c r="AX19" s="789"/>
      <c r="AY19" s="790"/>
      <c r="AZ19" s="205"/>
      <c r="BA19" s="205"/>
      <c r="BB19" s="205"/>
      <c r="BC19" s="205"/>
      <c r="BD19" s="205"/>
      <c r="BE19" s="206"/>
      <c r="BF19" s="206"/>
      <c r="BG19" s="206"/>
      <c r="BH19" s="206"/>
      <c r="BI19" s="206"/>
      <c r="BJ19" s="206"/>
      <c r="BK19" s="206"/>
      <c r="BL19" s="206"/>
      <c r="BM19" s="206"/>
      <c r="BN19" s="206"/>
      <c r="BO19" s="206"/>
      <c r="BP19" s="206"/>
      <c r="BQ19" s="215">
        <v>13</v>
      </c>
      <c r="BR19" s="216"/>
      <c r="BS19" s="791"/>
      <c r="BT19" s="792"/>
      <c r="BU19" s="792"/>
      <c r="BV19" s="792"/>
      <c r="BW19" s="792"/>
      <c r="BX19" s="792"/>
      <c r="BY19" s="792"/>
      <c r="BZ19" s="792"/>
      <c r="CA19" s="792"/>
      <c r="CB19" s="792"/>
      <c r="CC19" s="792"/>
      <c r="CD19" s="792"/>
      <c r="CE19" s="792"/>
      <c r="CF19" s="792"/>
      <c r="CG19" s="793"/>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75"/>
      <c r="DW19" s="776"/>
      <c r="DX19" s="776"/>
      <c r="DY19" s="776"/>
      <c r="DZ19" s="777"/>
      <c r="EA19" s="207"/>
    </row>
    <row r="20" spans="1:131" s="208" customFormat="1" ht="26.25" customHeight="1" x14ac:dyDescent="0.15">
      <c r="A20" s="214">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87"/>
      <c r="AL20" s="788"/>
      <c r="AM20" s="788"/>
      <c r="AN20" s="788"/>
      <c r="AO20" s="788"/>
      <c r="AP20" s="788"/>
      <c r="AQ20" s="788"/>
      <c r="AR20" s="788"/>
      <c r="AS20" s="788"/>
      <c r="AT20" s="788"/>
      <c r="AU20" s="789"/>
      <c r="AV20" s="789"/>
      <c r="AW20" s="789"/>
      <c r="AX20" s="789"/>
      <c r="AY20" s="790"/>
      <c r="AZ20" s="205"/>
      <c r="BA20" s="205"/>
      <c r="BB20" s="205"/>
      <c r="BC20" s="205"/>
      <c r="BD20" s="205"/>
      <c r="BE20" s="206"/>
      <c r="BF20" s="206"/>
      <c r="BG20" s="206"/>
      <c r="BH20" s="206"/>
      <c r="BI20" s="206"/>
      <c r="BJ20" s="206"/>
      <c r="BK20" s="206"/>
      <c r="BL20" s="206"/>
      <c r="BM20" s="206"/>
      <c r="BN20" s="206"/>
      <c r="BO20" s="206"/>
      <c r="BP20" s="206"/>
      <c r="BQ20" s="215">
        <v>14</v>
      </c>
      <c r="BR20" s="216"/>
      <c r="BS20" s="791"/>
      <c r="BT20" s="792"/>
      <c r="BU20" s="792"/>
      <c r="BV20" s="792"/>
      <c r="BW20" s="792"/>
      <c r="BX20" s="792"/>
      <c r="BY20" s="792"/>
      <c r="BZ20" s="792"/>
      <c r="CA20" s="792"/>
      <c r="CB20" s="792"/>
      <c r="CC20" s="792"/>
      <c r="CD20" s="792"/>
      <c r="CE20" s="792"/>
      <c r="CF20" s="792"/>
      <c r="CG20" s="793"/>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75"/>
      <c r="DW20" s="776"/>
      <c r="DX20" s="776"/>
      <c r="DY20" s="776"/>
      <c r="DZ20" s="777"/>
      <c r="EA20" s="207"/>
    </row>
    <row r="21" spans="1:131" s="208" customFormat="1" ht="26.25" customHeight="1" thickBot="1" x14ac:dyDescent="0.2">
      <c r="A21" s="214">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87"/>
      <c r="AL21" s="788"/>
      <c r="AM21" s="788"/>
      <c r="AN21" s="788"/>
      <c r="AO21" s="788"/>
      <c r="AP21" s="788"/>
      <c r="AQ21" s="788"/>
      <c r="AR21" s="788"/>
      <c r="AS21" s="788"/>
      <c r="AT21" s="788"/>
      <c r="AU21" s="789"/>
      <c r="AV21" s="789"/>
      <c r="AW21" s="789"/>
      <c r="AX21" s="789"/>
      <c r="AY21" s="790"/>
      <c r="AZ21" s="205"/>
      <c r="BA21" s="205"/>
      <c r="BB21" s="205"/>
      <c r="BC21" s="205"/>
      <c r="BD21" s="205"/>
      <c r="BE21" s="206"/>
      <c r="BF21" s="206"/>
      <c r="BG21" s="206"/>
      <c r="BH21" s="206"/>
      <c r="BI21" s="206"/>
      <c r="BJ21" s="206"/>
      <c r="BK21" s="206"/>
      <c r="BL21" s="206"/>
      <c r="BM21" s="206"/>
      <c r="BN21" s="206"/>
      <c r="BO21" s="206"/>
      <c r="BP21" s="206"/>
      <c r="BQ21" s="215">
        <v>15</v>
      </c>
      <c r="BR21" s="216"/>
      <c r="BS21" s="791"/>
      <c r="BT21" s="792"/>
      <c r="BU21" s="792"/>
      <c r="BV21" s="792"/>
      <c r="BW21" s="792"/>
      <c r="BX21" s="792"/>
      <c r="BY21" s="792"/>
      <c r="BZ21" s="792"/>
      <c r="CA21" s="792"/>
      <c r="CB21" s="792"/>
      <c r="CC21" s="792"/>
      <c r="CD21" s="792"/>
      <c r="CE21" s="792"/>
      <c r="CF21" s="792"/>
      <c r="CG21" s="793"/>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75"/>
      <c r="DW21" s="776"/>
      <c r="DX21" s="776"/>
      <c r="DY21" s="776"/>
      <c r="DZ21" s="777"/>
      <c r="EA21" s="207"/>
    </row>
    <row r="22" spans="1:131" s="208" customFormat="1" ht="26.25" customHeight="1" x14ac:dyDescent="0.15">
      <c r="A22" s="214">
        <v>16</v>
      </c>
      <c r="B22" s="778"/>
      <c r="C22" s="779"/>
      <c r="D22" s="779"/>
      <c r="E22" s="779"/>
      <c r="F22" s="779"/>
      <c r="G22" s="779"/>
      <c r="H22" s="779"/>
      <c r="I22" s="779"/>
      <c r="J22" s="779"/>
      <c r="K22" s="779"/>
      <c r="L22" s="779"/>
      <c r="M22" s="779"/>
      <c r="N22" s="779"/>
      <c r="O22" s="779"/>
      <c r="P22" s="780"/>
      <c r="Q22" s="808"/>
      <c r="R22" s="809"/>
      <c r="S22" s="809"/>
      <c r="T22" s="809"/>
      <c r="U22" s="809"/>
      <c r="V22" s="809"/>
      <c r="W22" s="809"/>
      <c r="X22" s="809"/>
      <c r="Y22" s="809"/>
      <c r="Z22" s="809"/>
      <c r="AA22" s="809"/>
      <c r="AB22" s="809"/>
      <c r="AC22" s="809"/>
      <c r="AD22" s="809"/>
      <c r="AE22" s="810"/>
      <c r="AF22" s="784"/>
      <c r="AG22" s="785"/>
      <c r="AH22" s="785"/>
      <c r="AI22" s="785"/>
      <c r="AJ22" s="786"/>
      <c r="AK22" s="827"/>
      <c r="AL22" s="828"/>
      <c r="AM22" s="828"/>
      <c r="AN22" s="828"/>
      <c r="AO22" s="828"/>
      <c r="AP22" s="828"/>
      <c r="AQ22" s="828"/>
      <c r="AR22" s="828"/>
      <c r="AS22" s="828"/>
      <c r="AT22" s="828"/>
      <c r="AU22" s="829"/>
      <c r="AV22" s="829"/>
      <c r="AW22" s="829"/>
      <c r="AX22" s="829"/>
      <c r="AY22" s="830"/>
      <c r="AZ22" s="831" t="s">
        <v>369</v>
      </c>
      <c r="BA22" s="831"/>
      <c r="BB22" s="831"/>
      <c r="BC22" s="831"/>
      <c r="BD22" s="832"/>
      <c r="BE22" s="206"/>
      <c r="BF22" s="206"/>
      <c r="BG22" s="206"/>
      <c r="BH22" s="206"/>
      <c r="BI22" s="206"/>
      <c r="BJ22" s="206"/>
      <c r="BK22" s="206"/>
      <c r="BL22" s="206"/>
      <c r="BM22" s="206"/>
      <c r="BN22" s="206"/>
      <c r="BO22" s="206"/>
      <c r="BP22" s="206"/>
      <c r="BQ22" s="215">
        <v>16</v>
      </c>
      <c r="BR22" s="216"/>
      <c r="BS22" s="791"/>
      <c r="BT22" s="792"/>
      <c r="BU22" s="792"/>
      <c r="BV22" s="792"/>
      <c r="BW22" s="792"/>
      <c r="BX22" s="792"/>
      <c r="BY22" s="792"/>
      <c r="BZ22" s="792"/>
      <c r="CA22" s="792"/>
      <c r="CB22" s="792"/>
      <c r="CC22" s="792"/>
      <c r="CD22" s="792"/>
      <c r="CE22" s="792"/>
      <c r="CF22" s="792"/>
      <c r="CG22" s="793"/>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75"/>
      <c r="DW22" s="776"/>
      <c r="DX22" s="776"/>
      <c r="DY22" s="776"/>
      <c r="DZ22" s="777"/>
      <c r="EA22" s="207"/>
    </row>
    <row r="23" spans="1:131" s="208" customFormat="1" ht="26.25" customHeight="1" thickBot="1" x14ac:dyDescent="0.2">
      <c r="A23" s="217" t="s">
        <v>370</v>
      </c>
      <c r="B23" s="811" t="s">
        <v>371</v>
      </c>
      <c r="C23" s="812"/>
      <c r="D23" s="812"/>
      <c r="E23" s="812"/>
      <c r="F23" s="812"/>
      <c r="G23" s="812"/>
      <c r="H23" s="812"/>
      <c r="I23" s="812"/>
      <c r="J23" s="812"/>
      <c r="K23" s="812"/>
      <c r="L23" s="812"/>
      <c r="M23" s="812"/>
      <c r="N23" s="812"/>
      <c r="O23" s="812"/>
      <c r="P23" s="813"/>
      <c r="Q23" s="814">
        <v>203973</v>
      </c>
      <c r="R23" s="815"/>
      <c r="S23" s="815"/>
      <c r="T23" s="815"/>
      <c r="U23" s="815"/>
      <c r="V23" s="816">
        <v>202307</v>
      </c>
      <c r="W23" s="817"/>
      <c r="X23" s="817"/>
      <c r="Y23" s="817"/>
      <c r="Z23" s="818"/>
      <c r="AA23" s="816">
        <f>SUM(AA7:AE22)</f>
        <v>1666</v>
      </c>
      <c r="AB23" s="817"/>
      <c r="AC23" s="817"/>
      <c r="AD23" s="817"/>
      <c r="AE23" s="819"/>
      <c r="AF23" s="820">
        <f>SUM(AF7:AJ22)</f>
        <v>1591</v>
      </c>
      <c r="AG23" s="817"/>
      <c r="AH23" s="817"/>
      <c r="AI23" s="817"/>
      <c r="AJ23" s="819"/>
      <c r="AK23" s="821"/>
      <c r="AL23" s="822"/>
      <c r="AM23" s="822"/>
      <c r="AN23" s="822"/>
      <c r="AO23" s="823"/>
      <c r="AP23" s="816">
        <v>201700</v>
      </c>
      <c r="AQ23" s="817"/>
      <c r="AR23" s="817"/>
      <c r="AS23" s="817"/>
      <c r="AT23" s="818"/>
      <c r="AU23" s="824"/>
      <c r="AV23" s="825"/>
      <c r="AW23" s="825"/>
      <c r="AX23" s="825"/>
      <c r="AY23" s="826"/>
      <c r="AZ23" s="820" t="s">
        <v>112</v>
      </c>
      <c r="BA23" s="817"/>
      <c r="BB23" s="817"/>
      <c r="BC23" s="817"/>
      <c r="BD23" s="819"/>
      <c r="BE23" s="206"/>
      <c r="BF23" s="206"/>
      <c r="BG23" s="206"/>
      <c r="BH23" s="206"/>
      <c r="BI23" s="206"/>
      <c r="BJ23" s="206"/>
      <c r="BK23" s="206"/>
      <c r="BL23" s="206"/>
      <c r="BM23" s="206"/>
      <c r="BN23" s="206"/>
      <c r="BO23" s="206"/>
      <c r="BP23" s="206"/>
      <c r="BQ23" s="215">
        <v>17</v>
      </c>
      <c r="BR23" s="216"/>
      <c r="BS23" s="791"/>
      <c r="BT23" s="792"/>
      <c r="BU23" s="792"/>
      <c r="BV23" s="792"/>
      <c r="BW23" s="792"/>
      <c r="BX23" s="792"/>
      <c r="BY23" s="792"/>
      <c r="BZ23" s="792"/>
      <c r="CA23" s="792"/>
      <c r="CB23" s="792"/>
      <c r="CC23" s="792"/>
      <c r="CD23" s="792"/>
      <c r="CE23" s="792"/>
      <c r="CF23" s="792"/>
      <c r="CG23" s="793"/>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75"/>
      <c r="DW23" s="776"/>
      <c r="DX23" s="776"/>
      <c r="DY23" s="776"/>
      <c r="DZ23" s="777"/>
      <c r="EA23" s="207"/>
    </row>
    <row r="24" spans="1:131" s="208" customFormat="1" ht="26.25" customHeight="1" x14ac:dyDescent="0.15">
      <c r="A24" s="839" t="s">
        <v>372</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205"/>
      <c r="BA24" s="205"/>
      <c r="BB24" s="205"/>
      <c r="BC24" s="205"/>
      <c r="BD24" s="205"/>
      <c r="BE24" s="206"/>
      <c r="BF24" s="206"/>
      <c r="BG24" s="206"/>
      <c r="BH24" s="206"/>
      <c r="BI24" s="206"/>
      <c r="BJ24" s="206"/>
      <c r="BK24" s="206"/>
      <c r="BL24" s="206"/>
      <c r="BM24" s="206"/>
      <c r="BN24" s="206"/>
      <c r="BO24" s="206"/>
      <c r="BP24" s="206"/>
      <c r="BQ24" s="215">
        <v>18</v>
      </c>
      <c r="BR24" s="216"/>
      <c r="BS24" s="791"/>
      <c r="BT24" s="792"/>
      <c r="BU24" s="792"/>
      <c r="BV24" s="792"/>
      <c r="BW24" s="792"/>
      <c r="BX24" s="792"/>
      <c r="BY24" s="792"/>
      <c r="BZ24" s="792"/>
      <c r="CA24" s="792"/>
      <c r="CB24" s="792"/>
      <c r="CC24" s="792"/>
      <c r="CD24" s="792"/>
      <c r="CE24" s="792"/>
      <c r="CF24" s="792"/>
      <c r="CG24" s="793"/>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75"/>
      <c r="DW24" s="776"/>
      <c r="DX24" s="776"/>
      <c r="DY24" s="776"/>
      <c r="DZ24" s="777"/>
      <c r="EA24" s="207"/>
    </row>
    <row r="25" spans="1:131" s="200" customFormat="1" ht="26.25" customHeight="1" thickBot="1" x14ac:dyDescent="0.2">
      <c r="A25" s="763" t="s">
        <v>373</v>
      </c>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763"/>
      <c r="BD25" s="763"/>
      <c r="BE25" s="763"/>
      <c r="BF25" s="763"/>
      <c r="BG25" s="763"/>
      <c r="BH25" s="763"/>
      <c r="BI25" s="763"/>
      <c r="BJ25" s="205"/>
      <c r="BK25" s="205"/>
      <c r="BL25" s="205"/>
      <c r="BM25" s="205"/>
      <c r="BN25" s="205"/>
      <c r="BO25" s="218"/>
      <c r="BP25" s="218"/>
      <c r="BQ25" s="215">
        <v>19</v>
      </c>
      <c r="BR25" s="216"/>
      <c r="BS25" s="791"/>
      <c r="BT25" s="792"/>
      <c r="BU25" s="792"/>
      <c r="BV25" s="792"/>
      <c r="BW25" s="792"/>
      <c r="BX25" s="792"/>
      <c r="BY25" s="792"/>
      <c r="BZ25" s="792"/>
      <c r="CA25" s="792"/>
      <c r="CB25" s="792"/>
      <c r="CC25" s="792"/>
      <c r="CD25" s="792"/>
      <c r="CE25" s="792"/>
      <c r="CF25" s="792"/>
      <c r="CG25" s="793"/>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75"/>
      <c r="DW25" s="776"/>
      <c r="DX25" s="776"/>
      <c r="DY25" s="776"/>
      <c r="DZ25" s="777"/>
      <c r="EA25" s="199"/>
    </row>
    <row r="26" spans="1:131" s="200" customFormat="1" ht="26.25" customHeight="1" x14ac:dyDescent="0.15">
      <c r="A26" s="764" t="s">
        <v>347</v>
      </c>
      <c r="B26" s="765"/>
      <c r="C26" s="765"/>
      <c r="D26" s="765"/>
      <c r="E26" s="765"/>
      <c r="F26" s="765"/>
      <c r="G26" s="765"/>
      <c r="H26" s="765"/>
      <c r="I26" s="765"/>
      <c r="J26" s="765"/>
      <c r="K26" s="765"/>
      <c r="L26" s="765"/>
      <c r="M26" s="765"/>
      <c r="N26" s="765"/>
      <c r="O26" s="765"/>
      <c r="P26" s="766"/>
      <c r="Q26" s="737" t="s">
        <v>374</v>
      </c>
      <c r="R26" s="738"/>
      <c r="S26" s="738"/>
      <c r="T26" s="738"/>
      <c r="U26" s="739"/>
      <c r="V26" s="737" t="s">
        <v>375</v>
      </c>
      <c r="W26" s="738"/>
      <c r="X26" s="738"/>
      <c r="Y26" s="738"/>
      <c r="Z26" s="739"/>
      <c r="AA26" s="737" t="s">
        <v>376</v>
      </c>
      <c r="AB26" s="738"/>
      <c r="AC26" s="738"/>
      <c r="AD26" s="738"/>
      <c r="AE26" s="738"/>
      <c r="AF26" s="833" t="s">
        <v>377</v>
      </c>
      <c r="AG26" s="834"/>
      <c r="AH26" s="834"/>
      <c r="AI26" s="834"/>
      <c r="AJ26" s="835"/>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91"/>
      <c r="BT26" s="792"/>
      <c r="BU26" s="792"/>
      <c r="BV26" s="792"/>
      <c r="BW26" s="792"/>
      <c r="BX26" s="792"/>
      <c r="BY26" s="792"/>
      <c r="BZ26" s="792"/>
      <c r="CA26" s="792"/>
      <c r="CB26" s="792"/>
      <c r="CC26" s="792"/>
      <c r="CD26" s="792"/>
      <c r="CE26" s="792"/>
      <c r="CF26" s="792"/>
      <c r="CG26" s="793"/>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75"/>
      <c r="DW26" s="776"/>
      <c r="DX26" s="776"/>
      <c r="DY26" s="776"/>
      <c r="DZ26" s="777"/>
      <c r="EA26" s="199"/>
    </row>
    <row r="27" spans="1:131" s="200" customFormat="1" ht="26.25" customHeight="1" thickBot="1" x14ac:dyDescent="0.2">
      <c r="A27" s="767"/>
      <c r="B27" s="768"/>
      <c r="C27" s="768"/>
      <c r="D27" s="768"/>
      <c r="E27" s="768"/>
      <c r="F27" s="768"/>
      <c r="G27" s="768"/>
      <c r="H27" s="768"/>
      <c r="I27" s="768"/>
      <c r="J27" s="768"/>
      <c r="K27" s="768"/>
      <c r="L27" s="768"/>
      <c r="M27" s="768"/>
      <c r="N27" s="768"/>
      <c r="O27" s="768"/>
      <c r="P27" s="769"/>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91"/>
      <c r="BT27" s="792"/>
      <c r="BU27" s="792"/>
      <c r="BV27" s="792"/>
      <c r="BW27" s="792"/>
      <c r="BX27" s="792"/>
      <c r="BY27" s="792"/>
      <c r="BZ27" s="792"/>
      <c r="CA27" s="792"/>
      <c r="CB27" s="792"/>
      <c r="CC27" s="792"/>
      <c r="CD27" s="792"/>
      <c r="CE27" s="792"/>
      <c r="CF27" s="792"/>
      <c r="CG27" s="793"/>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75"/>
      <c r="DW27" s="776"/>
      <c r="DX27" s="776"/>
      <c r="DY27" s="776"/>
      <c r="DZ27" s="777"/>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8">
        <v>71321</v>
      </c>
      <c r="R28" s="841"/>
      <c r="S28" s="841"/>
      <c r="T28" s="841"/>
      <c r="U28" s="841"/>
      <c r="V28" s="841">
        <v>69673</v>
      </c>
      <c r="W28" s="841"/>
      <c r="X28" s="841"/>
      <c r="Y28" s="841"/>
      <c r="Z28" s="841"/>
      <c r="AA28" s="841">
        <v>1648</v>
      </c>
      <c r="AB28" s="841"/>
      <c r="AC28" s="841"/>
      <c r="AD28" s="841"/>
      <c r="AE28" s="849"/>
      <c r="AF28" s="840">
        <v>1648</v>
      </c>
      <c r="AG28" s="841"/>
      <c r="AH28" s="841"/>
      <c r="AI28" s="841"/>
      <c r="AJ28" s="842"/>
      <c r="AK28" s="843">
        <v>6671</v>
      </c>
      <c r="AL28" s="844"/>
      <c r="AM28" s="844"/>
      <c r="AN28" s="844"/>
      <c r="AO28" s="844"/>
      <c r="AP28" s="844" t="s">
        <v>539</v>
      </c>
      <c r="AQ28" s="844"/>
      <c r="AR28" s="844"/>
      <c r="AS28" s="844"/>
      <c r="AT28" s="844"/>
      <c r="AU28" s="844" t="s">
        <v>538</v>
      </c>
      <c r="AV28" s="844"/>
      <c r="AW28" s="844"/>
      <c r="AX28" s="844"/>
      <c r="AY28" s="844"/>
      <c r="AZ28" s="845"/>
      <c r="BA28" s="845"/>
      <c r="BB28" s="845"/>
      <c r="BC28" s="845"/>
      <c r="BD28" s="845"/>
      <c r="BE28" s="846"/>
      <c r="BF28" s="846"/>
      <c r="BG28" s="846"/>
      <c r="BH28" s="846"/>
      <c r="BI28" s="847"/>
      <c r="BJ28" s="205"/>
      <c r="BK28" s="205"/>
      <c r="BL28" s="205"/>
      <c r="BM28" s="205"/>
      <c r="BN28" s="205"/>
      <c r="BO28" s="218"/>
      <c r="BP28" s="218"/>
      <c r="BQ28" s="215">
        <v>22</v>
      </c>
      <c r="BR28" s="216"/>
      <c r="BS28" s="791"/>
      <c r="BT28" s="792"/>
      <c r="BU28" s="792"/>
      <c r="BV28" s="792"/>
      <c r="BW28" s="792"/>
      <c r="BX28" s="792"/>
      <c r="BY28" s="792"/>
      <c r="BZ28" s="792"/>
      <c r="CA28" s="792"/>
      <c r="CB28" s="792"/>
      <c r="CC28" s="792"/>
      <c r="CD28" s="792"/>
      <c r="CE28" s="792"/>
      <c r="CF28" s="792"/>
      <c r="CG28" s="793"/>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75"/>
      <c r="DW28" s="776"/>
      <c r="DX28" s="776"/>
      <c r="DY28" s="776"/>
      <c r="DZ28" s="777"/>
      <c r="EA28" s="199"/>
    </row>
    <row r="29" spans="1:131" s="200" customFormat="1" ht="26.25" customHeight="1" x14ac:dyDescent="0.15">
      <c r="A29" s="219">
        <v>2</v>
      </c>
      <c r="B29" s="778" t="s">
        <v>383</v>
      </c>
      <c r="C29" s="779"/>
      <c r="D29" s="779"/>
      <c r="E29" s="779"/>
      <c r="F29" s="779"/>
      <c r="G29" s="779"/>
      <c r="H29" s="779"/>
      <c r="I29" s="779"/>
      <c r="J29" s="779"/>
      <c r="K29" s="779"/>
      <c r="L29" s="779"/>
      <c r="M29" s="779"/>
      <c r="N29" s="779"/>
      <c r="O29" s="779"/>
      <c r="P29" s="780"/>
      <c r="Q29" s="781">
        <v>41352</v>
      </c>
      <c r="R29" s="782"/>
      <c r="S29" s="782"/>
      <c r="T29" s="782"/>
      <c r="U29" s="782"/>
      <c r="V29" s="782">
        <v>40663</v>
      </c>
      <c r="W29" s="782"/>
      <c r="X29" s="782"/>
      <c r="Y29" s="782"/>
      <c r="Z29" s="782"/>
      <c r="AA29" s="782">
        <v>689</v>
      </c>
      <c r="AB29" s="782"/>
      <c r="AC29" s="782"/>
      <c r="AD29" s="782"/>
      <c r="AE29" s="783"/>
      <c r="AF29" s="784">
        <v>689</v>
      </c>
      <c r="AG29" s="785"/>
      <c r="AH29" s="785"/>
      <c r="AI29" s="785"/>
      <c r="AJ29" s="786"/>
      <c r="AK29" s="850">
        <v>5969</v>
      </c>
      <c r="AL29" s="851"/>
      <c r="AM29" s="851"/>
      <c r="AN29" s="851"/>
      <c r="AO29" s="851"/>
      <c r="AP29" s="851" t="s">
        <v>538</v>
      </c>
      <c r="AQ29" s="851"/>
      <c r="AR29" s="851"/>
      <c r="AS29" s="851"/>
      <c r="AT29" s="851"/>
      <c r="AU29" s="851" t="s">
        <v>538</v>
      </c>
      <c r="AV29" s="851"/>
      <c r="AW29" s="851"/>
      <c r="AX29" s="851"/>
      <c r="AY29" s="851"/>
      <c r="AZ29" s="852"/>
      <c r="BA29" s="852"/>
      <c r="BB29" s="852"/>
      <c r="BC29" s="852"/>
      <c r="BD29" s="852"/>
      <c r="BE29" s="853"/>
      <c r="BF29" s="853"/>
      <c r="BG29" s="853"/>
      <c r="BH29" s="853"/>
      <c r="BI29" s="854"/>
      <c r="BJ29" s="205"/>
      <c r="BK29" s="205"/>
      <c r="BL29" s="205"/>
      <c r="BM29" s="205"/>
      <c r="BN29" s="205"/>
      <c r="BO29" s="218"/>
      <c r="BP29" s="218"/>
      <c r="BQ29" s="215">
        <v>23</v>
      </c>
      <c r="BR29" s="216"/>
      <c r="BS29" s="791"/>
      <c r="BT29" s="792"/>
      <c r="BU29" s="792"/>
      <c r="BV29" s="792"/>
      <c r="BW29" s="792"/>
      <c r="BX29" s="792"/>
      <c r="BY29" s="792"/>
      <c r="BZ29" s="792"/>
      <c r="CA29" s="792"/>
      <c r="CB29" s="792"/>
      <c r="CC29" s="792"/>
      <c r="CD29" s="792"/>
      <c r="CE29" s="792"/>
      <c r="CF29" s="792"/>
      <c r="CG29" s="793"/>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75"/>
      <c r="DW29" s="776"/>
      <c r="DX29" s="776"/>
      <c r="DY29" s="776"/>
      <c r="DZ29" s="777"/>
      <c r="EA29" s="199"/>
    </row>
    <row r="30" spans="1:131" s="200" customFormat="1" ht="26.25" customHeight="1" x14ac:dyDescent="0.15">
      <c r="A30" s="219">
        <v>3</v>
      </c>
      <c r="B30" s="778" t="s">
        <v>384</v>
      </c>
      <c r="C30" s="779"/>
      <c r="D30" s="779"/>
      <c r="E30" s="779"/>
      <c r="F30" s="779"/>
      <c r="G30" s="779"/>
      <c r="H30" s="779"/>
      <c r="I30" s="779"/>
      <c r="J30" s="779"/>
      <c r="K30" s="779"/>
      <c r="L30" s="779"/>
      <c r="M30" s="779"/>
      <c r="N30" s="779"/>
      <c r="O30" s="779"/>
      <c r="P30" s="780"/>
      <c r="Q30" s="781">
        <v>10521</v>
      </c>
      <c r="R30" s="782"/>
      <c r="S30" s="782"/>
      <c r="T30" s="782"/>
      <c r="U30" s="782"/>
      <c r="V30" s="782">
        <v>10147</v>
      </c>
      <c r="W30" s="782"/>
      <c r="X30" s="782"/>
      <c r="Y30" s="782"/>
      <c r="Z30" s="782"/>
      <c r="AA30" s="782">
        <v>374</v>
      </c>
      <c r="AB30" s="782"/>
      <c r="AC30" s="782"/>
      <c r="AD30" s="782"/>
      <c r="AE30" s="783"/>
      <c r="AF30" s="784">
        <v>374</v>
      </c>
      <c r="AG30" s="785"/>
      <c r="AH30" s="785"/>
      <c r="AI30" s="785"/>
      <c r="AJ30" s="786"/>
      <c r="AK30" s="850">
        <v>5632</v>
      </c>
      <c r="AL30" s="851"/>
      <c r="AM30" s="851"/>
      <c r="AN30" s="851"/>
      <c r="AO30" s="851"/>
      <c r="AP30" s="851" t="s">
        <v>538</v>
      </c>
      <c r="AQ30" s="851"/>
      <c r="AR30" s="851"/>
      <c r="AS30" s="851"/>
      <c r="AT30" s="851"/>
      <c r="AU30" s="851" t="s">
        <v>539</v>
      </c>
      <c r="AV30" s="851"/>
      <c r="AW30" s="851"/>
      <c r="AX30" s="851"/>
      <c r="AY30" s="851"/>
      <c r="AZ30" s="852"/>
      <c r="BA30" s="852"/>
      <c r="BB30" s="852"/>
      <c r="BC30" s="852"/>
      <c r="BD30" s="852"/>
      <c r="BE30" s="853"/>
      <c r="BF30" s="853"/>
      <c r="BG30" s="853"/>
      <c r="BH30" s="853"/>
      <c r="BI30" s="854"/>
      <c r="BJ30" s="205"/>
      <c r="BK30" s="205"/>
      <c r="BL30" s="205"/>
      <c r="BM30" s="205"/>
      <c r="BN30" s="205"/>
      <c r="BO30" s="218"/>
      <c r="BP30" s="218"/>
      <c r="BQ30" s="215">
        <v>24</v>
      </c>
      <c r="BR30" s="216"/>
      <c r="BS30" s="791"/>
      <c r="BT30" s="792"/>
      <c r="BU30" s="792"/>
      <c r="BV30" s="792"/>
      <c r="BW30" s="792"/>
      <c r="BX30" s="792"/>
      <c r="BY30" s="792"/>
      <c r="BZ30" s="792"/>
      <c r="CA30" s="792"/>
      <c r="CB30" s="792"/>
      <c r="CC30" s="792"/>
      <c r="CD30" s="792"/>
      <c r="CE30" s="792"/>
      <c r="CF30" s="792"/>
      <c r="CG30" s="793"/>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75"/>
      <c r="DW30" s="776"/>
      <c r="DX30" s="776"/>
      <c r="DY30" s="776"/>
      <c r="DZ30" s="777"/>
      <c r="EA30" s="199"/>
    </row>
    <row r="31" spans="1:131" s="200" customFormat="1" ht="26.25" customHeight="1" x14ac:dyDescent="0.15">
      <c r="A31" s="219">
        <v>4</v>
      </c>
      <c r="B31" s="778" t="s">
        <v>385</v>
      </c>
      <c r="C31" s="779"/>
      <c r="D31" s="779"/>
      <c r="E31" s="779"/>
      <c r="F31" s="779"/>
      <c r="G31" s="779"/>
      <c r="H31" s="779"/>
      <c r="I31" s="779"/>
      <c r="J31" s="779"/>
      <c r="K31" s="779"/>
      <c r="L31" s="779"/>
      <c r="M31" s="779"/>
      <c r="N31" s="779"/>
      <c r="O31" s="779"/>
      <c r="P31" s="780"/>
      <c r="Q31" s="781">
        <v>221</v>
      </c>
      <c r="R31" s="782"/>
      <c r="S31" s="782"/>
      <c r="T31" s="782"/>
      <c r="U31" s="782"/>
      <c r="V31" s="782">
        <v>24</v>
      </c>
      <c r="W31" s="782"/>
      <c r="X31" s="782"/>
      <c r="Y31" s="782"/>
      <c r="Z31" s="782"/>
      <c r="AA31" s="782">
        <v>197</v>
      </c>
      <c r="AB31" s="782"/>
      <c r="AC31" s="782"/>
      <c r="AD31" s="782"/>
      <c r="AE31" s="783"/>
      <c r="AF31" s="784">
        <v>197</v>
      </c>
      <c r="AG31" s="785"/>
      <c r="AH31" s="785"/>
      <c r="AI31" s="785"/>
      <c r="AJ31" s="786"/>
      <c r="AK31" s="850" t="s">
        <v>538</v>
      </c>
      <c r="AL31" s="851"/>
      <c r="AM31" s="851"/>
      <c r="AN31" s="851"/>
      <c r="AO31" s="851"/>
      <c r="AP31" s="851" t="s">
        <v>538</v>
      </c>
      <c r="AQ31" s="851"/>
      <c r="AR31" s="851"/>
      <c r="AS31" s="851"/>
      <c r="AT31" s="851"/>
      <c r="AU31" s="851" t="s">
        <v>538</v>
      </c>
      <c r="AV31" s="851"/>
      <c r="AW31" s="851"/>
      <c r="AX31" s="851"/>
      <c r="AY31" s="851"/>
      <c r="AZ31" s="852"/>
      <c r="BA31" s="852"/>
      <c r="BB31" s="852"/>
      <c r="BC31" s="852"/>
      <c r="BD31" s="852"/>
      <c r="BE31" s="853"/>
      <c r="BF31" s="853"/>
      <c r="BG31" s="853"/>
      <c r="BH31" s="853"/>
      <c r="BI31" s="854"/>
      <c r="BJ31" s="205"/>
      <c r="BK31" s="205"/>
      <c r="BL31" s="205"/>
      <c r="BM31" s="205"/>
      <c r="BN31" s="205"/>
      <c r="BO31" s="218"/>
      <c r="BP31" s="218"/>
      <c r="BQ31" s="215">
        <v>25</v>
      </c>
      <c r="BR31" s="216"/>
      <c r="BS31" s="791"/>
      <c r="BT31" s="792"/>
      <c r="BU31" s="792"/>
      <c r="BV31" s="792"/>
      <c r="BW31" s="792"/>
      <c r="BX31" s="792"/>
      <c r="BY31" s="792"/>
      <c r="BZ31" s="792"/>
      <c r="CA31" s="792"/>
      <c r="CB31" s="792"/>
      <c r="CC31" s="792"/>
      <c r="CD31" s="792"/>
      <c r="CE31" s="792"/>
      <c r="CF31" s="792"/>
      <c r="CG31" s="793"/>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75"/>
      <c r="DW31" s="776"/>
      <c r="DX31" s="776"/>
      <c r="DY31" s="776"/>
      <c r="DZ31" s="777"/>
      <c r="EA31" s="199"/>
    </row>
    <row r="32" spans="1:131" s="200" customFormat="1" ht="26.25" customHeight="1" x14ac:dyDescent="0.15">
      <c r="A32" s="219">
        <v>5</v>
      </c>
      <c r="B32" s="778" t="s">
        <v>386</v>
      </c>
      <c r="C32" s="779"/>
      <c r="D32" s="779"/>
      <c r="E32" s="779"/>
      <c r="F32" s="779"/>
      <c r="G32" s="779"/>
      <c r="H32" s="779"/>
      <c r="I32" s="779"/>
      <c r="J32" s="779"/>
      <c r="K32" s="779"/>
      <c r="L32" s="779"/>
      <c r="M32" s="779"/>
      <c r="N32" s="779"/>
      <c r="O32" s="779"/>
      <c r="P32" s="780"/>
      <c r="Q32" s="781">
        <v>9589</v>
      </c>
      <c r="R32" s="782"/>
      <c r="S32" s="782"/>
      <c r="T32" s="782"/>
      <c r="U32" s="782"/>
      <c r="V32" s="782">
        <v>9183</v>
      </c>
      <c r="W32" s="782"/>
      <c r="X32" s="782"/>
      <c r="Y32" s="782"/>
      <c r="Z32" s="782"/>
      <c r="AA32" s="782">
        <v>405</v>
      </c>
      <c r="AB32" s="782"/>
      <c r="AC32" s="782"/>
      <c r="AD32" s="782"/>
      <c r="AE32" s="783"/>
      <c r="AF32" s="784">
        <v>5778</v>
      </c>
      <c r="AG32" s="785"/>
      <c r="AH32" s="785"/>
      <c r="AI32" s="785"/>
      <c r="AJ32" s="786"/>
      <c r="AK32" s="850">
        <v>68</v>
      </c>
      <c r="AL32" s="851"/>
      <c r="AM32" s="851"/>
      <c r="AN32" s="851"/>
      <c r="AO32" s="851"/>
      <c r="AP32" s="851">
        <v>16294</v>
      </c>
      <c r="AQ32" s="851"/>
      <c r="AR32" s="851"/>
      <c r="AS32" s="851"/>
      <c r="AT32" s="851"/>
      <c r="AU32" s="851">
        <v>81</v>
      </c>
      <c r="AV32" s="851"/>
      <c r="AW32" s="851"/>
      <c r="AX32" s="851"/>
      <c r="AY32" s="851"/>
      <c r="AZ32" s="852" t="s">
        <v>538</v>
      </c>
      <c r="BA32" s="852"/>
      <c r="BB32" s="852"/>
      <c r="BC32" s="852"/>
      <c r="BD32" s="852"/>
      <c r="BE32" s="853" t="s">
        <v>387</v>
      </c>
      <c r="BF32" s="853"/>
      <c r="BG32" s="853"/>
      <c r="BH32" s="853"/>
      <c r="BI32" s="854"/>
      <c r="BJ32" s="205"/>
      <c r="BK32" s="205"/>
      <c r="BL32" s="205"/>
      <c r="BM32" s="205"/>
      <c r="BN32" s="205"/>
      <c r="BO32" s="218"/>
      <c r="BP32" s="218"/>
      <c r="BQ32" s="215">
        <v>26</v>
      </c>
      <c r="BR32" s="216"/>
      <c r="BS32" s="791"/>
      <c r="BT32" s="792"/>
      <c r="BU32" s="792"/>
      <c r="BV32" s="792"/>
      <c r="BW32" s="792"/>
      <c r="BX32" s="792"/>
      <c r="BY32" s="792"/>
      <c r="BZ32" s="792"/>
      <c r="CA32" s="792"/>
      <c r="CB32" s="792"/>
      <c r="CC32" s="792"/>
      <c r="CD32" s="792"/>
      <c r="CE32" s="792"/>
      <c r="CF32" s="792"/>
      <c r="CG32" s="793"/>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75"/>
      <c r="DW32" s="776"/>
      <c r="DX32" s="776"/>
      <c r="DY32" s="776"/>
      <c r="DZ32" s="777"/>
      <c r="EA32" s="199"/>
    </row>
    <row r="33" spans="1:131" s="200" customFormat="1" ht="26.25" customHeight="1" x14ac:dyDescent="0.15">
      <c r="A33" s="219">
        <v>6</v>
      </c>
      <c r="B33" s="778" t="s">
        <v>388</v>
      </c>
      <c r="C33" s="779"/>
      <c r="D33" s="779"/>
      <c r="E33" s="779"/>
      <c r="F33" s="779"/>
      <c r="G33" s="779"/>
      <c r="H33" s="779"/>
      <c r="I33" s="779"/>
      <c r="J33" s="779"/>
      <c r="K33" s="779"/>
      <c r="L33" s="779"/>
      <c r="M33" s="779"/>
      <c r="N33" s="779"/>
      <c r="O33" s="779"/>
      <c r="P33" s="780"/>
      <c r="Q33" s="781">
        <v>17276</v>
      </c>
      <c r="R33" s="782"/>
      <c r="S33" s="782"/>
      <c r="T33" s="782"/>
      <c r="U33" s="782"/>
      <c r="V33" s="782">
        <v>16653</v>
      </c>
      <c r="W33" s="782"/>
      <c r="X33" s="782"/>
      <c r="Y33" s="782"/>
      <c r="Z33" s="782"/>
      <c r="AA33" s="782">
        <v>623</v>
      </c>
      <c r="AB33" s="782"/>
      <c r="AC33" s="782"/>
      <c r="AD33" s="782"/>
      <c r="AE33" s="783"/>
      <c r="AF33" s="784">
        <v>5034</v>
      </c>
      <c r="AG33" s="785"/>
      <c r="AH33" s="785"/>
      <c r="AI33" s="785"/>
      <c r="AJ33" s="786"/>
      <c r="AK33" s="850">
        <v>9589</v>
      </c>
      <c r="AL33" s="851"/>
      <c r="AM33" s="851"/>
      <c r="AN33" s="851"/>
      <c r="AO33" s="851"/>
      <c r="AP33" s="851">
        <v>153041</v>
      </c>
      <c r="AQ33" s="851"/>
      <c r="AR33" s="851"/>
      <c r="AS33" s="851"/>
      <c r="AT33" s="851"/>
      <c r="AU33" s="851">
        <v>101313</v>
      </c>
      <c r="AV33" s="851"/>
      <c r="AW33" s="851"/>
      <c r="AX33" s="851"/>
      <c r="AY33" s="851"/>
      <c r="AZ33" s="852" t="s">
        <v>538</v>
      </c>
      <c r="BA33" s="852"/>
      <c r="BB33" s="852"/>
      <c r="BC33" s="852"/>
      <c r="BD33" s="852"/>
      <c r="BE33" s="853" t="s">
        <v>387</v>
      </c>
      <c r="BF33" s="853"/>
      <c r="BG33" s="853"/>
      <c r="BH33" s="853"/>
      <c r="BI33" s="854"/>
      <c r="BJ33" s="205"/>
      <c r="BK33" s="205"/>
      <c r="BL33" s="205"/>
      <c r="BM33" s="205"/>
      <c r="BN33" s="205"/>
      <c r="BO33" s="218"/>
      <c r="BP33" s="218"/>
      <c r="BQ33" s="215">
        <v>27</v>
      </c>
      <c r="BR33" s="216"/>
      <c r="BS33" s="791"/>
      <c r="BT33" s="792"/>
      <c r="BU33" s="792"/>
      <c r="BV33" s="792"/>
      <c r="BW33" s="792"/>
      <c r="BX33" s="792"/>
      <c r="BY33" s="792"/>
      <c r="BZ33" s="792"/>
      <c r="CA33" s="792"/>
      <c r="CB33" s="792"/>
      <c r="CC33" s="792"/>
      <c r="CD33" s="792"/>
      <c r="CE33" s="792"/>
      <c r="CF33" s="792"/>
      <c r="CG33" s="793"/>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75"/>
      <c r="DW33" s="776"/>
      <c r="DX33" s="776"/>
      <c r="DY33" s="776"/>
      <c r="DZ33" s="777"/>
      <c r="EA33" s="199"/>
    </row>
    <row r="34" spans="1:131" s="200" customFormat="1" ht="26.25" customHeight="1" x14ac:dyDescent="0.15">
      <c r="A34" s="219">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50"/>
      <c r="AL34" s="851"/>
      <c r="AM34" s="851"/>
      <c r="AN34" s="851"/>
      <c r="AO34" s="851"/>
      <c r="AP34" s="851"/>
      <c r="AQ34" s="851"/>
      <c r="AR34" s="851"/>
      <c r="AS34" s="851"/>
      <c r="AT34" s="851"/>
      <c r="AU34" s="851"/>
      <c r="AV34" s="851"/>
      <c r="AW34" s="851"/>
      <c r="AX34" s="851"/>
      <c r="AY34" s="851"/>
      <c r="AZ34" s="852"/>
      <c r="BA34" s="852"/>
      <c r="BB34" s="852"/>
      <c r="BC34" s="852"/>
      <c r="BD34" s="852"/>
      <c r="BE34" s="853"/>
      <c r="BF34" s="853"/>
      <c r="BG34" s="853"/>
      <c r="BH34" s="853"/>
      <c r="BI34" s="854"/>
      <c r="BJ34" s="205"/>
      <c r="BK34" s="205"/>
      <c r="BL34" s="205"/>
      <c r="BM34" s="205"/>
      <c r="BN34" s="205"/>
      <c r="BO34" s="218"/>
      <c r="BP34" s="218"/>
      <c r="BQ34" s="215">
        <v>28</v>
      </c>
      <c r="BR34" s="216"/>
      <c r="BS34" s="791"/>
      <c r="BT34" s="792"/>
      <c r="BU34" s="792"/>
      <c r="BV34" s="792"/>
      <c r="BW34" s="792"/>
      <c r="BX34" s="792"/>
      <c r="BY34" s="792"/>
      <c r="BZ34" s="792"/>
      <c r="CA34" s="792"/>
      <c r="CB34" s="792"/>
      <c r="CC34" s="792"/>
      <c r="CD34" s="792"/>
      <c r="CE34" s="792"/>
      <c r="CF34" s="792"/>
      <c r="CG34" s="793"/>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75"/>
      <c r="DW34" s="776"/>
      <c r="DX34" s="776"/>
      <c r="DY34" s="776"/>
      <c r="DZ34" s="777"/>
      <c r="EA34" s="199"/>
    </row>
    <row r="35" spans="1:131" s="200" customFormat="1" ht="26.25" customHeight="1" x14ac:dyDescent="0.15">
      <c r="A35" s="219">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50"/>
      <c r="AL35" s="851"/>
      <c r="AM35" s="851"/>
      <c r="AN35" s="851"/>
      <c r="AO35" s="851"/>
      <c r="AP35" s="851"/>
      <c r="AQ35" s="851"/>
      <c r="AR35" s="851"/>
      <c r="AS35" s="851"/>
      <c r="AT35" s="851"/>
      <c r="AU35" s="851"/>
      <c r="AV35" s="851"/>
      <c r="AW35" s="851"/>
      <c r="AX35" s="851"/>
      <c r="AY35" s="851"/>
      <c r="AZ35" s="852"/>
      <c r="BA35" s="852"/>
      <c r="BB35" s="852"/>
      <c r="BC35" s="852"/>
      <c r="BD35" s="852"/>
      <c r="BE35" s="853"/>
      <c r="BF35" s="853"/>
      <c r="BG35" s="853"/>
      <c r="BH35" s="853"/>
      <c r="BI35" s="854"/>
      <c r="BJ35" s="205"/>
      <c r="BK35" s="205"/>
      <c r="BL35" s="205"/>
      <c r="BM35" s="205"/>
      <c r="BN35" s="205"/>
      <c r="BO35" s="218"/>
      <c r="BP35" s="218"/>
      <c r="BQ35" s="215">
        <v>29</v>
      </c>
      <c r="BR35" s="216"/>
      <c r="BS35" s="791"/>
      <c r="BT35" s="792"/>
      <c r="BU35" s="792"/>
      <c r="BV35" s="792"/>
      <c r="BW35" s="792"/>
      <c r="BX35" s="792"/>
      <c r="BY35" s="792"/>
      <c r="BZ35" s="792"/>
      <c r="CA35" s="792"/>
      <c r="CB35" s="792"/>
      <c r="CC35" s="792"/>
      <c r="CD35" s="792"/>
      <c r="CE35" s="792"/>
      <c r="CF35" s="792"/>
      <c r="CG35" s="793"/>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75"/>
      <c r="DW35" s="776"/>
      <c r="DX35" s="776"/>
      <c r="DY35" s="776"/>
      <c r="DZ35" s="777"/>
      <c r="EA35" s="199"/>
    </row>
    <row r="36" spans="1:131" s="200" customFormat="1" ht="26.25" customHeight="1" x14ac:dyDescent="0.15">
      <c r="A36" s="219">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50"/>
      <c r="AL36" s="851"/>
      <c r="AM36" s="851"/>
      <c r="AN36" s="851"/>
      <c r="AO36" s="851"/>
      <c r="AP36" s="851"/>
      <c r="AQ36" s="851"/>
      <c r="AR36" s="851"/>
      <c r="AS36" s="851"/>
      <c r="AT36" s="851"/>
      <c r="AU36" s="851"/>
      <c r="AV36" s="851"/>
      <c r="AW36" s="851"/>
      <c r="AX36" s="851"/>
      <c r="AY36" s="851"/>
      <c r="AZ36" s="852"/>
      <c r="BA36" s="852"/>
      <c r="BB36" s="852"/>
      <c r="BC36" s="852"/>
      <c r="BD36" s="852"/>
      <c r="BE36" s="853"/>
      <c r="BF36" s="853"/>
      <c r="BG36" s="853"/>
      <c r="BH36" s="853"/>
      <c r="BI36" s="854"/>
      <c r="BJ36" s="205"/>
      <c r="BK36" s="205"/>
      <c r="BL36" s="205"/>
      <c r="BM36" s="205"/>
      <c r="BN36" s="205"/>
      <c r="BO36" s="218"/>
      <c r="BP36" s="218"/>
      <c r="BQ36" s="215">
        <v>30</v>
      </c>
      <c r="BR36" s="216"/>
      <c r="BS36" s="791"/>
      <c r="BT36" s="792"/>
      <c r="BU36" s="792"/>
      <c r="BV36" s="792"/>
      <c r="BW36" s="792"/>
      <c r="BX36" s="792"/>
      <c r="BY36" s="792"/>
      <c r="BZ36" s="792"/>
      <c r="CA36" s="792"/>
      <c r="CB36" s="792"/>
      <c r="CC36" s="792"/>
      <c r="CD36" s="792"/>
      <c r="CE36" s="792"/>
      <c r="CF36" s="792"/>
      <c r="CG36" s="793"/>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75"/>
      <c r="DW36" s="776"/>
      <c r="DX36" s="776"/>
      <c r="DY36" s="776"/>
      <c r="DZ36" s="777"/>
      <c r="EA36" s="199"/>
    </row>
    <row r="37" spans="1:131" s="200" customFormat="1" ht="26.25" customHeight="1" x14ac:dyDescent="0.15">
      <c r="A37" s="219">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50"/>
      <c r="AL37" s="851"/>
      <c r="AM37" s="851"/>
      <c r="AN37" s="851"/>
      <c r="AO37" s="851"/>
      <c r="AP37" s="851"/>
      <c r="AQ37" s="851"/>
      <c r="AR37" s="851"/>
      <c r="AS37" s="851"/>
      <c r="AT37" s="851"/>
      <c r="AU37" s="851"/>
      <c r="AV37" s="851"/>
      <c r="AW37" s="851"/>
      <c r="AX37" s="851"/>
      <c r="AY37" s="851"/>
      <c r="AZ37" s="852"/>
      <c r="BA37" s="852"/>
      <c r="BB37" s="852"/>
      <c r="BC37" s="852"/>
      <c r="BD37" s="852"/>
      <c r="BE37" s="853"/>
      <c r="BF37" s="853"/>
      <c r="BG37" s="853"/>
      <c r="BH37" s="853"/>
      <c r="BI37" s="854"/>
      <c r="BJ37" s="205"/>
      <c r="BK37" s="205"/>
      <c r="BL37" s="205"/>
      <c r="BM37" s="205"/>
      <c r="BN37" s="205"/>
      <c r="BO37" s="218"/>
      <c r="BP37" s="218"/>
      <c r="BQ37" s="215">
        <v>31</v>
      </c>
      <c r="BR37" s="216"/>
      <c r="BS37" s="791"/>
      <c r="BT37" s="792"/>
      <c r="BU37" s="792"/>
      <c r="BV37" s="792"/>
      <c r="BW37" s="792"/>
      <c r="BX37" s="792"/>
      <c r="BY37" s="792"/>
      <c r="BZ37" s="792"/>
      <c r="CA37" s="792"/>
      <c r="CB37" s="792"/>
      <c r="CC37" s="792"/>
      <c r="CD37" s="792"/>
      <c r="CE37" s="792"/>
      <c r="CF37" s="792"/>
      <c r="CG37" s="793"/>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75"/>
      <c r="DW37" s="776"/>
      <c r="DX37" s="776"/>
      <c r="DY37" s="776"/>
      <c r="DZ37" s="777"/>
      <c r="EA37" s="199"/>
    </row>
    <row r="38" spans="1:131" s="200" customFormat="1" ht="26.25" customHeight="1" x14ac:dyDescent="0.15">
      <c r="A38" s="219">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50"/>
      <c r="AL38" s="851"/>
      <c r="AM38" s="851"/>
      <c r="AN38" s="851"/>
      <c r="AO38" s="851"/>
      <c r="AP38" s="851"/>
      <c r="AQ38" s="851"/>
      <c r="AR38" s="851"/>
      <c r="AS38" s="851"/>
      <c r="AT38" s="851"/>
      <c r="AU38" s="851"/>
      <c r="AV38" s="851"/>
      <c r="AW38" s="851"/>
      <c r="AX38" s="851"/>
      <c r="AY38" s="851"/>
      <c r="AZ38" s="852"/>
      <c r="BA38" s="852"/>
      <c r="BB38" s="852"/>
      <c r="BC38" s="852"/>
      <c r="BD38" s="852"/>
      <c r="BE38" s="853"/>
      <c r="BF38" s="853"/>
      <c r="BG38" s="853"/>
      <c r="BH38" s="853"/>
      <c r="BI38" s="854"/>
      <c r="BJ38" s="205"/>
      <c r="BK38" s="205"/>
      <c r="BL38" s="205"/>
      <c r="BM38" s="205"/>
      <c r="BN38" s="205"/>
      <c r="BO38" s="218"/>
      <c r="BP38" s="218"/>
      <c r="BQ38" s="215">
        <v>32</v>
      </c>
      <c r="BR38" s="216"/>
      <c r="BS38" s="791"/>
      <c r="BT38" s="792"/>
      <c r="BU38" s="792"/>
      <c r="BV38" s="792"/>
      <c r="BW38" s="792"/>
      <c r="BX38" s="792"/>
      <c r="BY38" s="792"/>
      <c r="BZ38" s="792"/>
      <c r="CA38" s="792"/>
      <c r="CB38" s="792"/>
      <c r="CC38" s="792"/>
      <c r="CD38" s="792"/>
      <c r="CE38" s="792"/>
      <c r="CF38" s="792"/>
      <c r="CG38" s="793"/>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75"/>
      <c r="DW38" s="776"/>
      <c r="DX38" s="776"/>
      <c r="DY38" s="776"/>
      <c r="DZ38" s="777"/>
      <c r="EA38" s="199"/>
    </row>
    <row r="39" spans="1:131" s="200" customFormat="1" ht="26.25" customHeight="1" x14ac:dyDescent="0.15">
      <c r="A39" s="219">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50"/>
      <c r="AL39" s="851"/>
      <c r="AM39" s="851"/>
      <c r="AN39" s="851"/>
      <c r="AO39" s="851"/>
      <c r="AP39" s="851"/>
      <c r="AQ39" s="851"/>
      <c r="AR39" s="851"/>
      <c r="AS39" s="851"/>
      <c r="AT39" s="851"/>
      <c r="AU39" s="851"/>
      <c r="AV39" s="851"/>
      <c r="AW39" s="851"/>
      <c r="AX39" s="851"/>
      <c r="AY39" s="851"/>
      <c r="AZ39" s="852"/>
      <c r="BA39" s="852"/>
      <c r="BB39" s="852"/>
      <c r="BC39" s="852"/>
      <c r="BD39" s="852"/>
      <c r="BE39" s="853"/>
      <c r="BF39" s="853"/>
      <c r="BG39" s="853"/>
      <c r="BH39" s="853"/>
      <c r="BI39" s="854"/>
      <c r="BJ39" s="205"/>
      <c r="BK39" s="205"/>
      <c r="BL39" s="205"/>
      <c r="BM39" s="205"/>
      <c r="BN39" s="205"/>
      <c r="BO39" s="218"/>
      <c r="BP39" s="218"/>
      <c r="BQ39" s="215">
        <v>33</v>
      </c>
      <c r="BR39" s="216"/>
      <c r="BS39" s="791"/>
      <c r="BT39" s="792"/>
      <c r="BU39" s="792"/>
      <c r="BV39" s="792"/>
      <c r="BW39" s="792"/>
      <c r="BX39" s="792"/>
      <c r="BY39" s="792"/>
      <c r="BZ39" s="792"/>
      <c r="CA39" s="792"/>
      <c r="CB39" s="792"/>
      <c r="CC39" s="792"/>
      <c r="CD39" s="792"/>
      <c r="CE39" s="792"/>
      <c r="CF39" s="792"/>
      <c r="CG39" s="793"/>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75"/>
      <c r="DW39" s="776"/>
      <c r="DX39" s="776"/>
      <c r="DY39" s="776"/>
      <c r="DZ39" s="777"/>
      <c r="EA39" s="199"/>
    </row>
    <row r="40" spans="1:131" s="200" customFormat="1" ht="26.25" customHeight="1" x14ac:dyDescent="0.15">
      <c r="A40" s="214">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50"/>
      <c r="AL40" s="851"/>
      <c r="AM40" s="851"/>
      <c r="AN40" s="851"/>
      <c r="AO40" s="851"/>
      <c r="AP40" s="851"/>
      <c r="AQ40" s="851"/>
      <c r="AR40" s="851"/>
      <c r="AS40" s="851"/>
      <c r="AT40" s="851"/>
      <c r="AU40" s="851"/>
      <c r="AV40" s="851"/>
      <c r="AW40" s="851"/>
      <c r="AX40" s="851"/>
      <c r="AY40" s="851"/>
      <c r="AZ40" s="852"/>
      <c r="BA40" s="852"/>
      <c r="BB40" s="852"/>
      <c r="BC40" s="852"/>
      <c r="BD40" s="852"/>
      <c r="BE40" s="853"/>
      <c r="BF40" s="853"/>
      <c r="BG40" s="853"/>
      <c r="BH40" s="853"/>
      <c r="BI40" s="854"/>
      <c r="BJ40" s="205"/>
      <c r="BK40" s="205"/>
      <c r="BL40" s="205"/>
      <c r="BM40" s="205"/>
      <c r="BN40" s="205"/>
      <c r="BO40" s="218"/>
      <c r="BP40" s="218"/>
      <c r="BQ40" s="215">
        <v>34</v>
      </c>
      <c r="BR40" s="216"/>
      <c r="BS40" s="791"/>
      <c r="BT40" s="792"/>
      <c r="BU40" s="792"/>
      <c r="BV40" s="792"/>
      <c r="BW40" s="792"/>
      <c r="BX40" s="792"/>
      <c r="BY40" s="792"/>
      <c r="BZ40" s="792"/>
      <c r="CA40" s="792"/>
      <c r="CB40" s="792"/>
      <c r="CC40" s="792"/>
      <c r="CD40" s="792"/>
      <c r="CE40" s="792"/>
      <c r="CF40" s="792"/>
      <c r="CG40" s="793"/>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75"/>
      <c r="DW40" s="776"/>
      <c r="DX40" s="776"/>
      <c r="DY40" s="776"/>
      <c r="DZ40" s="777"/>
      <c r="EA40" s="199"/>
    </row>
    <row r="41" spans="1:131" s="200" customFormat="1" ht="26.25" customHeight="1" x14ac:dyDescent="0.15">
      <c r="A41" s="214">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50"/>
      <c r="AL41" s="851"/>
      <c r="AM41" s="851"/>
      <c r="AN41" s="851"/>
      <c r="AO41" s="851"/>
      <c r="AP41" s="851"/>
      <c r="AQ41" s="851"/>
      <c r="AR41" s="851"/>
      <c r="AS41" s="851"/>
      <c r="AT41" s="851"/>
      <c r="AU41" s="851"/>
      <c r="AV41" s="851"/>
      <c r="AW41" s="851"/>
      <c r="AX41" s="851"/>
      <c r="AY41" s="851"/>
      <c r="AZ41" s="852"/>
      <c r="BA41" s="852"/>
      <c r="BB41" s="852"/>
      <c r="BC41" s="852"/>
      <c r="BD41" s="852"/>
      <c r="BE41" s="853"/>
      <c r="BF41" s="853"/>
      <c r="BG41" s="853"/>
      <c r="BH41" s="853"/>
      <c r="BI41" s="854"/>
      <c r="BJ41" s="205"/>
      <c r="BK41" s="205"/>
      <c r="BL41" s="205"/>
      <c r="BM41" s="205"/>
      <c r="BN41" s="205"/>
      <c r="BO41" s="218"/>
      <c r="BP41" s="218"/>
      <c r="BQ41" s="215">
        <v>35</v>
      </c>
      <c r="BR41" s="216"/>
      <c r="BS41" s="791"/>
      <c r="BT41" s="792"/>
      <c r="BU41" s="792"/>
      <c r="BV41" s="792"/>
      <c r="BW41" s="792"/>
      <c r="BX41" s="792"/>
      <c r="BY41" s="792"/>
      <c r="BZ41" s="792"/>
      <c r="CA41" s="792"/>
      <c r="CB41" s="792"/>
      <c r="CC41" s="792"/>
      <c r="CD41" s="792"/>
      <c r="CE41" s="792"/>
      <c r="CF41" s="792"/>
      <c r="CG41" s="793"/>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199"/>
    </row>
    <row r="42" spans="1:131" s="200" customFormat="1" ht="26.25" customHeight="1" x14ac:dyDescent="0.15">
      <c r="A42" s="214">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50"/>
      <c r="AL42" s="851"/>
      <c r="AM42" s="851"/>
      <c r="AN42" s="851"/>
      <c r="AO42" s="851"/>
      <c r="AP42" s="851"/>
      <c r="AQ42" s="851"/>
      <c r="AR42" s="851"/>
      <c r="AS42" s="851"/>
      <c r="AT42" s="851"/>
      <c r="AU42" s="851"/>
      <c r="AV42" s="851"/>
      <c r="AW42" s="851"/>
      <c r="AX42" s="851"/>
      <c r="AY42" s="851"/>
      <c r="AZ42" s="852"/>
      <c r="BA42" s="852"/>
      <c r="BB42" s="852"/>
      <c r="BC42" s="852"/>
      <c r="BD42" s="852"/>
      <c r="BE42" s="853"/>
      <c r="BF42" s="853"/>
      <c r="BG42" s="853"/>
      <c r="BH42" s="853"/>
      <c r="BI42" s="854"/>
      <c r="BJ42" s="205"/>
      <c r="BK42" s="205"/>
      <c r="BL42" s="205"/>
      <c r="BM42" s="205"/>
      <c r="BN42" s="205"/>
      <c r="BO42" s="218"/>
      <c r="BP42" s="218"/>
      <c r="BQ42" s="215">
        <v>36</v>
      </c>
      <c r="BR42" s="216"/>
      <c r="BS42" s="791"/>
      <c r="BT42" s="792"/>
      <c r="BU42" s="792"/>
      <c r="BV42" s="792"/>
      <c r="BW42" s="792"/>
      <c r="BX42" s="792"/>
      <c r="BY42" s="792"/>
      <c r="BZ42" s="792"/>
      <c r="CA42" s="792"/>
      <c r="CB42" s="792"/>
      <c r="CC42" s="792"/>
      <c r="CD42" s="792"/>
      <c r="CE42" s="792"/>
      <c r="CF42" s="792"/>
      <c r="CG42" s="793"/>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199"/>
    </row>
    <row r="43" spans="1:131" s="200" customFormat="1" ht="26.25" customHeight="1" x14ac:dyDescent="0.15">
      <c r="A43" s="214">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50"/>
      <c r="AL43" s="851"/>
      <c r="AM43" s="851"/>
      <c r="AN43" s="851"/>
      <c r="AO43" s="851"/>
      <c r="AP43" s="851"/>
      <c r="AQ43" s="851"/>
      <c r="AR43" s="851"/>
      <c r="AS43" s="851"/>
      <c r="AT43" s="851"/>
      <c r="AU43" s="851"/>
      <c r="AV43" s="851"/>
      <c r="AW43" s="851"/>
      <c r="AX43" s="851"/>
      <c r="AY43" s="851"/>
      <c r="AZ43" s="852"/>
      <c r="BA43" s="852"/>
      <c r="BB43" s="852"/>
      <c r="BC43" s="852"/>
      <c r="BD43" s="852"/>
      <c r="BE43" s="853"/>
      <c r="BF43" s="853"/>
      <c r="BG43" s="853"/>
      <c r="BH43" s="853"/>
      <c r="BI43" s="854"/>
      <c r="BJ43" s="205"/>
      <c r="BK43" s="205"/>
      <c r="BL43" s="205"/>
      <c r="BM43" s="205"/>
      <c r="BN43" s="205"/>
      <c r="BO43" s="218"/>
      <c r="BP43" s="218"/>
      <c r="BQ43" s="215">
        <v>37</v>
      </c>
      <c r="BR43" s="216"/>
      <c r="BS43" s="791"/>
      <c r="BT43" s="792"/>
      <c r="BU43" s="792"/>
      <c r="BV43" s="792"/>
      <c r="BW43" s="792"/>
      <c r="BX43" s="792"/>
      <c r="BY43" s="792"/>
      <c r="BZ43" s="792"/>
      <c r="CA43" s="792"/>
      <c r="CB43" s="792"/>
      <c r="CC43" s="792"/>
      <c r="CD43" s="792"/>
      <c r="CE43" s="792"/>
      <c r="CF43" s="792"/>
      <c r="CG43" s="793"/>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199"/>
    </row>
    <row r="44" spans="1:131" s="200" customFormat="1" ht="26.25" customHeight="1" x14ac:dyDescent="0.15">
      <c r="A44" s="214">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50"/>
      <c r="AL44" s="851"/>
      <c r="AM44" s="851"/>
      <c r="AN44" s="851"/>
      <c r="AO44" s="851"/>
      <c r="AP44" s="851"/>
      <c r="AQ44" s="851"/>
      <c r="AR44" s="851"/>
      <c r="AS44" s="851"/>
      <c r="AT44" s="851"/>
      <c r="AU44" s="851"/>
      <c r="AV44" s="851"/>
      <c r="AW44" s="851"/>
      <c r="AX44" s="851"/>
      <c r="AY44" s="851"/>
      <c r="AZ44" s="852"/>
      <c r="BA44" s="852"/>
      <c r="BB44" s="852"/>
      <c r="BC44" s="852"/>
      <c r="BD44" s="852"/>
      <c r="BE44" s="853"/>
      <c r="BF44" s="853"/>
      <c r="BG44" s="853"/>
      <c r="BH44" s="853"/>
      <c r="BI44" s="854"/>
      <c r="BJ44" s="205"/>
      <c r="BK44" s="205"/>
      <c r="BL44" s="205"/>
      <c r="BM44" s="205"/>
      <c r="BN44" s="205"/>
      <c r="BO44" s="218"/>
      <c r="BP44" s="218"/>
      <c r="BQ44" s="215">
        <v>38</v>
      </c>
      <c r="BR44" s="216"/>
      <c r="BS44" s="791"/>
      <c r="BT44" s="792"/>
      <c r="BU44" s="792"/>
      <c r="BV44" s="792"/>
      <c r="BW44" s="792"/>
      <c r="BX44" s="792"/>
      <c r="BY44" s="792"/>
      <c r="BZ44" s="792"/>
      <c r="CA44" s="792"/>
      <c r="CB44" s="792"/>
      <c r="CC44" s="792"/>
      <c r="CD44" s="792"/>
      <c r="CE44" s="792"/>
      <c r="CF44" s="792"/>
      <c r="CG44" s="793"/>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199"/>
    </row>
    <row r="45" spans="1:131" s="200" customFormat="1" ht="26.25" customHeight="1" x14ac:dyDescent="0.15">
      <c r="A45" s="214">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50"/>
      <c r="AL45" s="851"/>
      <c r="AM45" s="851"/>
      <c r="AN45" s="851"/>
      <c r="AO45" s="851"/>
      <c r="AP45" s="851"/>
      <c r="AQ45" s="851"/>
      <c r="AR45" s="851"/>
      <c r="AS45" s="851"/>
      <c r="AT45" s="851"/>
      <c r="AU45" s="851"/>
      <c r="AV45" s="851"/>
      <c r="AW45" s="851"/>
      <c r="AX45" s="851"/>
      <c r="AY45" s="851"/>
      <c r="AZ45" s="852"/>
      <c r="BA45" s="852"/>
      <c r="BB45" s="852"/>
      <c r="BC45" s="852"/>
      <c r="BD45" s="852"/>
      <c r="BE45" s="853"/>
      <c r="BF45" s="853"/>
      <c r="BG45" s="853"/>
      <c r="BH45" s="853"/>
      <c r="BI45" s="854"/>
      <c r="BJ45" s="205"/>
      <c r="BK45" s="205"/>
      <c r="BL45" s="205"/>
      <c r="BM45" s="205"/>
      <c r="BN45" s="205"/>
      <c r="BO45" s="218"/>
      <c r="BP45" s="218"/>
      <c r="BQ45" s="215">
        <v>39</v>
      </c>
      <c r="BR45" s="216"/>
      <c r="BS45" s="791"/>
      <c r="BT45" s="792"/>
      <c r="BU45" s="792"/>
      <c r="BV45" s="792"/>
      <c r="BW45" s="792"/>
      <c r="BX45" s="792"/>
      <c r="BY45" s="792"/>
      <c r="BZ45" s="792"/>
      <c r="CA45" s="792"/>
      <c r="CB45" s="792"/>
      <c r="CC45" s="792"/>
      <c r="CD45" s="792"/>
      <c r="CE45" s="792"/>
      <c r="CF45" s="792"/>
      <c r="CG45" s="793"/>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199"/>
    </row>
    <row r="46" spans="1:131" s="200" customFormat="1" ht="26.25" customHeight="1" x14ac:dyDescent="0.15">
      <c r="A46" s="214">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50"/>
      <c r="AL46" s="851"/>
      <c r="AM46" s="851"/>
      <c r="AN46" s="851"/>
      <c r="AO46" s="851"/>
      <c r="AP46" s="851"/>
      <c r="AQ46" s="851"/>
      <c r="AR46" s="851"/>
      <c r="AS46" s="851"/>
      <c r="AT46" s="851"/>
      <c r="AU46" s="851"/>
      <c r="AV46" s="851"/>
      <c r="AW46" s="851"/>
      <c r="AX46" s="851"/>
      <c r="AY46" s="851"/>
      <c r="AZ46" s="852"/>
      <c r="BA46" s="852"/>
      <c r="BB46" s="852"/>
      <c r="BC46" s="852"/>
      <c r="BD46" s="852"/>
      <c r="BE46" s="853"/>
      <c r="BF46" s="853"/>
      <c r="BG46" s="853"/>
      <c r="BH46" s="853"/>
      <c r="BI46" s="854"/>
      <c r="BJ46" s="205"/>
      <c r="BK46" s="205"/>
      <c r="BL46" s="205"/>
      <c r="BM46" s="205"/>
      <c r="BN46" s="205"/>
      <c r="BO46" s="218"/>
      <c r="BP46" s="218"/>
      <c r="BQ46" s="215">
        <v>40</v>
      </c>
      <c r="BR46" s="216"/>
      <c r="BS46" s="791"/>
      <c r="BT46" s="792"/>
      <c r="BU46" s="792"/>
      <c r="BV46" s="792"/>
      <c r="BW46" s="792"/>
      <c r="BX46" s="792"/>
      <c r="BY46" s="792"/>
      <c r="BZ46" s="792"/>
      <c r="CA46" s="792"/>
      <c r="CB46" s="792"/>
      <c r="CC46" s="792"/>
      <c r="CD46" s="792"/>
      <c r="CE46" s="792"/>
      <c r="CF46" s="792"/>
      <c r="CG46" s="793"/>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199"/>
    </row>
    <row r="47" spans="1:131" s="200" customFormat="1" ht="26.25" customHeight="1" x14ac:dyDescent="0.15">
      <c r="A47" s="214">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50"/>
      <c r="AL47" s="851"/>
      <c r="AM47" s="851"/>
      <c r="AN47" s="851"/>
      <c r="AO47" s="851"/>
      <c r="AP47" s="851"/>
      <c r="AQ47" s="851"/>
      <c r="AR47" s="851"/>
      <c r="AS47" s="851"/>
      <c r="AT47" s="851"/>
      <c r="AU47" s="851"/>
      <c r="AV47" s="851"/>
      <c r="AW47" s="851"/>
      <c r="AX47" s="851"/>
      <c r="AY47" s="851"/>
      <c r="AZ47" s="852"/>
      <c r="BA47" s="852"/>
      <c r="BB47" s="852"/>
      <c r="BC47" s="852"/>
      <c r="BD47" s="852"/>
      <c r="BE47" s="853"/>
      <c r="BF47" s="853"/>
      <c r="BG47" s="853"/>
      <c r="BH47" s="853"/>
      <c r="BI47" s="854"/>
      <c r="BJ47" s="205"/>
      <c r="BK47" s="205"/>
      <c r="BL47" s="205"/>
      <c r="BM47" s="205"/>
      <c r="BN47" s="205"/>
      <c r="BO47" s="218"/>
      <c r="BP47" s="218"/>
      <c r="BQ47" s="215">
        <v>41</v>
      </c>
      <c r="BR47" s="216"/>
      <c r="BS47" s="791"/>
      <c r="BT47" s="792"/>
      <c r="BU47" s="792"/>
      <c r="BV47" s="792"/>
      <c r="BW47" s="792"/>
      <c r="BX47" s="792"/>
      <c r="BY47" s="792"/>
      <c r="BZ47" s="792"/>
      <c r="CA47" s="792"/>
      <c r="CB47" s="792"/>
      <c r="CC47" s="792"/>
      <c r="CD47" s="792"/>
      <c r="CE47" s="792"/>
      <c r="CF47" s="792"/>
      <c r="CG47" s="793"/>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199"/>
    </row>
    <row r="48" spans="1:131" s="200" customFormat="1" ht="26.25" customHeight="1" x14ac:dyDescent="0.15">
      <c r="A48" s="214">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50"/>
      <c r="AL48" s="851"/>
      <c r="AM48" s="851"/>
      <c r="AN48" s="851"/>
      <c r="AO48" s="851"/>
      <c r="AP48" s="851"/>
      <c r="AQ48" s="851"/>
      <c r="AR48" s="851"/>
      <c r="AS48" s="851"/>
      <c r="AT48" s="851"/>
      <c r="AU48" s="851"/>
      <c r="AV48" s="851"/>
      <c r="AW48" s="851"/>
      <c r="AX48" s="851"/>
      <c r="AY48" s="851"/>
      <c r="AZ48" s="852"/>
      <c r="BA48" s="852"/>
      <c r="BB48" s="852"/>
      <c r="BC48" s="852"/>
      <c r="BD48" s="852"/>
      <c r="BE48" s="853"/>
      <c r="BF48" s="853"/>
      <c r="BG48" s="853"/>
      <c r="BH48" s="853"/>
      <c r="BI48" s="854"/>
      <c r="BJ48" s="205"/>
      <c r="BK48" s="205"/>
      <c r="BL48" s="205"/>
      <c r="BM48" s="205"/>
      <c r="BN48" s="205"/>
      <c r="BO48" s="218"/>
      <c r="BP48" s="218"/>
      <c r="BQ48" s="215">
        <v>42</v>
      </c>
      <c r="BR48" s="216"/>
      <c r="BS48" s="791"/>
      <c r="BT48" s="792"/>
      <c r="BU48" s="792"/>
      <c r="BV48" s="792"/>
      <c r="BW48" s="792"/>
      <c r="BX48" s="792"/>
      <c r="BY48" s="792"/>
      <c r="BZ48" s="792"/>
      <c r="CA48" s="792"/>
      <c r="CB48" s="792"/>
      <c r="CC48" s="792"/>
      <c r="CD48" s="792"/>
      <c r="CE48" s="792"/>
      <c r="CF48" s="792"/>
      <c r="CG48" s="793"/>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199"/>
    </row>
    <row r="49" spans="1:131" s="200" customFormat="1" ht="26.25" customHeight="1" x14ac:dyDescent="0.15">
      <c r="A49" s="214">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50"/>
      <c r="AL49" s="851"/>
      <c r="AM49" s="851"/>
      <c r="AN49" s="851"/>
      <c r="AO49" s="851"/>
      <c r="AP49" s="851"/>
      <c r="AQ49" s="851"/>
      <c r="AR49" s="851"/>
      <c r="AS49" s="851"/>
      <c r="AT49" s="851"/>
      <c r="AU49" s="851"/>
      <c r="AV49" s="851"/>
      <c r="AW49" s="851"/>
      <c r="AX49" s="851"/>
      <c r="AY49" s="851"/>
      <c r="AZ49" s="852"/>
      <c r="BA49" s="852"/>
      <c r="BB49" s="852"/>
      <c r="BC49" s="852"/>
      <c r="BD49" s="852"/>
      <c r="BE49" s="853"/>
      <c r="BF49" s="853"/>
      <c r="BG49" s="853"/>
      <c r="BH49" s="853"/>
      <c r="BI49" s="854"/>
      <c r="BJ49" s="205"/>
      <c r="BK49" s="205"/>
      <c r="BL49" s="205"/>
      <c r="BM49" s="205"/>
      <c r="BN49" s="205"/>
      <c r="BO49" s="218"/>
      <c r="BP49" s="218"/>
      <c r="BQ49" s="215">
        <v>43</v>
      </c>
      <c r="BR49" s="216"/>
      <c r="BS49" s="791"/>
      <c r="BT49" s="792"/>
      <c r="BU49" s="792"/>
      <c r="BV49" s="792"/>
      <c r="BW49" s="792"/>
      <c r="BX49" s="792"/>
      <c r="BY49" s="792"/>
      <c r="BZ49" s="792"/>
      <c r="CA49" s="792"/>
      <c r="CB49" s="792"/>
      <c r="CC49" s="792"/>
      <c r="CD49" s="792"/>
      <c r="CE49" s="792"/>
      <c r="CF49" s="792"/>
      <c r="CG49" s="793"/>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199"/>
    </row>
    <row r="50" spans="1:131" s="200" customFormat="1" ht="26.25" customHeight="1" x14ac:dyDescent="0.15">
      <c r="A50" s="214">
        <v>23</v>
      </c>
      <c r="B50" s="778"/>
      <c r="C50" s="779"/>
      <c r="D50" s="779"/>
      <c r="E50" s="779"/>
      <c r="F50" s="779"/>
      <c r="G50" s="779"/>
      <c r="H50" s="779"/>
      <c r="I50" s="779"/>
      <c r="J50" s="779"/>
      <c r="K50" s="779"/>
      <c r="L50" s="779"/>
      <c r="M50" s="779"/>
      <c r="N50" s="779"/>
      <c r="O50" s="779"/>
      <c r="P50" s="780"/>
      <c r="Q50" s="857"/>
      <c r="R50" s="855"/>
      <c r="S50" s="855"/>
      <c r="T50" s="855"/>
      <c r="U50" s="855"/>
      <c r="V50" s="855"/>
      <c r="W50" s="855"/>
      <c r="X50" s="855"/>
      <c r="Y50" s="855"/>
      <c r="Z50" s="855"/>
      <c r="AA50" s="855"/>
      <c r="AB50" s="855"/>
      <c r="AC50" s="855"/>
      <c r="AD50" s="855"/>
      <c r="AE50" s="856"/>
      <c r="AF50" s="784"/>
      <c r="AG50" s="785"/>
      <c r="AH50" s="785"/>
      <c r="AI50" s="785"/>
      <c r="AJ50" s="786"/>
      <c r="AK50" s="858"/>
      <c r="AL50" s="855"/>
      <c r="AM50" s="855"/>
      <c r="AN50" s="855"/>
      <c r="AO50" s="855"/>
      <c r="AP50" s="855"/>
      <c r="AQ50" s="855"/>
      <c r="AR50" s="855"/>
      <c r="AS50" s="855"/>
      <c r="AT50" s="855"/>
      <c r="AU50" s="855"/>
      <c r="AV50" s="855"/>
      <c r="AW50" s="855"/>
      <c r="AX50" s="855"/>
      <c r="AY50" s="855"/>
      <c r="AZ50" s="859"/>
      <c r="BA50" s="859"/>
      <c r="BB50" s="859"/>
      <c r="BC50" s="859"/>
      <c r="BD50" s="859"/>
      <c r="BE50" s="853"/>
      <c r="BF50" s="853"/>
      <c r="BG50" s="853"/>
      <c r="BH50" s="853"/>
      <c r="BI50" s="854"/>
      <c r="BJ50" s="205"/>
      <c r="BK50" s="205"/>
      <c r="BL50" s="205"/>
      <c r="BM50" s="205"/>
      <c r="BN50" s="205"/>
      <c r="BO50" s="218"/>
      <c r="BP50" s="218"/>
      <c r="BQ50" s="215">
        <v>44</v>
      </c>
      <c r="BR50" s="216"/>
      <c r="BS50" s="791"/>
      <c r="BT50" s="792"/>
      <c r="BU50" s="792"/>
      <c r="BV50" s="792"/>
      <c r="BW50" s="792"/>
      <c r="BX50" s="792"/>
      <c r="BY50" s="792"/>
      <c r="BZ50" s="792"/>
      <c r="CA50" s="792"/>
      <c r="CB50" s="792"/>
      <c r="CC50" s="792"/>
      <c r="CD50" s="792"/>
      <c r="CE50" s="792"/>
      <c r="CF50" s="792"/>
      <c r="CG50" s="793"/>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199"/>
    </row>
    <row r="51" spans="1:131" s="200" customFormat="1" ht="26.25" customHeight="1" x14ac:dyDescent="0.15">
      <c r="A51" s="214">
        <v>24</v>
      </c>
      <c r="B51" s="778"/>
      <c r="C51" s="779"/>
      <c r="D51" s="779"/>
      <c r="E51" s="779"/>
      <c r="F51" s="779"/>
      <c r="G51" s="779"/>
      <c r="H51" s="779"/>
      <c r="I51" s="779"/>
      <c r="J51" s="779"/>
      <c r="K51" s="779"/>
      <c r="L51" s="779"/>
      <c r="M51" s="779"/>
      <c r="N51" s="779"/>
      <c r="O51" s="779"/>
      <c r="P51" s="780"/>
      <c r="Q51" s="857"/>
      <c r="R51" s="855"/>
      <c r="S51" s="855"/>
      <c r="T51" s="855"/>
      <c r="U51" s="855"/>
      <c r="V51" s="855"/>
      <c r="W51" s="855"/>
      <c r="X51" s="855"/>
      <c r="Y51" s="855"/>
      <c r="Z51" s="855"/>
      <c r="AA51" s="855"/>
      <c r="AB51" s="855"/>
      <c r="AC51" s="855"/>
      <c r="AD51" s="855"/>
      <c r="AE51" s="856"/>
      <c r="AF51" s="784"/>
      <c r="AG51" s="785"/>
      <c r="AH51" s="785"/>
      <c r="AI51" s="785"/>
      <c r="AJ51" s="786"/>
      <c r="AK51" s="858"/>
      <c r="AL51" s="855"/>
      <c r="AM51" s="855"/>
      <c r="AN51" s="855"/>
      <c r="AO51" s="855"/>
      <c r="AP51" s="855"/>
      <c r="AQ51" s="855"/>
      <c r="AR51" s="855"/>
      <c r="AS51" s="855"/>
      <c r="AT51" s="855"/>
      <c r="AU51" s="855"/>
      <c r="AV51" s="855"/>
      <c r="AW51" s="855"/>
      <c r="AX51" s="855"/>
      <c r="AY51" s="855"/>
      <c r="AZ51" s="859"/>
      <c r="BA51" s="859"/>
      <c r="BB51" s="859"/>
      <c r="BC51" s="859"/>
      <c r="BD51" s="859"/>
      <c r="BE51" s="853"/>
      <c r="BF51" s="853"/>
      <c r="BG51" s="853"/>
      <c r="BH51" s="853"/>
      <c r="BI51" s="854"/>
      <c r="BJ51" s="205"/>
      <c r="BK51" s="205"/>
      <c r="BL51" s="205"/>
      <c r="BM51" s="205"/>
      <c r="BN51" s="205"/>
      <c r="BO51" s="218"/>
      <c r="BP51" s="218"/>
      <c r="BQ51" s="215">
        <v>45</v>
      </c>
      <c r="BR51" s="216"/>
      <c r="BS51" s="791"/>
      <c r="BT51" s="792"/>
      <c r="BU51" s="792"/>
      <c r="BV51" s="792"/>
      <c r="BW51" s="792"/>
      <c r="BX51" s="792"/>
      <c r="BY51" s="792"/>
      <c r="BZ51" s="792"/>
      <c r="CA51" s="792"/>
      <c r="CB51" s="792"/>
      <c r="CC51" s="792"/>
      <c r="CD51" s="792"/>
      <c r="CE51" s="792"/>
      <c r="CF51" s="792"/>
      <c r="CG51" s="793"/>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199"/>
    </row>
    <row r="52" spans="1:131" s="200" customFormat="1" ht="26.25" customHeight="1" x14ac:dyDescent="0.15">
      <c r="A52" s="214">
        <v>25</v>
      </c>
      <c r="B52" s="778"/>
      <c r="C52" s="779"/>
      <c r="D52" s="779"/>
      <c r="E52" s="779"/>
      <c r="F52" s="779"/>
      <c r="G52" s="779"/>
      <c r="H52" s="779"/>
      <c r="I52" s="779"/>
      <c r="J52" s="779"/>
      <c r="K52" s="779"/>
      <c r="L52" s="779"/>
      <c r="M52" s="779"/>
      <c r="N52" s="779"/>
      <c r="O52" s="779"/>
      <c r="P52" s="780"/>
      <c r="Q52" s="857"/>
      <c r="R52" s="855"/>
      <c r="S52" s="855"/>
      <c r="T52" s="855"/>
      <c r="U52" s="855"/>
      <c r="V52" s="855"/>
      <c r="W52" s="855"/>
      <c r="X52" s="855"/>
      <c r="Y52" s="855"/>
      <c r="Z52" s="855"/>
      <c r="AA52" s="855"/>
      <c r="AB52" s="855"/>
      <c r="AC52" s="855"/>
      <c r="AD52" s="855"/>
      <c r="AE52" s="856"/>
      <c r="AF52" s="784"/>
      <c r="AG52" s="785"/>
      <c r="AH52" s="785"/>
      <c r="AI52" s="785"/>
      <c r="AJ52" s="786"/>
      <c r="AK52" s="858"/>
      <c r="AL52" s="855"/>
      <c r="AM52" s="855"/>
      <c r="AN52" s="855"/>
      <c r="AO52" s="855"/>
      <c r="AP52" s="855"/>
      <c r="AQ52" s="855"/>
      <c r="AR52" s="855"/>
      <c r="AS52" s="855"/>
      <c r="AT52" s="855"/>
      <c r="AU52" s="855"/>
      <c r="AV52" s="855"/>
      <c r="AW52" s="855"/>
      <c r="AX52" s="855"/>
      <c r="AY52" s="855"/>
      <c r="AZ52" s="859"/>
      <c r="BA52" s="859"/>
      <c r="BB52" s="859"/>
      <c r="BC52" s="859"/>
      <c r="BD52" s="859"/>
      <c r="BE52" s="853"/>
      <c r="BF52" s="853"/>
      <c r="BG52" s="853"/>
      <c r="BH52" s="853"/>
      <c r="BI52" s="854"/>
      <c r="BJ52" s="205"/>
      <c r="BK52" s="205"/>
      <c r="BL52" s="205"/>
      <c r="BM52" s="205"/>
      <c r="BN52" s="205"/>
      <c r="BO52" s="218"/>
      <c r="BP52" s="218"/>
      <c r="BQ52" s="215">
        <v>46</v>
      </c>
      <c r="BR52" s="216"/>
      <c r="BS52" s="791"/>
      <c r="BT52" s="792"/>
      <c r="BU52" s="792"/>
      <c r="BV52" s="792"/>
      <c r="BW52" s="792"/>
      <c r="BX52" s="792"/>
      <c r="BY52" s="792"/>
      <c r="BZ52" s="792"/>
      <c r="CA52" s="792"/>
      <c r="CB52" s="792"/>
      <c r="CC52" s="792"/>
      <c r="CD52" s="792"/>
      <c r="CE52" s="792"/>
      <c r="CF52" s="792"/>
      <c r="CG52" s="793"/>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199"/>
    </row>
    <row r="53" spans="1:131" s="200" customFormat="1" ht="26.25" customHeight="1" x14ac:dyDescent="0.15">
      <c r="A53" s="214">
        <v>26</v>
      </c>
      <c r="B53" s="778"/>
      <c r="C53" s="779"/>
      <c r="D53" s="779"/>
      <c r="E53" s="779"/>
      <c r="F53" s="779"/>
      <c r="G53" s="779"/>
      <c r="H53" s="779"/>
      <c r="I53" s="779"/>
      <c r="J53" s="779"/>
      <c r="K53" s="779"/>
      <c r="L53" s="779"/>
      <c r="M53" s="779"/>
      <c r="N53" s="779"/>
      <c r="O53" s="779"/>
      <c r="P53" s="780"/>
      <c r="Q53" s="857"/>
      <c r="R53" s="855"/>
      <c r="S53" s="855"/>
      <c r="T53" s="855"/>
      <c r="U53" s="855"/>
      <c r="V53" s="855"/>
      <c r="W53" s="855"/>
      <c r="X53" s="855"/>
      <c r="Y53" s="855"/>
      <c r="Z53" s="855"/>
      <c r="AA53" s="855"/>
      <c r="AB53" s="855"/>
      <c r="AC53" s="855"/>
      <c r="AD53" s="855"/>
      <c r="AE53" s="856"/>
      <c r="AF53" s="784"/>
      <c r="AG53" s="785"/>
      <c r="AH53" s="785"/>
      <c r="AI53" s="785"/>
      <c r="AJ53" s="786"/>
      <c r="AK53" s="858"/>
      <c r="AL53" s="855"/>
      <c r="AM53" s="855"/>
      <c r="AN53" s="855"/>
      <c r="AO53" s="855"/>
      <c r="AP53" s="855"/>
      <c r="AQ53" s="855"/>
      <c r="AR53" s="855"/>
      <c r="AS53" s="855"/>
      <c r="AT53" s="855"/>
      <c r="AU53" s="855"/>
      <c r="AV53" s="855"/>
      <c r="AW53" s="855"/>
      <c r="AX53" s="855"/>
      <c r="AY53" s="855"/>
      <c r="AZ53" s="859"/>
      <c r="BA53" s="859"/>
      <c r="BB53" s="859"/>
      <c r="BC53" s="859"/>
      <c r="BD53" s="859"/>
      <c r="BE53" s="853"/>
      <c r="BF53" s="853"/>
      <c r="BG53" s="853"/>
      <c r="BH53" s="853"/>
      <c r="BI53" s="854"/>
      <c r="BJ53" s="205"/>
      <c r="BK53" s="205"/>
      <c r="BL53" s="205"/>
      <c r="BM53" s="205"/>
      <c r="BN53" s="205"/>
      <c r="BO53" s="218"/>
      <c r="BP53" s="218"/>
      <c r="BQ53" s="215">
        <v>47</v>
      </c>
      <c r="BR53" s="216"/>
      <c r="BS53" s="791"/>
      <c r="BT53" s="792"/>
      <c r="BU53" s="792"/>
      <c r="BV53" s="792"/>
      <c r="BW53" s="792"/>
      <c r="BX53" s="792"/>
      <c r="BY53" s="792"/>
      <c r="BZ53" s="792"/>
      <c r="CA53" s="792"/>
      <c r="CB53" s="792"/>
      <c r="CC53" s="792"/>
      <c r="CD53" s="792"/>
      <c r="CE53" s="792"/>
      <c r="CF53" s="792"/>
      <c r="CG53" s="793"/>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199"/>
    </row>
    <row r="54" spans="1:131" s="200" customFormat="1" ht="26.25" customHeight="1" x14ac:dyDescent="0.15">
      <c r="A54" s="214">
        <v>27</v>
      </c>
      <c r="B54" s="778"/>
      <c r="C54" s="779"/>
      <c r="D54" s="779"/>
      <c r="E54" s="779"/>
      <c r="F54" s="779"/>
      <c r="G54" s="779"/>
      <c r="H54" s="779"/>
      <c r="I54" s="779"/>
      <c r="J54" s="779"/>
      <c r="K54" s="779"/>
      <c r="L54" s="779"/>
      <c r="M54" s="779"/>
      <c r="N54" s="779"/>
      <c r="O54" s="779"/>
      <c r="P54" s="780"/>
      <c r="Q54" s="857"/>
      <c r="R54" s="855"/>
      <c r="S54" s="855"/>
      <c r="T54" s="855"/>
      <c r="U54" s="855"/>
      <c r="V54" s="855"/>
      <c r="W54" s="855"/>
      <c r="X54" s="855"/>
      <c r="Y54" s="855"/>
      <c r="Z54" s="855"/>
      <c r="AA54" s="855"/>
      <c r="AB54" s="855"/>
      <c r="AC54" s="855"/>
      <c r="AD54" s="855"/>
      <c r="AE54" s="856"/>
      <c r="AF54" s="784"/>
      <c r="AG54" s="785"/>
      <c r="AH54" s="785"/>
      <c r="AI54" s="785"/>
      <c r="AJ54" s="786"/>
      <c r="AK54" s="858"/>
      <c r="AL54" s="855"/>
      <c r="AM54" s="855"/>
      <c r="AN54" s="855"/>
      <c r="AO54" s="855"/>
      <c r="AP54" s="855"/>
      <c r="AQ54" s="855"/>
      <c r="AR54" s="855"/>
      <c r="AS54" s="855"/>
      <c r="AT54" s="855"/>
      <c r="AU54" s="855"/>
      <c r="AV54" s="855"/>
      <c r="AW54" s="855"/>
      <c r="AX54" s="855"/>
      <c r="AY54" s="855"/>
      <c r="AZ54" s="859"/>
      <c r="BA54" s="859"/>
      <c r="BB54" s="859"/>
      <c r="BC54" s="859"/>
      <c r="BD54" s="859"/>
      <c r="BE54" s="853"/>
      <c r="BF54" s="853"/>
      <c r="BG54" s="853"/>
      <c r="BH54" s="853"/>
      <c r="BI54" s="854"/>
      <c r="BJ54" s="205"/>
      <c r="BK54" s="205"/>
      <c r="BL54" s="205"/>
      <c r="BM54" s="205"/>
      <c r="BN54" s="205"/>
      <c r="BO54" s="218"/>
      <c r="BP54" s="218"/>
      <c r="BQ54" s="215">
        <v>48</v>
      </c>
      <c r="BR54" s="216"/>
      <c r="BS54" s="791"/>
      <c r="BT54" s="792"/>
      <c r="BU54" s="792"/>
      <c r="BV54" s="792"/>
      <c r="BW54" s="792"/>
      <c r="BX54" s="792"/>
      <c r="BY54" s="792"/>
      <c r="BZ54" s="792"/>
      <c r="CA54" s="792"/>
      <c r="CB54" s="792"/>
      <c r="CC54" s="792"/>
      <c r="CD54" s="792"/>
      <c r="CE54" s="792"/>
      <c r="CF54" s="792"/>
      <c r="CG54" s="793"/>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199"/>
    </row>
    <row r="55" spans="1:131" s="200" customFormat="1" ht="26.25" customHeight="1" x14ac:dyDescent="0.15">
      <c r="A55" s="214">
        <v>28</v>
      </c>
      <c r="B55" s="778"/>
      <c r="C55" s="779"/>
      <c r="D55" s="779"/>
      <c r="E55" s="779"/>
      <c r="F55" s="779"/>
      <c r="G55" s="779"/>
      <c r="H55" s="779"/>
      <c r="I55" s="779"/>
      <c r="J55" s="779"/>
      <c r="K55" s="779"/>
      <c r="L55" s="779"/>
      <c r="M55" s="779"/>
      <c r="N55" s="779"/>
      <c r="O55" s="779"/>
      <c r="P55" s="780"/>
      <c r="Q55" s="857"/>
      <c r="R55" s="855"/>
      <c r="S55" s="855"/>
      <c r="T55" s="855"/>
      <c r="U55" s="855"/>
      <c r="V55" s="855"/>
      <c r="W55" s="855"/>
      <c r="X55" s="855"/>
      <c r="Y55" s="855"/>
      <c r="Z55" s="855"/>
      <c r="AA55" s="855"/>
      <c r="AB55" s="855"/>
      <c r="AC55" s="855"/>
      <c r="AD55" s="855"/>
      <c r="AE55" s="856"/>
      <c r="AF55" s="784"/>
      <c r="AG55" s="785"/>
      <c r="AH55" s="785"/>
      <c r="AI55" s="785"/>
      <c r="AJ55" s="786"/>
      <c r="AK55" s="858"/>
      <c r="AL55" s="855"/>
      <c r="AM55" s="855"/>
      <c r="AN55" s="855"/>
      <c r="AO55" s="855"/>
      <c r="AP55" s="855"/>
      <c r="AQ55" s="855"/>
      <c r="AR55" s="855"/>
      <c r="AS55" s="855"/>
      <c r="AT55" s="855"/>
      <c r="AU55" s="855"/>
      <c r="AV55" s="855"/>
      <c r="AW55" s="855"/>
      <c r="AX55" s="855"/>
      <c r="AY55" s="855"/>
      <c r="AZ55" s="859"/>
      <c r="BA55" s="859"/>
      <c r="BB55" s="859"/>
      <c r="BC55" s="859"/>
      <c r="BD55" s="859"/>
      <c r="BE55" s="853"/>
      <c r="BF55" s="853"/>
      <c r="BG55" s="853"/>
      <c r="BH55" s="853"/>
      <c r="BI55" s="854"/>
      <c r="BJ55" s="205"/>
      <c r="BK55" s="205"/>
      <c r="BL55" s="205"/>
      <c r="BM55" s="205"/>
      <c r="BN55" s="205"/>
      <c r="BO55" s="218"/>
      <c r="BP55" s="218"/>
      <c r="BQ55" s="215">
        <v>49</v>
      </c>
      <c r="BR55" s="216"/>
      <c r="BS55" s="791"/>
      <c r="BT55" s="792"/>
      <c r="BU55" s="792"/>
      <c r="BV55" s="792"/>
      <c r="BW55" s="792"/>
      <c r="BX55" s="792"/>
      <c r="BY55" s="792"/>
      <c r="BZ55" s="792"/>
      <c r="CA55" s="792"/>
      <c r="CB55" s="792"/>
      <c r="CC55" s="792"/>
      <c r="CD55" s="792"/>
      <c r="CE55" s="792"/>
      <c r="CF55" s="792"/>
      <c r="CG55" s="793"/>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199"/>
    </row>
    <row r="56" spans="1:131" s="200" customFormat="1" ht="26.25" customHeight="1" x14ac:dyDescent="0.15">
      <c r="A56" s="214">
        <v>29</v>
      </c>
      <c r="B56" s="778"/>
      <c r="C56" s="779"/>
      <c r="D56" s="779"/>
      <c r="E56" s="779"/>
      <c r="F56" s="779"/>
      <c r="G56" s="779"/>
      <c r="H56" s="779"/>
      <c r="I56" s="779"/>
      <c r="J56" s="779"/>
      <c r="K56" s="779"/>
      <c r="L56" s="779"/>
      <c r="M56" s="779"/>
      <c r="N56" s="779"/>
      <c r="O56" s="779"/>
      <c r="P56" s="780"/>
      <c r="Q56" s="857"/>
      <c r="R56" s="855"/>
      <c r="S56" s="855"/>
      <c r="T56" s="855"/>
      <c r="U56" s="855"/>
      <c r="V56" s="855"/>
      <c r="W56" s="855"/>
      <c r="X56" s="855"/>
      <c r="Y56" s="855"/>
      <c r="Z56" s="855"/>
      <c r="AA56" s="855"/>
      <c r="AB56" s="855"/>
      <c r="AC56" s="855"/>
      <c r="AD56" s="855"/>
      <c r="AE56" s="856"/>
      <c r="AF56" s="784"/>
      <c r="AG56" s="785"/>
      <c r="AH56" s="785"/>
      <c r="AI56" s="785"/>
      <c r="AJ56" s="786"/>
      <c r="AK56" s="858"/>
      <c r="AL56" s="855"/>
      <c r="AM56" s="855"/>
      <c r="AN56" s="855"/>
      <c r="AO56" s="855"/>
      <c r="AP56" s="855"/>
      <c r="AQ56" s="855"/>
      <c r="AR56" s="855"/>
      <c r="AS56" s="855"/>
      <c r="AT56" s="855"/>
      <c r="AU56" s="855"/>
      <c r="AV56" s="855"/>
      <c r="AW56" s="855"/>
      <c r="AX56" s="855"/>
      <c r="AY56" s="855"/>
      <c r="AZ56" s="859"/>
      <c r="BA56" s="859"/>
      <c r="BB56" s="859"/>
      <c r="BC56" s="859"/>
      <c r="BD56" s="859"/>
      <c r="BE56" s="853"/>
      <c r="BF56" s="853"/>
      <c r="BG56" s="853"/>
      <c r="BH56" s="853"/>
      <c r="BI56" s="854"/>
      <c r="BJ56" s="205"/>
      <c r="BK56" s="205"/>
      <c r="BL56" s="205"/>
      <c r="BM56" s="205"/>
      <c r="BN56" s="205"/>
      <c r="BO56" s="218"/>
      <c r="BP56" s="218"/>
      <c r="BQ56" s="215">
        <v>50</v>
      </c>
      <c r="BR56" s="216"/>
      <c r="BS56" s="791"/>
      <c r="BT56" s="792"/>
      <c r="BU56" s="792"/>
      <c r="BV56" s="792"/>
      <c r="BW56" s="792"/>
      <c r="BX56" s="792"/>
      <c r="BY56" s="792"/>
      <c r="BZ56" s="792"/>
      <c r="CA56" s="792"/>
      <c r="CB56" s="792"/>
      <c r="CC56" s="792"/>
      <c r="CD56" s="792"/>
      <c r="CE56" s="792"/>
      <c r="CF56" s="792"/>
      <c r="CG56" s="793"/>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199"/>
    </row>
    <row r="57" spans="1:131" s="200" customFormat="1" ht="26.25" customHeight="1" x14ac:dyDescent="0.15">
      <c r="A57" s="214">
        <v>30</v>
      </c>
      <c r="B57" s="778"/>
      <c r="C57" s="779"/>
      <c r="D57" s="779"/>
      <c r="E57" s="779"/>
      <c r="F57" s="779"/>
      <c r="G57" s="779"/>
      <c r="H57" s="779"/>
      <c r="I57" s="779"/>
      <c r="J57" s="779"/>
      <c r="K57" s="779"/>
      <c r="L57" s="779"/>
      <c r="M57" s="779"/>
      <c r="N57" s="779"/>
      <c r="O57" s="779"/>
      <c r="P57" s="780"/>
      <c r="Q57" s="857"/>
      <c r="R57" s="855"/>
      <c r="S57" s="855"/>
      <c r="T57" s="855"/>
      <c r="U57" s="855"/>
      <c r="V57" s="855"/>
      <c r="W57" s="855"/>
      <c r="X57" s="855"/>
      <c r="Y57" s="855"/>
      <c r="Z57" s="855"/>
      <c r="AA57" s="855"/>
      <c r="AB57" s="855"/>
      <c r="AC57" s="855"/>
      <c r="AD57" s="855"/>
      <c r="AE57" s="856"/>
      <c r="AF57" s="784"/>
      <c r="AG57" s="785"/>
      <c r="AH57" s="785"/>
      <c r="AI57" s="785"/>
      <c r="AJ57" s="786"/>
      <c r="AK57" s="858"/>
      <c r="AL57" s="855"/>
      <c r="AM57" s="855"/>
      <c r="AN57" s="855"/>
      <c r="AO57" s="855"/>
      <c r="AP57" s="855"/>
      <c r="AQ57" s="855"/>
      <c r="AR57" s="855"/>
      <c r="AS57" s="855"/>
      <c r="AT57" s="855"/>
      <c r="AU57" s="855"/>
      <c r="AV57" s="855"/>
      <c r="AW57" s="855"/>
      <c r="AX57" s="855"/>
      <c r="AY57" s="855"/>
      <c r="AZ57" s="859"/>
      <c r="BA57" s="859"/>
      <c r="BB57" s="859"/>
      <c r="BC57" s="859"/>
      <c r="BD57" s="859"/>
      <c r="BE57" s="853"/>
      <c r="BF57" s="853"/>
      <c r="BG57" s="853"/>
      <c r="BH57" s="853"/>
      <c r="BI57" s="854"/>
      <c r="BJ57" s="205"/>
      <c r="BK57" s="205"/>
      <c r="BL57" s="205"/>
      <c r="BM57" s="205"/>
      <c r="BN57" s="205"/>
      <c r="BO57" s="218"/>
      <c r="BP57" s="218"/>
      <c r="BQ57" s="215">
        <v>51</v>
      </c>
      <c r="BR57" s="216"/>
      <c r="BS57" s="791"/>
      <c r="BT57" s="792"/>
      <c r="BU57" s="792"/>
      <c r="BV57" s="792"/>
      <c r="BW57" s="792"/>
      <c r="BX57" s="792"/>
      <c r="BY57" s="792"/>
      <c r="BZ57" s="792"/>
      <c r="CA57" s="792"/>
      <c r="CB57" s="792"/>
      <c r="CC57" s="792"/>
      <c r="CD57" s="792"/>
      <c r="CE57" s="792"/>
      <c r="CF57" s="792"/>
      <c r="CG57" s="793"/>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199"/>
    </row>
    <row r="58" spans="1:131" s="200" customFormat="1" ht="26.25" customHeight="1" x14ac:dyDescent="0.15">
      <c r="A58" s="214">
        <v>31</v>
      </c>
      <c r="B58" s="778"/>
      <c r="C58" s="779"/>
      <c r="D58" s="779"/>
      <c r="E58" s="779"/>
      <c r="F58" s="779"/>
      <c r="G58" s="779"/>
      <c r="H58" s="779"/>
      <c r="I58" s="779"/>
      <c r="J58" s="779"/>
      <c r="K58" s="779"/>
      <c r="L58" s="779"/>
      <c r="M58" s="779"/>
      <c r="N58" s="779"/>
      <c r="O58" s="779"/>
      <c r="P58" s="780"/>
      <c r="Q58" s="857"/>
      <c r="R58" s="855"/>
      <c r="S58" s="855"/>
      <c r="T58" s="855"/>
      <c r="U58" s="855"/>
      <c r="V58" s="855"/>
      <c r="W58" s="855"/>
      <c r="X58" s="855"/>
      <c r="Y58" s="855"/>
      <c r="Z58" s="855"/>
      <c r="AA58" s="855"/>
      <c r="AB58" s="855"/>
      <c r="AC58" s="855"/>
      <c r="AD58" s="855"/>
      <c r="AE58" s="856"/>
      <c r="AF58" s="784"/>
      <c r="AG58" s="785"/>
      <c r="AH58" s="785"/>
      <c r="AI58" s="785"/>
      <c r="AJ58" s="786"/>
      <c r="AK58" s="858"/>
      <c r="AL58" s="855"/>
      <c r="AM58" s="855"/>
      <c r="AN58" s="855"/>
      <c r="AO58" s="855"/>
      <c r="AP58" s="855"/>
      <c r="AQ58" s="855"/>
      <c r="AR58" s="855"/>
      <c r="AS58" s="855"/>
      <c r="AT58" s="855"/>
      <c r="AU58" s="855"/>
      <c r="AV58" s="855"/>
      <c r="AW58" s="855"/>
      <c r="AX58" s="855"/>
      <c r="AY58" s="855"/>
      <c r="AZ58" s="859"/>
      <c r="BA58" s="859"/>
      <c r="BB58" s="859"/>
      <c r="BC58" s="859"/>
      <c r="BD58" s="859"/>
      <c r="BE58" s="853"/>
      <c r="BF58" s="853"/>
      <c r="BG58" s="853"/>
      <c r="BH58" s="853"/>
      <c r="BI58" s="854"/>
      <c r="BJ58" s="205"/>
      <c r="BK58" s="205"/>
      <c r="BL58" s="205"/>
      <c r="BM58" s="205"/>
      <c r="BN58" s="205"/>
      <c r="BO58" s="218"/>
      <c r="BP58" s="218"/>
      <c r="BQ58" s="215">
        <v>52</v>
      </c>
      <c r="BR58" s="216"/>
      <c r="BS58" s="791"/>
      <c r="BT58" s="792"/>
      <c r="BU58" s="792"/>
      <c r="BV58" s="792"/>
      <c r="BW58" s="792"/>
      <c r="BX58" s="792"/>
      <c r="BY58" s="792"/>
      <c r="BZ58" s="792"/>
      <c r="CA58" s="792"/>
      <c r="CB58" s="792"/>
      <c r="CC58" s="792"/>
      <c r="CD58" s="792"/>
      <c r="CE58" s="792"/>
      <c r="CF58" s="792"/>
      <c r="CG58" s="793"/>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199"/>
    </row>
    <row r="59" spans="1:131" s="200" customFormat="1" ht="26.25" customHeight="1" x14ac:dyDescent="0.15">
      <c r="A59" s="214">
        <v>32</v>
      </c>
      <c r="B59" s="778"/>
      <c r="C59" s="779"/>
      <c r="D59" s="779"/>
      <c r="E59" s="779"/>
      <c r="F59" s="779"/>
      <c r="G59" s="779"/>
      <c r="H59" s="779"/>
      <c r="I59" s="779"/>
      <c r="J59" s="779"/>
      <c r="K59" s="779"/>
      <c r="L59" s="779"/>
      <c r="M59" s="779"/>
      <c r="N59" s="779"/>
      <c r="O59" s="779"/>
      <c r="P59" s="780"/>
      <c r="Q59" s="857"/>
      <c r="R59" s="855"/>
      <c r="S59" s="855"/>
      <c r="T59" s="855"/>
      <c r="U59" s="855"/>
      <c r="V59" s="855"/>
      <c r="W59" s="855"/>
      <c r="X59" s="855"/>
      <c r="Y59" s="855"/>
      <c r="Z59" s="855"/>
      <c r="AA59" s="855"/>
      <c r="AB59" s="855"/>
      <c r="AC59" s="855"/>
      <c r="AD59" s="855"/>
      <c r="AE59" s="856"/>
      <c r="AF59" s="784"/>
      <c r="AG59" s="785"/>
      <c r="AH59" s="785"/>
      <c r="AI59" s="785"/>
      <c r="AJ59" s="786"/>
      <c r="AK59" s="858"/>
      <c r="AL59" s="855"/>
      <c r="AM59" s="855"/>
      <c r="AN59" s="855"/>
      <c r="AO59" s="855"/>
      <c r="AP59" s="855"/>
      <c r="AQ59" s="855"/>
      <c r="AR59" s="855"/>
      <c r="AS59" s="855"/>
      <c r="AT59" s="855"/>
      <c r="AU59" s="855"/>
      <c r="AV59" s="855"/>
      <c r="AW59" s="855"/>
      <c r="AX59" s="855"/>
      <c r="AY59" s="855"/>
      <c r="AZ59" s="859"/>
      <c r="BA59" s="859"/>
      <c r="BB59" s="859"/>
      <c r="BC59" s="859"/>
      <c r="BD59" s="859"/>
      <c r="BE59" s="853"/>
      <c r="BF59" s="853"/>
      <c r="BG59" s="853"/>
      <c r="BH59" s="853"/>
      <c r="BI59" s="854"/>
      <c r="BJ59" s="205"/>
      <c r="BK59" s="205"/>
      <c r="BL59" s="205"/>
      <c r="BM59" s="205"/>
      <c r="BN59" s="205"/>
      <c r="BO59" s="218"/>
      <c r="BP59" s="218"/>
      <c r="BQ59" s="215">
        <v>53</v>
      </c>
      <c r="BR59" s="216"/>
      <c r="BS59" s="791"/>
      <c r="BT59" s="792"/>
      <c r="BU59" s="792"/>
      <c r="BV59" s="792"/>
      <c r="BW59" s="792"/>
      <c r="BX59" s="792"/>
      <c r="BY59" s="792"/>
      <c r="BZ59" s="792"/>
      <c r="CA59" s="792"/>
      <c r="CB59" s="792"/>
      <c r="CC59" s="792"/>
      <c r="CD59" s="792"/>
      <c r="CE59" s="792"/>
      <c r="CF59" s="792"/>
      <c r="CG59" s="793"/>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199"/>
    </row>
    <row r="60" spans="1:131" s="200" customFormat="1" ht="26.25" customHeight="1" x14ac:dyDescent="0.15">
      <c r="A60" s="214">
        <v>33</v>
      </c>
      <c r="B60" s="778"/>
      <c r="C60" s="779"/>
      <c r="D60" s="779"/>
      <c r="E60" s="779"/>
      <c r="F60" s="779"/>
      <c r="G60" s="779"/>
      <c r="H60" s="779"/>
      <c r="I60" s="779"/>
      <c r="J60" s="779"/>
      <c r="K60" s="779"/>
      <c r="L60" s="779"/>
      <c r="M60" s="779"/>
      <c r="N60" s="779"/>
      <c r="O60" s="779"/>
      <c r="P60" s="780"/>
      <c r="Q60" s="857"/>
      <c r="R60" s="855"/>
      <c r="S60" s="855"/>
      <c r="T60" s="855"/>
      <c r="U60" s="855"/>
      <c r="V60" s="855"/>
      <c r="W60" s="855"/>
      <c r="X60" s="855"/>
      <c r="Y60" s="855"/>
      <c r="Z60" s="855"/>
      <c r="AA60" s="855"/>
      <c r="AB60" s="855"/>
      <c r="AC60" s="855"/>
      <c r="AD60" s="855"/>
      <c r="AE60" s="856"/>
      <c r="AF60" s="784"/>
      <c r="AG60" s="785"/>
      <c r="AH60" s="785"/>
      <c r="AI60" s="785"/>
      <c r="AJ60" s="786"/>
      <c r="AK60" s="858"/>
      <c r="AL60" s="855"/>
      <c r="AM60" s="855"/>
      <c r="AN60" s="855"/>
      <c r="AO60" s="855"/>
      <c r="AP60" s="855"/>
      <c r="AQ60" s="855"/>
      <c r="AR60" s="855"/>
      <c r="AS60" s="855"/>
      <c r="AT60" s="855"/>
      <c r="AU60" s="855"/>
      <c r="AV60" s="855"/>
      <c r="AW60" s="855"/>
      <c r="AX60" s="855"/>
      <c r="AY60" s="855"/>
      <c r="AZ60" s="859"/>
      <c r="BA60" s="859"/>
      <c r="BB60" s="859"/>
      <c r="BC60" s="859"/>
      <c r="BD60" s="859"/>
      <c r="BE60" s="853"/>
      <c r="BF60" s="853"/>
      <c r="BG60" s="853"/>
      <c r="BH60" s="853"/>
      <c r="BI60" s="854"/>
      <c r="BJ60" s="205"/>
      <c r="BK60" s="205"/>
      <c r="BL60" s="205"/>
      <c r="BM60" s="205"/>
      <c r="BN60" s="205"/>
      <c r="BO60" s="218"/>
      <c r="BP60" s="218"/>
      <c r="BQ60" s="215">
        <v>54</v>
      </c>
      <c r="BR60" s="216"/>
      <c r="BS60" s="791"/>
      <c r="BT60" s="792"/>
      <c r="BU60" s="792"/>
      <c r="BV60" s="792"/>
      <c r="BW60" s="792"/>
      <c r="BX60" s="792"/>
      <c r="BY60" s="792"/>
      <c r="BZ60" s="792"/>
      <c r="CA60" s="792"/>
      <c r="CB60" s="792"/>
      <c r="CC60" s="792"/>
      <c r="CD60" s="792"/>
      <c r="CE60" s="792"/>
      <c r="CF60" s="792"/>
      <c r="CG60" s="793"/>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199"/>
    </row>
    <row r="61" spans="1:131" s="200" customFormat="1" ht="26.25" customHeight="1" thickBot="1" x14ac:dyDescent="0.2">
      <c r="A61" s="214">
        <v>34</v>
      </c>
      <c r="B61" s="778"/>
      <c r="C61" s="779"/>
      <c r="D61" s="779"/>
      <c r="E61" s="779"/>
      <c r="F61" s="779"/>
      <c r="G61" s="779"/>
      <c r="H61" s="779"/>
      <c r="I61" s="779"/>
      <c r="J61" s="779"/>
      <c r="K61" s="779"/>
      <c r="L61" s="779"/>
      <c r="M61" s="779"/>
      <c r="N61" s="779"/>
      <c r="O61" s="779"/>
      <c r="P61" s="780"/>
      <c r="Q61" s="857"/>
      <c r="R61" s="855"/>
      <c r="S61" s="855"/>
      <c r="T61" s="855"/>
      <c r="U61" s="855"/>
      <c r="V61" s="855"/>
      <c r="W61" s="855"/>
      <c r="X61" s="855"/>
      <c r="Y61" s="855"/>
      <c r="Z61" s="855"/>
      <c r="AA61" s="855"/>
      <c r="AB61" s="855"/>
      <c r="AC61" s="855"/>
      <c r="AD61" s="855"/>
      <c r="AE61" s="856"/>
      <c r="AF61" s="784"/>
      <c r="AG61" s="785"/>
      <c r="AH61" s="785"/>
      <c r="AI61" s="785"/>
      <c r="AJ61" s="786"/>
      <c r="AK61" s="858"/>
      <c r="AL61" s="855"/>
      <c r="AM61" s="855"/>
      <c r="AN61" s="855"/>
      <c r="AO61" s="855"/>
      <c r="AP61" s="855"/>
      <c r="AQ61" s="855"/>
      <c r="AR61" s="855"/>
      <c r="AS61" s="855"/>
      <c r="AT61" s="855"/>
      <c r="AU61" s="855"/>
      <c r="AV61" s="855"/>
      <c r="AW61" s="855"/>
      <c r="AX61" s="855"/>
      <c r="AY61" s="855"/>
      <c r="AZ61" s="859"/>
      <c r="BA61" s="859"/>
      <c r="BB61" s="859"/>
      <c r="BC61" s="859"/>
      <c r="BD61" s="859"/>
      <c r="BE61" s="853"/>
      <c r="BF61" s="853"/>
      <c r="BG61" s="853"/>
      <c r="BH61" s="853"/>
      <c r="BI61" s="854"/>
      <c r="BJ61" s="205"/>
      <c r="BK61" s="205"/>
      <c r="BL61" s="205"/>
      <c r="BM61" s="205"/>
      <c r="BN61" s="205"/>
      <c r="BO61" s="218"/>
      <c r="BP61" s="218"/>
      <c r="BQ61" s="215">
        <v>55</v>
      </c>
      <c r="BR61" s="216"/>
      <c r="BS61" s="791"/>
      <c r="BT61" s="792"/>
      <c r="BU61" s="792"/>
      <c r="BV61" s="792"/>
      <c r="BW61" s="792"/>
      <c r="BX61" s="792"/>
      <c r="BY61" s="792"/>
      <c r="BZ61" s="792"/>
      <c r="CA61" s="792"/>
      <c r="CB61" s="792"/>
      <c r="CC61" s="792"/>
      <c r="CD61" s="792"/>
      <c r="CE61" s="792"/>
      <c r="CF61" s="792"/>
      <c r="CG61" s="793"/>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199"/>
    </row>
    <row r="62" spans="1:131" s="200" customFormat="1" ht="26.25" customHeight="1" x14ac:dyDescent="0.15">
      <c r="A62" s="214">
        <v>35</v>
      </c>
      <c r="B62" s="778"/>
      <c r="C62" s="779"/>
      <c r="D62" s="779"/>
      <c r="E62" s="779"/>
      <c r="F62" s="779"/>
      <c r="G62" s="779"/>
      <c r="H62" s="779"/>
      <c r="I62" s="779"/>
      <c r="J62" s="779"/>
      <c r="K62" s="779"/>
      <c r="L62" s="779"/>
      <c r="M62" s="779"/>
      <c r="N62" s="779"/>
      <c r="O62" s="779"/>
      <c r="P62" s="780"/>
      <c r="Q62" s="857"/>
      <c r="R62" s="855"/>
      <c r="S62" s="855"/>
      <c r="T62" s="855"/>
      <c r="U62" s="855"/>
      <c r="V62" s="855"/>
      <c r="W62" s="855"/>
      <c r="X62" s="855"/>
      <c r="Y62" s="855"/>
      <c r="Z62" s="855"/>
      <c r="AA62" s="855"/>
      <c r="AB62" s="855"/>
      <c r="AC62" s="855"/>
      <c r="AD62" s="855"/>
      <c r="AE62" s="856"/>
      <c r="AF62" s="784"/>
      <c r="AG62" s="785"/>
      <c r="AH62" s="785"/>
      <c r="AI62" s="785"/>
      <c r="AJ62" s="786"/>
      <c r="AK62" s="858"/>
      <c r="AL62" s="855"/>
      <c r="AM62" s="855"/>
      <c r="AN62" s="855"/>
      <c r="AO62" s="855"/>
      <c r="AP62" s="855"/>
      <c r="AQ62" s="855"/>
      <c r="AR62" s="855"/>
      <c r="AS62" s="855"/>
      <c r="AT62" s="855"/>
      <c r="AU62" s="855"/>
      <c r="AV62" s="855"/>
      <c r="AW62" s="855"/>
      <c r="AX62" s="855"/>
      <c r="AY62" s="855"/>
      <c r="AZ62" s="859"/>
      <c r="BA62" s="859"/>
      <c r="BB62" s="859"/>
      <c r="BC62" s="859"/>
      <c r="BD62" s="859"/>
      <c r="BE62" s="853"/>
      <c r="BF62" s="853"/>
      <c r="BG62" s="853"/>
      <c r="BH62" s="853"/>
      <c r="BI62" s="854"/>
      <c r="BJ62" s="864" t="s">
        <v>389</v>
      </c>
      <c r="BK62" s="831"/>
      <c r="BL62" s="831"/>
      <c r="BM62" s="831"/>
      <c r="BN62" s="832"/>
      <c r="BO62" s="218"/>
      <c r="BP62" s="218"/>
      <c r="BQ62" s="215">
        <v>56</v>
      </c>
      <c r="BR62" s="216"/>
      <c r="BS62" s="791"/>
      <c r="BT62" s="792"/>
      <c r="BU62" s="792"/>
      <c r="BV62" s="792"/>
      <c r="BW62" s="792"/>
      <c r="BX62" s="792"/>
      <c r="BY62" s="792"/>
      <c r="BZ62" s="792"/>
      <c r="CA62" s="792"/>
      <c r="CB62" s="792"/>
      <c r="CC62" s="792"/>
      <c r="CD62" s="792"/>
      <c r="CE62" s="792"/>
      <c r="CF62" s="792"/>
      <c r="CG62" s="793"/>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199"/>
    </row>
    <row r="63" spans="1:131" s="200" customFormat="1" ht="26.25" customHeight="1" thickBot="1" x14ac:dyDescent="0.2">
      <c r="A63" s="217" t="s">
        <v>370</v>
      </c>
      <c r="B63" s="811" t="s">
        <v>390</v>
      </c>
      <c r="C63" s="812"/>
      <c r="D63" s="812"/>
      <c r="E63" s="812"/>
      <c r="F63" s="812"/>
      <c r="G63" s="812"/>
      <c r="H63" s="812"/>
      <c r="I63" s="812"/>
      <c r="J63" s="812"/>
      <c r="K63" s="812"/>
      <c r="L63" s="812"/>
      <c r="M63" s="812"/>
      <c r="N63" s="812"/>
      <c r="O63" s="812"/>
      <c r="P63" s="813"/>
      <c r="Q63" s="860"/>
      <c r="R63" s="861"/>
      <c r="S63" s="861"/>
      <c r="T63" s="861"/>
      <c r="U63" s="861"/>
      <c r="V63" s="861"/>
      <c r="W63" s="861"/>
      <c r="X63" s="861"/>
      <c r="Y63" s="861"/>
      <c r="Z63" s="861"/>
      <c r="AA63" s="861"/>
      <c r="AB63" s="861"/>
      <c r="AC63" s="861"/>
      <c r="AD63" s="861"/>
      <c r="AE63" s="862"/>
      <c r="AF63" s="820">
        <f>SUM(AF28:AJ43)</f>
        <v>13720</v>
      </c>
      <c r="AG63" s="817"/>
      <c r="AH63" s="817"/>
      <c r="AI63" s="817"/>
      <c r="AJ63" s="819"/>
      <c r="AK63" s="863"/>
      <c r="AL63" s="861"/>
      <c r="AM63" s="861"/>
      <c r="AN63" s="861"/>
      <c r="AO63" s="861"/>
      <c r="AP63" s="865">
        <f>SUM(AP28:AT36)</f>
        <v>169335</v>
      </c>
      <c r="AQ63" s="865"/>
      <c r="AR63" s="865"/>
      <c r="AS63" s="865"/>
      <c r="AT63" s="865"/>
      <c r="AU63" s="865">
        <f>SUM(AU28:AY36)</f>
        <v>101394</v>
      </c>
      <c r="AV63" s="865"/>
      <c r="AW63" s="865"/>
      <c r="AX63" s="865"/>
      <c r="AY63" s="865"/>
      <c r="AZ63" s="866"/>
      <c r="BA63" s="866"/>
      <c r="BB63" s="866"/>
      <c r="BC63" s="866"/>
      <c r="BD63" s="866"/>
      <c r="BE63" s="867"/>
      <c r="BF63" s="867"/>
      <c r="BG63" s="867"/>
      <c r="BH63" s="867"/>
      <c r="BI63" s="868"/>
      <c r="BJ63" s="874" t="s">
        <v>112</v>
      </c>
      <c r="BK63" s="875"/>
      <c r="BL63" s="875"/>
      <c r="BM63" s="875"/>
      <c r="BN63" s="876"/>
      <c r="BO63" s="218"/>
      <c r="BP63" s="218"/>
      <c r="BQ63" s="215">
        <v>57</v>
      </c>
      <c r="BR63" s="216"/>
      <c r="BS63" s="791"/>
      <c r="BT63" s="792"/>
      <c r="BU63" s="792"/>
      <c r="BV63" s="792"/>
      <c r="BW63" s="792"/>
      <c r="BX63" s="792"/>
      <c r="BY63" s="792"/>
      <c r="BZ63" s="792"/>
      <c r="CA63" s="792"/>
      <c r="CB63" s="792"/>
      <c r="CC63" s="792"/>
      <c r="CD63" s="792"/>
      <c r="CE63" s="792"/>
      <c r="CF63" s="792"/>
      <c r="CG63" s="793"/>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1"/>
      <c r="BT64" s="792"/>
      <c r="BU64" s="792"/>
      <c r="BV64" s="792"/>
      <c r="BW64" s="792"/>
      <c r="BX64" s="792"/>
      <c r="BY64" s="792"/>
      <c r="BZ64" s="792"/>
      <c r="CA64" s="792"/>
      <c r="CB64" s="792"/>
      <c r="CC64" s="792"/>
      <c r="CD64" s="792"/>
      <c r="CE64" s="792"/>
      <c r="CF64" s="792"/>
      <c r="CG64" s="793"/>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1"/>
      <c r="BT65" s="792"/>
      <c r="BU65" s="792"/>
      <c r="BV65" s="792"/>
      <c r="BW65" s="792"/>
      <c r="BX65" s="792"/>
      <c r="BY65" s="792"/>
      <c r="BZ65" s="792"/>
      <c r="CA65" s="792"/>
      <c r="CB65" s="792"/>
      <c r="CC65" s="792"/>
      <c r="CD65" s="792"/>
      <c r="CE65" s="792"/>
      <c r="CF65" s="792"/>
      <c r="CG65" s="793"/>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199"/>
    </row>
    <row r="66" spans="1:131" s="200" customFormat="1" ht="26.25" customHeight="1" x14ac:dyDescent="0.15">
      <c r="A66" s="764" t="s">
        <v>392</v>
      </c>
      <c r="B66" s="765"/>
      <c r="C66" s="765"/>
      <c r="D66" s="765"/>
      <c r="E66" s="765"/>
      <c r="F66" s="765"/>
      <c r="G66" s="765"/>
      <c r="H66" s="765"/>
      <c r="I66" s="765"/>
      <c r="J66" s="765"/>
      <c r="K66" s="765"/>
      <c r="L66" s="765"/>
      <c r="M66" s="765"/>
      <c r="N66" s="765"/>
      <c r="O66" s="765"/>
      <c r="P66" s="766"/>
      <c r="Q66" s="737" t="s">
        <v>374</v>
      </c>
      <c r="R66" s="738"/>
      <c r="S66" s="738"/>
      <c r="T66" s="738"/>
      <c r="U66" s="739"/>
      <c r="V66" s="737" t="s">
        <v>375</v>
      </c>
      <c r="W66" s="738"/>
      <c r="X66" s="738"/>
      <c r="Y66" s="738"/>
      <c r="Z66" s="739"/>
      <c r="AA66" s="737" t="s">
        <v>376</v>
      </c>
      <c r="AB66" s="738"/>
      <c r="AC66" s="738"/>
      <c r="AD66" s="738"/>
      <c r="AE66" s="739"/>
      <c r="AF66" s="869" t="s">
        <v>377</v>
      </c>
      <c r="AG66" s="834"/>
      <c r="AH66" s="834"/>
      <c r="AI66" s="834"/>
      <c r="AJ66" s="870"/>
      <c r="AK66" s="737" t="s">
        <v>378</v>
      </c>
      <c r="AL66" s="765"/>
      <c r="AM66" s="765"/>
      <c r="AN66" s="765"/>
      <c r="AO66" s="766"/>
      <c r="AP66" s="737" t="s">
        <v>379</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90"/>
      <c r="BT66" s="891"/>
      <c r="BU66" s="891"/>
      <c r="BV66" s="891"/>
      <c r="BW66" s="891"/>
      <c r="BX66" s="891"/>
      <c r="BY66" s="891"/>
      <c r="BZ66" s="891"/>
      <c r="CA66" s="891"/>
      <c r="CB66" s="891"/>
      <c r="CC66" s="891"/>
      <c r="CD66" s="891"/>
      <c r="CE66" s="891"/>
      <c r="CF66" s="891"/>
      <c r="CG66" s="89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80"/>
      <c r="DW66" s="881"/>
      <c r="DX66" s="881"/>
      <c r="DY66" s="881"/>
      <c r="DZ66" s="882"/>
      <c r="EA66" s="199"/>
    </row>
    <row r="67" spans="1:131" s="200" customFormat="1" ht="26.25" customHeight="1" thickBot="1" x14ac:dyDescent="0.2">
      <c r="A67" s="767"/>
      <c r="B67" s="768"/>
      <c r="C67" s="768"/>
      <c r="D67" s="768"/>
      <c r="E67" s="768"/>
      <c r="F67" s="768"/>
      <c r="G67" s="768"/>
      <c r="H67" s="768"/>
      <c r="I67" s="768"/>
      <c r="J67" s="768"/>
      <c r="K67" s="768"/>
      <c r="L67" s="768"/>
      <c r="M67" s="768"/>
      <c r="N67" s="768"/>
      <c r="O67" s="768"/>
      <c r="P67" s="769"/>
      <c r="Q67" s="740"/>
      <c r="R67" s="741"/>
      <c r="S67" s="741"/>
      <c r="T67" s="741"/>
      <c r="U67" s="742"/>
      <c r="V67" s="740"/>
      <c r="W67" s="741"/>
      <c r="X67" s="741"/>
      <c r="Y67" s="741"/>
      <c r="Z67" s="742"/>
      <c r="AA67" s="740"/>
      <c r="AB67" s="741"/>
      <c r="AC67" s="741"/>
      <c r="AD67" s="741"/>
      <c r="AE67" s="742"/>
      <c r="AF67" s="871"/>
      <c r="AG67" s="837"/>
      <c r="AH67" s="837"/>
      <c r="AI67" s="837"/>
      <c r="AJ67" s="872"/>
      <c r="AK67" s="873"/>
      <c r="AL67" s="768"/>
      <c r="AM67" s="768"/>
      <c r="AN67" s="768"/>
      <c r="AO67" s="769"/>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90"/>
      <c r="BT67" s="891"/>
      <c r="BU67" s="891"/>
      <c r="BV67" s="891"/>
      <c r="BW67" s="891"/>
      <c r="BX67" s="891"/>
      <c r="BY67" s="891"/>
      <c r="BZ67" s="891"/>
      <c r="CA67" s="891"/>
      <c r="CB67" s="891"/>
      <c r="CC67" s="891"/>
      <c r="CD67" s="891"/>
      <c r="CE67" s="891"/>
      <c r="CF67" s="891"/>
      <c r="CG67" s="89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80"/>
      <c r="DW67" s="881"/>
      <c r="DX67" s="881"/>
      <c r="DY67" s="881"/>
      <c r="DZ67" s="882"/>
      <c r="EA67" s="199"/>
    </row>
    <row r="68" spans="1:131" s="200" customFormat="1" ht="26.25" customHeight="1" thickTop="1" x14ac:dyDescent="0.15">
      <c r="A68" s="211">
        <v>1</v>
      </c>
      <c r="B68" s="884" t="s">
        <v>540</v>
      </c>
      <c r="C68" s="885"/>
      <c r="D68" s="885"/>
      <c r="E68" s="885"/>
      <c r="F68" s="885"/>
      <c r="G68" s="885"/>
      <c r="H68" s="885"/>
      <c r="I68" s="885"/>
      <c r="J68" s="885"/>
      <c r="K68" s="885"/>
      <c r="L68" s="885"/>
      <c r="M68" s="885"/>
      <c r="N68" s="885"/>
      <c r="O68" s="885"/>
      <c r="P68" s="886"/>
      <c r="Q68" s="887">
        <v>11876</v>
      </c>
      <c r="R68" s="883"/>
      <c r="S68" s="883"/>
      <c r="T68" s="883"/>
      <c r="U68" s="883"/>
      <c r="V68" s="883">
        <v>11678</v>
      </c>
      <c r="W68" s="883"/>
      <c r="X68" s="883"/>
      <c r="Y68" s="883"/>
      <c r="Z68" s="883"/>
      <c r="AA68" s="883">
        <v>198</v>
      </c>
      <c r="AB68" s="883"/>
      <c r="AC68" s="883"/>
      <c r="AD68" s="883"/>
      <c r="AE68" s="883"/>
      <c r="AF68" s="883">
        <v>198</v>
      </c>
      <c r="AG68" s="883"/>
      <c r="AH68" s="883"/>
      <c r="AI68" s="883"/>
      <c r="AJ68" s="883"/>
      <c r="AK68" s="883" t="s">
        <v>556</v>
      </c>
      <c r="AL68" s="883"/>
      <c r="AM68" s="883"/>
      <c r="AN68" s="883"/>
      <c r="AO68" s="883"/>
      <c r="AP68" s="883">
        <v>9505</v>
      </c>
      <c r="AQ68" s="883"/>
      <c r="AR68" s="883"/>
      <c r="AS68" s="883"/>
      <c r="AT68" s="883"/>
      <c r="AU68" s="883">
        <v>7346</v>
      </c>
      <c r="AV68" s="883"/>
      <c r="AW68" s="883"/>
      <c r="AX68" s="883"/>
      <c r="AY68" s="883"/>
      <c r="AZ68" s="888"/>
      <c r="BA68" s="888"/>
      <c r="BB68" s="888"/>
      <c r="BC68" s="888"/>
      <c r="BD68" s="889"/>
      <c r="BE68" s="218"/>
      <c r="BF68" s="218"/>
      <c r="BG68" s="218"/>
      <c r="BH68" s="218"/>
      <c r="BI68" s="218"/>
      <c r="BJ68" s="218"/>
      <c r="BK68" s="218"/>
      <c r="BL68" s="218"/>
      <c r="BM68" s="218"/>
      <c r="BN68" s="218"/>
      <c r="BO68" s="218"/>
      <c r="BP68" s="218"/>
      <c r="BQ68" s="215">
        <v>62</v>
      </c>
      <c r="BR68" s="220"/>
      <c r="BS68" s="890"/>
      <c r="BT68" s="891"/>
      <c r="BU68" s="891"/>
      <c r="BV68" s="891"/>
      <c r="BW68" s="891"/>
      <c r="BX68" s="891"/>
      <c r="BY68" s="891"/>
      <c r="BZ68" s="891"/>
      <c r="CA68" s="891"/>
      <c r="CB68" s="891"/>
      <c r="CC68" s="891"/>
      <c r="CD68" s="891"/>
      <c r="CE68" s="891"/>
      <c r="CF68" s="891"/>
      <c r="CG68" s="89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80"/>
      <c r="DW68" s="881"/>
      <c r="DX68" s="881"/>
      <c r="DY68" s="881"/>
      <c r="DZ68" s="882"/>
      <c r="EA68" s="199"/>
    </row>
    <row r="69" spans="1:131" s="200" customFormat="1" ht="26.25" customHeight="1" x14ac:dyDescent="0.15">
      <c r="A69" s="214">
        <v>2</v>
      </c>
      <c r="B69" s="895" t="s">
        <v>541</v>
      </c>
      <c r="C69" s="896"/>
      <c r="D69" s="896"/>
      <c r="E69" s="896"/>
      <c r="F69" s="896"/>
      <c r="G69" s="896"/>
      <c r="H69" s="896"/>
      <c r="I69" s="896"/>
      <c r="J69" s="896"/>
      <c r="K69" s="896"/>
      <c r="L69" s="896"/>
      <c r="M69" s="896"/>
      <c r="N69" s="896"/>
      <c r="O69" s="896"/>
      <c r="P69" s="897"/>
      <c r="Q69" s="898">
        <v>68</v>
      </c>
      <c r="R69" s="851"/>
      <c r="S69" s="851"/>
      <c r="T69" s="851"/>
      <c r="U69" s="851"/>
      <c r="V69" s="851">
        <v>65</v>
      </c>
      <c r="W69" s="851"/>
      <c r="X69" s="851"/>
      <c r="Y69" s="851"/>
      <c r="Z69" s="851"/>
      <c r="AA69" s="851">
        <v>3</v>
      </c>
      <c r="AB69" s="851"/>
      <c r="AC69" s="851"/>
      <c r="AD69" s="851"/>
      <c r="AE69" s="851"/>
      <c r="AF69" s="851">
        <v>3</v>
      </c>
      <c r="AG69" s="851"/>
      <c r="AH69" s="851"/>
      <c r="AI69" s="851"/>
      <c r="AJ69" s="851"/>
      <c r="AK69" s="851">
        <v>2</v>
      </c>
      <c r="AL69" s="851"/>
      <c r="AM69" s="851"/>
      <c r="AN69" s="851"/>
      <c r="AO69" s="851"/>
      <c r="AP69" s="851" t="s">
        <v>557</v>
      </c>
      <c r="AQ69" s="851"/>
      <c r="AR69" s="851"/>
      <c r="AS69" s="851"/>
      <c r="AT69" s="851"/>
      <c r="AU69" s="851" t="s">
        <v>556</v>
      </c>
      <c r="AV69" s="851"/>
      <c r="AW69" s="851"/>
      <c r="AX69" s="851"/>
      <c r="AY69" s="851"/>
      <c r="AZ69" s="893"/>
      <c r="BA69" s="893"/>
      <c r="BB69" s="893"/>
      <c r="BC69" s="893"/>
      <c r="BD69" s="894"/>
      <c r="BE69" s="218"/>
      <c r="BF69" s="218"/>
      <c r="BG69" s="218"/>
      <c r="BH69" s="218"/>
      <c r="BI69" s="218"/>
      <c r="BJ69" s="218"/>
      <c r="BK69" s="218"/>
      <c r="BL69" s="218"/>
      <c r="BM69" s="218"/>
      <c r="BN69" s="218"/>
      <c r="BO69" s="218"/>
      <c r="BP69" s="218"/>
      <c r="BQ69" s="215">
        <v>63</v>
      </c>
      <c r="BR69" s="220"/>
      <c r="BS69" s="890"/>
      <c r="BT69" s="891"/>
      <c r="BU69" s="891"/>
      <c r="BV69" s="891"/>
      <c r="BW69" s="891"/>
      <c r="BX69" s="891"/>
      <c r="BY69" s="891"/>
      <c r="BZ69" s="891"/>
      <c r="CA69" s="891"/>
      <c r="CB69" s="891"/>
      <c r="CC69" s="891"/>
      <c r="CD69" s="891"/>
      <c r="CE69" s="891"/>
      <c r="CF69" s="891"/>
      <c r="CG69" s="89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80"/>
      <c r="DW69" s="881"/>
      <c r="DX69" s="881"/>
      <c r="DY69" s="881"/>
      <c r="DZ69" s="882"/>
      <c r="EA69" s="199"/>
    </row>
    <row r="70" spans="1:131" s="200" customFormat="1" ht="26.25" customHeight="1" x14ac:dyDescent="0.15">
      <c r="A70" s="214">
        <v>3</v>
      </c>
      <c r="B70" s="895" t="s">
        <v>542</v>
      </c>
      <c r="C70" s="896"/>
      <c r="D70" s="896"/>
      <c r="E70" s="896"/>
      <c r="F70" s="896"/>
      <c r="G70" s="896"/>
      <c r="H70" s="896"/>
      <c r="I70" s="896"/>
      <c r="J70" s="896"/>
      <c r="K70" s="896"/>
      <c r="L70" s="896"/>
      <c r="M70" s="896"/>
      <c r="N70" s="896"/>
      <c r="O70" s="896"/>
      <c r="P70" s="897"/>
      <c r="Q70" s="898">
        <v>313</v>
      </c>
      <c r="R70" s="851"/>
      <c r="S70" s="851"/>
      <c r="T70" s="851"/>
      <c r="U70" s="851"/>
      <c r="V70" s="851">
        <v>295</v>
      </c>
      <c r="W70" s="851"/>
      <c r="X70" s="851"/>
      <c r="Y70" s="851"/>
      <c r="Z70" s="851"/>
      <c r="AA70" s="851">
        <v>18</v>
      </c>
      <c r="AB70" s="851"/>
      <c r="AC70" s="851"/>
      <c r="AD70" s="851"/>
      <c r="AE70" s="851"/>
      <c r="AF70" s="851">
        <v>3</v>
      </c>
      <c r="AG70" s="851"/>
      <c r="AH70" s="851"/>
      <c r="AI70" s="851"/>
      <c r="AJ70" s="851"/>
      <c r="AK70" s="851">
        <v>155</v>
      </c>
      <c r="AL70" s="851"/>
      <c r="AM70" s="851"/>
      <c r="AN70" s="851"/>
      <c r="AO70" s="851"/>
      <c r="AP70" s="851" t="s">
        <v>556</v>
      </c>
      <c r="AQ70" s="851"/>
      <c r="AR70" s="851"/>
      <c r="AS70" s="851"/>
      <c r="AT70" s="851"/>
      <c r="AU70" s="851" t="s">
        <v>556</v>
      </c>
      <c r="AV70" s="851"/>
      <c r="AW70" s="851"/>
      <c r="AX70" s="851"/>
      <c r="AY70" s="851"/>
      <c r="AZ70" s="893"/>
      <c r="BA70" s="893"/>
      <c r="BB70" s="893"/>
      <c r="BC70" s="893"/>
      <c r="BD70" s="894"/>
      <c r="BE70" s="218"/>
      <c r="BF70" s="218"/>
      <c r="BG70" s="218"/>
      <c r="BH70" s="218"/>
      <c r="BI70" s="218"/>
      <c r="BJ70" s="218"/>
      <c r="BK70" s="218"/>
      <c r="BL70" s="218"/>
      <c r="BM70" s="218"/>
      <c r="BN70" s="218"/>
      <c r="BO70" s="218"/>
      <c r="BP70" s="218"/>
      <c r="BQ70" s="215">
        <v>64</v>
      </c>
      <c r="BR70" s="220"/>
      <c r="BS70" s="890"/>
      <c r="BT70" s="891"/>
      <c r="BU70" s="891"/>
      <c r="BV70" s="891"/>
      <c r="BW70" s="891"/>
      <c r="BX70" s="891"/>
      <c r="BY70" s="891"/>
      <c r="BZ70" s="891"/>
      <c r="CA70" s="891"/>
      <c r="CB70" s="891"/>
      <c r="CC70" s="891"/>
      <c r="CD70" s="891"/>
      <c r="CE70" s="891"/>
      <c r="CF70" s="891"/>
      <c r="CG70" s="89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80"/>
      <c r="DW70" s="881"/>
      <c r="DX70" s="881"/>
      <c r="DY70" s="881"/>
      <c r="DZ70" s="882"/>
      <c r="EA70" s="199"/>
    </row>
    <row r="71" spans="1:131" s="200" customFormat="1" ht="26.25" customHeight="1" x14ac:dyDescent="0.15">
      <c r="A71" s="214">
        <v>4</v>
      </c>
      <c r="B71" s="895" t="s">
        <v>543</v>
      </c>
      <c r="C71" s="896"/>
      <c r="D71" s="896"/>
      <c r="E71" s="896"/>
      <c r="F71" s="896"/>
      <c r="G71" s="896"/>
      <c r="H71" s="896"/>
      <c r="I71" s="896"/>
      <c r="J71" s="896"/>
      <c r="K71" s="896"/>
      <c r="L71" s="896"/>
      <c r="M71" s="896"/>
      <c r="N71" s="896"/>
      <c r="O71" s="896"/>
      <c r="P71" s="897"/>
      <c r="Q71" s="898">
        <v>99</v>
      </c>
      <c r="R71" s="851"/>
      <c r="S71" s="851"/>
      <c r="T71" s="851"/>
      <c r="U71" s="851"/>
      <c r="V71" s="851">
        <v>96</v>
      </c>
      <c r="W71" s="851"/>
      <c r="X71" s="851"/>
      <c r="Y71" s="851"/>
      <c r="Z71" s="851"/>
      <c r="AA71" s="851">
        <v>3</v>
      </c>
      <c r="AB71" s="851"/>
      <c r="AC71" s="851"/>
      <c r="AD71" s="851"/>
      <c r="AE71" s="851"/>
      <c r="AF71" s="851">
        <v>3</v>
      </c>
      <c r="AG71" s="851"/>
      <c r="AH71" s="851"/>
      <c r="AI71" s="851"/>
      <c r="AJ71" s="851"/>
      <c r="AK71" s="851" t="s">
        <v>556</v>
      </c>
      <c r="AL71" s="851"/>
      <c r="AM71" s="851"/>
      <c r="AN71" s="851"/>
      <c r="AO71" s="851"/>
      <c r="AP71" s="851" t="s">
        <v>556</v>
      </c>
      <c r="AQ71" s="851"/>
      <c r="AR71" s="851"/>
      <c r="AS71" s="851"/>
      <c r="AT71" s="851"/>
      <c r="AU71" s="851" t="s">
        <v>556</v>
      </c>
      <c r="AV71" s="851"/>
      <c r="AW71" s="851"/>
      <c r="AX71" s="851"/>
      <c r="AY71" s="851"/>
      <c r="AZ71" s="893"/>
      <c r="BA71" s="893"/>
      <c r="BB71" s="893"/>
      <c r="BC71" s="893"/>
      <c r="BD71" s="894"/>
      <c r="BE71" s="218"/>
      <c r="BF71" s="218"/>
      <c r="BG71" s="218"/>
      <c r="BH71" s="218"/>
      <c r="BI71" s="218"/>
      <c r="BJ71" s="218"/>
      <c r="BK71" s="218"/>
      <c r="BL71" s="218"/>
      <c r="BM71" s="218"/>
      <c r="BN71" s="218"/>
      <c r="BO71" s="218"/>
      <c r="BP71" s="218"/>
      <c r="BQ71" s="215">
        <v>65</v>
      </c>
      <c r="BR71" s="220"/>
      <c r="BS71" s="890"/>
      <c r="BT71" s="891"/>
      <c r="BU71" s="891"/>
      <c r="BV71" s="891"/>
      <c r="BW71" s="891"/>
      <c r="BX71" s="891"/>
      <c r="BY71" s="891"/>
      <c r="BZ71" s="891"/>
      <c r="CA71" s="891"/>
      <c r="CB71" s="891"/>
      <c r="CC71" s="891"/>
      <c r="CD71" s="891"/>
      <c r="CE71" s="891"/>
      <c r="CF71" s="891"/>
      <c r="CG71" s="89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80"/>
      <c r="DW71" s="881"/>
      <c r="DX71" s="881"/>
      <c r="DY71" s="881"/>
      <c r="DZ71" s="882"/>
      <c r="EA71" s="199"/>
    </row>
    <row r="72" spans="1:131" s="200" customFormat="1" ht="26.25" customHeight="1" x14ac:dyDescent="0.15">
      <c r="A72" s="214">
        <v>5</v>
      </c>
      <c r="B72" s="895" t="s">
        <v>544</v>
      </c>
      <c r="C72" s="896"/>
      <c r="D72" s="896"/>
      <c r="E72" s="896"/>
      <c r="F72" s="896"/>
      <c r="G72" s="896"/>
      <c r="H72" s="896"/>
      <c r="I72" s="896"/>
      <c r="J72" s="896"/>
      <c r="K72" s="896"/>
      <c r="L72" s="896"/>
      <c r="M72" s="896"/>
      <c r="N72" s="896"/>
      <c r="O72" s="896"/>
      <c r="P72" s="897"/>
      <c r="Q72" s="898">
        <v>208</v>
      </c>
      <c r="R72" s="851"/>
      <c r="S72" s="851"/>
      <c r="T72" s="851"/>
      <c r="U72" s="851"/>
      <c r="V72" s="851">
        <v>187</v>
      </c>
      <c r="W72" s="851"/>
      <c r="X72" s="851"/>
      <c r="Y72" s="851"/>
      <c r="Z72" s="851"/>
      <c r="AA72" s="851">
        <v>21</v>
      </c>
      <c r="AB72" s="851"/>
      <c r="AC72" s="851"/>
      <c r="AD72" s="851"/>
      <c r="AE72" s="851"/>
      <c r="AF72" s="851">
        <v>21</v>
      </c>
      <c r="AG72" s="851"/>
      <c r="AH72" s="851"/>
      <c r="AI72" s="851"/>
      <c r="AJ72" s="851"/>
      <c r="AK72" s="851" t="s">
        <v>538</v>
      </c>
      <c r="AL72" s="851"/>
      <c r="AM72" s="851"/>
      <c r="AN72" s="851"/>
      <c r="AO72" s="851"/>
      <c r="AP72" s="851" t="s">
        <v>538</v>
      </c>
      <c r="AQ72" s="851"/>
      <c r="AR72" s="851"/>
      <c r="AS72" s="851"/>
      <c r="AT72" s="851"/>
      <c r="AU72" s="851" t="s">
        <v>538</v>
      </c>
      <c r="AV72" s="851"/>
      <c r="AW72" s="851"/>
      <c r="AX72" s="851"/>
      <c r="AY72" s="851"/>
      <c r="AZ72" s="893"/>
      <c r="BA72" s="893"/>
      <c r="BB72" s="893"/>
      <c r="BC72" s="893"/>
      <c r="BD72" s="894"/>
      <c r="BE72" s="218"/>
      <c r="BF72" s="218"/>
      <c r="BG72" s="218"/>
      <c r="BH72" s="218"/>
      <c r="BI72" s="218"/>
      <c r="BJ72" s="218"/>
      <c r="BK72" s="218"/>
      <c r="BL72" s="218"/>
      <c r="BM72" s="218"/>
      <c r="BN72" s="218"/>
      <c r="BO72" s="218"/>
      <c r="BP72" s="218"/>
      <c r="BQ72" s="215">
        <v>66</v>
      </c>
      <c r="BR72" s="220"/>
      <c r="BS72" s="890"/>
      <c r="BT72" s="891"/>
      <c r="BU72" s="891"/>
      <c r="BV72" s="891"/>
      <c r="BW72" s="891"/>
      <c r="BX72" s="891"/>
      <c r="BY72" s="891"/>
      <c r="BZ72" s="891"/>
      <c r="CA72" s="891"/>
      <c r="CB72" s="891"/>
      <c r="CC72" s="891"/>
      <c r="CD72" s="891"/>
      <c r="CE72" s="891"/>
      <c r="CF72" s="891"/>
      <c r="CG72" s="89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80"/>
      <c r="DW72" s="881"/>
      <c r="DX72" s="881"/>
      <c r="DY72" s="881"/>
      <c r="DZ72" s="882"/>
      <c r="EA72" s="199"/>
    </row>
    <row r="73" spans="1:131" s="200" customFormat="1" ht="26.25" customHeight="1" x14ac:dyDescent="0.15">
      <c r="A73" s="214">
        <v>6</v>
      </c>
      <c r="B73" s="895" t="s">
        <v>545</v>
      </c>
      <c r="C73" s="896"/>
      <c r="D73" s="896"/>
      <c r="E73" s="896"/>
      <c r="F73" s="896"/>
      <c r="G73" s="896"/>
      <c r="H73" s="896"/>
      <c r="I73" s="896"/>
      <c r="J73" s="896"/>
      <c r="K73" s="896"/>
      <c r="L73" s="896"/>
      <c r="M73" s="896"/>
      <c r="N73" s="896"/>
      <c r="O73" s="896"/>
      <c r="P73" s="897"/>
      <c r="Q73" s="898">
        <v>1080473</v>
      </c>
      <c r="R73" s="851"/>
      <c r="S73" s="851"/>
      <c r="T73" s="851"/>
      <c r="U73" s="851"/>
      <c r="V73" s="851">
        <v>1052361</v>
      </c>
      <c r="W73" s="851"/>
      <c r="X73" s="851"/>
      <c r="Y73" s="851"/>
      <c r="Z73" s="851"/>
      <c r="AA73" s="851">
        <v>28112</v>
      </c>
      <c r="AB73" s="851"/>
      <c r="AC73" s="851"/>
      <c r="AD73" s="851"/>
      <c r="AE73" s="851"/>
      <c r="AF73" s="851">
        <v>28112</v>
      </c>
      <c r="AG73" s="851"/>
      <c r="AH73" s="851"/>
      <c r="AI73" s="851"/>
      <c r="AJ73" s="851"/>
      <c r="AK73" s="851">
        <v>14163</v>
      </c>
      <c r="AL73" s="851"/>
      <c r="AM73" s="851"/>
      <c r="AN73" s="851"/>
      <c r="AO73" s="851"/>
      <c r="AP73" s="851" t="s">
        <v>538</v>
      </c>
      <c r="AQ73" s="851"/>
      <c r="AR73" s="851"/>
      <c r="AS73" s="851"/>
      <c r="AT73" s="851"/>
      <c r="AU73" s="851" t="s">
        <v>538</v>
      </c>
      <c r="AV73" s="851"/>
      <c r="AW73" s="851"/>
      <c r="AX73" s="851"/>
      <c r="AY73" s="851"/>
      <c r="AZ73" s="893"/>
      <c r="BA73" s="893"/>
      <c r="BB73" s="893"/>
      <c r="BC73" s="893"/>
      <c r="BD73" s="894"/>
      <c r="BE73" s="218"/>
      <c r="BF73" s="218"/>
      <c r="BG73" s="218"/>
      <c r="BH73" s="218"/>
      <c r="BI73" s="218"/>
      <c r="BJ73" s="218"/>
      <c r="BK73" s="218"/>
      <c r="BL73" s="218"/>
      <c r="BM73" s="218"/>
      <c r="BN73" s="218"/>
      <c r="BO73" s="218"/>
      <c r="BP73" s="218"/>
      <c r="BQ73" s="215">
        <v>67</v>
      </c>
      <c r="BR73" s="220"/>
      <c r="BS73" s="890"/>
      <c r="BT73" s="891"/>
      <c r="BU73" s="891"/>
      <c r="BV73" s="891"/>
      <c r="BW73" s="891"/>
      <c r="BX73" s="891"/>
      <c r="BY73" s="891"/>
      <c r="BZ73" s="891"/>
      <c r="CA73" s="891"/>
      <c r="CB73" s="891"/>
      <c r="CC73" s="891"/>
      <c r="CD73" s="891"/>
      <c r="CE73" s="891"/>
      <c r="CF73" s="891"/>
      <c r="CG73" s="89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80"/>
      <c r="DW73" s="881"/>
      <c r="DX73" s="881"/>
      <c r="DY73" s="881"/>
      <c r="DZ73" s="882"/>
      <c r="EA73" s="199"/>
    </row>
    <row r="74" spans="1:131" s="200" customFormat="1" ht="26.25" customHeight="1" x14ac:dyDescent="0.15">
      <c r="A74" s="214">
        <v>7</v>
      </c>
      <c r="B74" s="895" t="s">
        <v>546</v>
      </c>
      <c r="C74" s="896"/>
      <c r="D74" s="896"/>
      <c r="E74" s="896"/>
      <c r="F74" s="896"/>
      <c r="G74" s="896"/>
      <c r="H74" s="896"/>
      <c r="I74" s="896"/>
      <c r="J74" s="896"/>
      <c r="K74" s="896"/>
      <c r="L74" s="896"/>
      <c r="M74" s="896"/>
      <c r="N74" s="896"/>
      <c r="O74" s="896"/>
      <c r="P74" s="897"/>
      <c r="Q74" s="898">
        <v>41779</v>
      </c>
      <c r="R74" s="851"/>
      <c r="S74" s="851"/>
      <c r="T74" s="851"/>
      <c r="U74" s="851"/>
      <c r="V74" s="851">
        <v>34294</v>
      </c>
      <c r="W74" s="851"/>
      <c r="X74" s="851"/>
      <c r="Y74" s="851"/>
      <c r="Z74" s="851"/>
      <c r="AA74" s="851">
        <v>7485</v>
      </c>
      <c r="AB74" s="851"/>
      <c r="AC74" s="851"/>
      <c r="AD74" s="851"/>
      <c r="AE74" s="851"/>
      <c r="AF74" s="851">
        <v>23182</v>
      </c>
      <c r="AG74" s="851"/>
      <c r="AH74" s="851"/>
      <c r="AI74" s="851"/>
      <c r="AJ74" s="851"/>
      <c r="AK74" s="851" t="s">
        <v>559</v>
      </c>
      <c r="AL74" s="851"/>
      <c r="AM74" s="851"/>
      <c r="AN74" s="851"/>
      <c r="AO74" s="851"/>
      <c r="AP74" s="851">
        <v>136632</v>
      </c>
      <c r="AQ74" s="851"/>
      <c r="AR74" s="851"/>
      <c r="AS74" s="851"/>
      <c r="AT74" s="851"/>
      <c r="AU74" s="851" t="s">
        <v>538</v>
      </c>
      <c r="AV74" s="851"/>
      <c r="AW74" s="851"/>
      <c r="AX74" s="851"/>
      <c r="AY74" s="851"/>
      <c r="AZ74" s="893"/>
      <c r="BA74" s="893"/>
      <c r="BB74" s="893"/>
      <c r="BC74" s="893"/>
      <c r="BD74" s="894"/>
      <c r="BE74" s="218"/>
      <c r="BF74" s="218"/>
      <c r="BG74" s="218"/>
      <c r="BH74" s="218"/>
      <c r="BI74" s="218"/>
      <c r="BJ74" s="218"/>
      <c r="BK74" s="218"/>
      <c r="BL74" s="218"/>
      <c r="BM74" s="218"/>
      <c r="BN74" s="218"/>
      <c r="BO74" s="218"/>
      <c r="BP74" s="218"/>
      <c r="BQ74" s="215">
        <v>68</v>
      </c>
      <c r="BR74" s="220"/>
      <c r="BS74" s="890"/>
      <c r="BT74" s="891"/>
      <c r="BU74" s="891"/>
      <c r="BV74" s="891"/>
      <c r="BW74" s="891"/>
      <c r="BX74" s="891"/>
      <c r="BY74" s="891"/>
      <c r="BZ74" s="891"/>
      <c r="CA74" s="891"/>
      <c r="CB74" s="891"/>
      <c r="CC74" s="891"/>
      <c r="CD74" s="891"/>
      <c r="CE74" s="891"/>
      <c r="CF74" s="891"/>
      <c r="CG74" s="89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80"/>
      <c r="DW74" s="881"/>
      <c r="DX74" s="881"/>
      <c r="DY74" s="881"/>
      <c r="DZ74" s="882"/>
      <c r="EA74" s="199"/>
    </row>
    <row r="75" spans="1:131" s="200" customFormat="1" ht="26.25" customHeight="1" x14ac:dyDescent="0.15">
      <c r="A75" s="214">
        <v>8</v>
      </c>
      <c r="B75" s="895" t="s">
        <v>547</v>
      </c>
      <c r="C75" s="896"/>
      <c r="D75" s="896"/>
      <c r="E75" s="896"/>
      <c r="F75" s="896"/>
      <c r="G75" s="896"/>
      <c r="H75" s="896"/>
      <c r="I75" s="896"/>
      <c r="J75" s="896"/>
      <c r="K75" s="896"/>
      <c r="L75" s="896"/>
      <c r="M75" s="896"/>
      <c r="N75" s="896"/>
      <c r="O75" s="896"/>
      <c r="P75" s="897"/>
      <c r="Q75" s="899">
        <v>7740</v>
      </c>
      <c r="R75" s="900"/>
      <c r="S75" s="900"/>
      <c r="T75" s="900"/>
      <c r="U75" s="850"/>
      <c r="V75" s="901">
        <v>5794</v>
      </c>
      <c r="W75" s="900"/>
      <c r="X75" s="900"/>
      <c r="Y75" s="900"/>
      <c r="Z75" s="850"/>
      <c r="AA75" s="901">
        <v>1946</v>
      </c>
      <c r="AB75" s="900"/>
      <c r="AC75" s="900"/>
      <c r="AD75" s="900"/>
      <c r="AE75" s="850"/>
      <c r="AF75" s="901">
        <v>18566</v>
      </c>
      <c r="AG75" s="900"/>
      <c r="AH75" s="900"/>
      <c r="AI75" s="900"/>
      <c r="AJ75" s="850"/>
      <c r="AK75" s="851" t="s">
        <v>559</v>
      </c>
      <c r="AL75" s="851"/>
      <c r="AM75" s="851"/>
      <c r="AN75" s="851"/>
      <c r="AO75" s="851"/>
      <c r="AP75" s="901">
        <v>17196</v>
      </c>
      <c r="AQ75" s="900"/>
      <c r="AR75" s="900"/>
      <c r="AS75" s="900"/>
      <c r="AT75" s="850"/>
      <c r="AU75" s="851" t="s">
        <v>538</v>
      </c>
      <c r="AV75" s="851"/>
      <c r="AW75" s="851"/>
      <c r="AX75" s="851"/>
      <c r="AY75" s="851"/>
      <c r="AZ75" s="893"/>
      <c r="BA75" s="893"/>
      <c r="BB75" s="893"/>
      <c r="BC75" s="893"/>
      <c r="BD75" s="894"/>
      <c r="BE75" s="218"/>
      <c r="BF75" s="218"/>
      <c r="BG75" s="218"/>
      <c r="BH75" s="218"/>
      <c r="BI75" s="218"/>
      <c r="BJ75" s="218"/>
      <c r="BK75" s="218"/>
      <c r="BL75" s="218"/>
      <c r="BM75" s="218"/>
      <c r="BN75" s="218"/>
      <c r="BO75" s="218"/>
      <c r="BP75" s="218"/>
      <c r="BQ75" s="215">
        <v>69</v>
      </c>
      <c r="BR75" s="220"/>
      <c r="BS75" s="890"/>
      <c r="BT75" s="891"/>
      <c r="BU75" s="891"/>
      <c r="BV75" s="891"/>
      <c r="BW75" s="891"/>
      <c r="BX75" s="891"/>
      <c r="BY75" s="891"/>
      <c r="BZ75" s="891"/>
      <c r="CA75" s="891"/>
      <c r="CB75" s="891"/>
      <c r="CC75" s="891"/>
      <c r="CD75" s="891"/>
      <c r="CE75" s="891"/>
      <c r="CF75" s="891"/>
      <c r="CG75" s="89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80"/>
      <c r="DW75" s="881"/>
      <c r="DX75" s="881"/>
      <c r="DY75" s="881"/>
      <c r="DZ75" s="882"/>
      <c r="EA75" s="199"/>
    </row>
    <row r="76" spans="1:131" s="200" customFormat="1" ht="26.25" customHeight="1" x14ac:dyDescent="0.15">
      <c r="A76" s="214">
        <v>9</v>
      </c>
      <c r="B76" s="895" t="s">
        <v>548</v>
      </c>
      <c r="C76" s="896"/>
      <c r="D76" s="896"/>
      <c r="E76" s="896"/>
      <c r="F76" s="896"/>
      <c r="G76" s="896"/>
      <c r="H76" s="896"/>
      <c r="I76" s="896"/>
      <c r="J76" s="896"/>
      <c r="K76" s="896"/>
      <c r="L76" s="896"/>
      <c r="M76" s="896"/>
      <c r="N76" s="896"/>
      <c r="O76" s="896"/>
      <c r="P76" s="897"/>
      <c r="Q76" s="899">
        <v>63588</v>
      </c>
      <c r="R76" s="900"/>
      <c r="S76" s="900"/>
      <c r="T76" s="900"/>
      <c r="U76" s="850"/>
      <c r="V76" s="901">
        <v>61392</v>
      </c>
      <c r="W76" s="900"/>
      <c r="X76" s="900"/>
      <c r="Y76" s="900"/>
      <c r="Z76" s="850"/>
      <c r="AA76" s="901">
        <v>2196</v>
      </c>
      <c r="AB76" s="900"/>
      <c r="AC76" s="900"/>
      <c r="AD76" s="900"/>
      <c r="AE76" s="850"/>
      <c r="AF76" s="901">
        <v>8191</v>
      </c>
      <c r="AG76" s="900"/>
      <c r="AH76" s="900"/>
      <c r="AI76" s="900"/>
      <c r="AJ76" s="850"/>
      <c r="AK76" s="901">
        <v>5845</v>
      </c>
      <c r="AL76" s="900"/>
      <c r="AM76" s="900"/>
      <c r="AN76" s="900"/>
      <c r="AO76" s="850"/>
      <c r="AP76" s="901" t="s">
        <v>560</v>
      </c>
      <c r="AQ76" s="900"/>
      <c r="AR76" s="900"/>
      <c r="AS76" s="900"/>
      <c r="AT76" s="850"/>
      <c r="AU76" s="901" t="s">
        <v>560</v>
      </c>
      <c r="AV76" s="900"/>
      <c r="AW76" s="900"/>
      <c r="AX76" s="900"/>
      <c r="AY76" s="850"/>
      <c r="AZ76" s="893"/>
      <c r="BA76" s="893"/>
      <c r="BB76" s="893"/>
      <c r="BC76" s="893"/>
      <c r="BD76" s="894"/>
      <c r="BE76" s="218"/>
      <c r="BF76" s="218"/>
      <c r="BG76" s="218"/>
      <c r="BH76" s="218"/>
      <c r="BI76" s="218"/>
      <c r="BJ76" s="218"/>
      <c r="BK76" s="218"/>
      <c r="BL76" s="218"/>
      <c r="BM76" s="218"/>
      <c r="BN76" s="218"/>
      <c r="BO76" s="218"/>
      <c r="BP76" s="218"/>
      <c r="BQ76" s="215">
        <v>70</v>
      </c>
      <c r="BR76" s="220"/>
      <c r="BS76" s="890"/>
      <c r="BT76" s="891"/>
      <c r="BU76" s="891"/>
      <c r="BV76" s="891"/>
      <c r="BW76" s="891"/>
      <c r="BX76" s="891"/>
      <c r="BY76" s="891"/>
      <c r="BZ76" s="891"/>
      <c r="CA76" s="891"/>
      <c r="CB76" s="891"/>
      <c r="CC76" s="891"/>
      <c r="CD76" s="891"/>
      <c r="CE76" s="891"/>
      <c r="CF76" s="891"/>
      <c r="CG76" s="89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80"/>
      <c r="DW76" s="881"/>
      <c r="DX76" s="881"/>
      <c r="DY76" s="881"/>
      <c r="DZ76" s="882"/>
      <c r="EA76" s="199"/>
    </row>
    <row r="77" spans="1:131" s="200" customFormat="1" ht="26.25" customHeight="1" x14ac:dyDescent="0.15">
      <c r="A77" s="214">
        <v>10</v>
      </c>
      <c r="B77" s="895"/>
      <c r="C77" s="896"/>
      <c r="D77" s="896"/>
      <c r="E77" s="896"/>
      <c r="F77" s="896"/>
      <c r="G77" s="896"/>
      <c r="H77" s="896"/>
      <c r="I77" s="896"/>
      <c r="J77" s="896"/>
      <c r="K77" s="896"/>
      <c r="L77" s="896"/>
      <c r="M77" s="896"/>
      <c r="N77" s="896"/>
      <c r="O77" s="896"/>
      <c r="P77" s="897"/>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3"/>
      <c r="BA77" s="893"/>
      <c r="BB77" s="893"/>
      <c r="BC77" s="893"/>
      <c r="BD77" s="894"/>
      <c r="BE77" s="218"/>
      <c r="BF77" s="218"/>
      <c r="BG77" s="218"/>
      <c r="BH77" s="218"/>
      <c r="BI77" s="218"/>
      <c r="BJ77" s="218"/>
      <c r="BK77" s="218"/>
      <c r="BL77" s="218"/>
      <c r="BM77" s="218"/>
      <c r="BN77" s="218"/>
      <c r="BO77" s="218"/>
      <c r="BP77" s="218"/>
      <c r="BQ77" s="215">
        <v>71</v>
      </c>
      <c r="BR77" s="220"/>
      <c r="BS77" s="890"/>
      <c r="BT77" s="891"/>
      <c r="BU77" s="891"/>
      <c r="BV77" s="891"/>
      <c r="BW77" s="891"/>
      <c r="BX77" s="891"/>
      <c r="BY77" s="891"/>
      <c r="BZ77" s="891"/>
      <c r="CA77" s="891"/>
      <c r="CB77" s="891"/>
      <c r="CC77" s="891"/>
      <c r="CD77" s="891"/>
      <c r="CE77" s="891"/>
      <c r="CF77" s="891"/>
      <c r="CG77" s="89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80"/>
      <c r="DW77" s="881"/>
      <c r="DX77" s="881"/>
      <c r="DY77" s="881"/>
      <c r="DZ77" s="882"/>
      <c r="EA77" s="199"/>
    </row>
    <row r="78" spans="1:131" s="200" customFormat="1" ht="26.25" customHeight="1" x14ac:dyDescent="0.15">
      <c r="A78" s="214">
        <v>11</v>
      </c>
      <c r="B78" s="895"/>
      <c r="C78" s="896"/>
      <c r="D78" s="896"/>
      <c r="E78" s="896"/>
      <c r="F78" s="896"/>
      <c r="G78" s="896"/>
      <c r="H78" s="896"/>
      <c r="I78" s="896"/>
      <c r="J78" s="896"/>
      <c r="K78" s="896"/>
      <c r="L78" s="896"/>
      <c r="M78" s="896"/>
      <c r="N78" s="896"/>
      <c r="O78" s="896"/>
      <c r="P78" s="897"/>
      <c r="Q78" s="898"/>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3"/>
      <c r="BA78" s="893"/>
      <c r="BB78" s="893"/>
      <c r="BC78" s="893"/>
      <c r="BD78" s="894"/>
      <c r="BE78" s="218"/>
      <c r="BF78" s="218"/>
      <c r="BG78" s="218"/>
      <c r="BH78" s="218"/>
      <c r="BI78" s="218"/>
      <c r="BJ78" s="221"/>
      <c r="BK78" s="221"/>
      <c r="BL78" s="221"/>
      <c r="BM78" s="221"/>
      <c r="BN78" s="221"/>
      <c r="BO78" s="218"/>
      <c r="BP78" s="218"/>
      <c r="BQ78" s="215">
        <v>72</v>
      </c>
      <c r="BR78" s="220"/>
      <c r="BS78" s="890"/>
      <c r="BT78" s="891"/>
      <c r="BU78" s="891"/>
      <c r="BV78" s="891"/>
      <c r="BW78" s="891"/>
      <c r="BX78" s="891"/>
      <c r="BY78" s="891"/>
      <c r="BZ78" s="891"/>
      <c r="CA78" s="891"/>
      <c r="CB78" s="891"/>
      <c r="CC78" s="891"/>
      <c r="CD78" s="891"/>
      <c r="CE78" s="891"/>
      <c r="CF78" s="891"/>
      <c r="CG78" s="89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80"/>
      <c r="DW78" s="881"/>
      <c r="DX78" s="881"/>
      <c r="DY78" s="881"/>
      <c r="DZ78" s="882"/>
      <c r="EA78" s="199"/>
    </row>
    <row r="79" spans="1:131" s="200" customFormat="1" ht="26.25" customHeight="1" x14ac:dyDescent="0.15">
      <c r="A79" s="214">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3"/>
      <c r="BA79" s="893"/>
      <c r="BB79" s="893"/>
      <c r="BC79" s="893"/>
      <c r="BD79" s="894"/>
      <c r="BE79" s="218"/>
      <c r="BF79" s="218"/>
      <c r="BG79" s="218"/>
      <c r="BH79" s="218"/>
      <c r="BI79" s="218"/>
      <c r="BJ79" s="221"/>
      <c r="BK79" s="221"/>
      <c r="BL79" s="221"/>
      <c r="BM79" s="221"/>
      <c r="BN79" s="221"/>
      <c r="BO79" s="218"/>
      <c r="BP79" s="218"/>
      <c r="BQ79" s="215">
        <v>73</v>
      </c>
      <c r="BR79" s="220"/>
      <c r="BS79" s="890"/>
      <c r="BT79" s="891"/>
      <c r="BU79" s="891"/>
      <c r="BV79" s="891"/>
      <c r="BW79" s="891"/>
      <c r="BX79" s="891"/>
      <c r="BY79" s="891"/>
      <c r="BZ79" s="891"/>
      <c r="CA79" s="891"/>
      <c r="CB79" s="891"/>
      <c r="CC79" s="891"/>
      <c r="CD79" s="891"/>
      <c r="CE79" s="891"/>
      <c r="CF79" s="891"/>
      <c r="CG79" s="89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80"/>
      <c r="DW79" s="881"/>
      <c r="DX79" s="881"/>
      <c r="DY79" s="881"/>
      <c r="DZ79" s="882"/>
      <c r="EA79" s="199"/>
    </row>
    <row r="80" spans="1:131" s="200" customFormat="1" ht="26.25" customHeight="1" x14ac:dyDescent="0.15">
      <c r="A80" s="214">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3"/>
      <c r="BA80" s="893"/>
      <c r="BB80" s="893"/>
      <c r="BC80" s="893"/>
      <c r="BD80" s="894"/>
      <c r="BE80" s="218"/>
      <c r="BF80" s="218"/>
      <c r="BG80" s="218"/>
      <c r="BH80" s="218"/>
      <c r="BI80" s="218"/>
      <c r="BJ80" s="218"/>
      <c r="BK80" s="218"/>
      <c r="BL80" s="218"/>
      <c r="BM80" s="218"/>
      <c r="BN80" s="218"/>
      <c r="BO80" s="218"/>
      <c r="BP80" s="218"/>
      <c r="BQ80" s="215">
        <v>74</v>
      </c>
      <c r="BR80" s="220"/>
      <c r="BS80" s="890"/>
      <c r="BT80" s="891"/>
      <c r="BU80" s="891"/>
      <c r="BV80" s="891"/>
      <c r="BW80" s="891"/>
      <c r="BX80" s="891"/>
      <c r="BY80" s="891"/>
      <c r="BZ80" s="891"/>
      <c r="CA80" s="891"/>
      <c r="CB80" s="891"/>
      <c r="CC80" s="891"/>
      <c r="CD80" s="891"/>
      <c r="CE80" s="891"/>
      <c r="CF80" s="891"/>
      <c r="CG80" s="89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80"/>
      <c r="DW80" s="881"/>
      <c r="DX80" s="881"/>
      <c r="DY80" s="881"/>
      <c r="DZ80" s="882"/>
      <c r="EA80" s="199"/>
    </row>
    <row r="81" spans="1:131" s="200" customFormat="1" ht="26.25" customHeight="1" x14ac:dyDescent="0.15">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3"/>
      <c r="BA81" s="893"/>
      <c r="BB81" s="893"/>
      <c r="BC81" s="893"/>
      <c r="BD81" s="894"/>
      <c r="BE81" s="218"/>
      <c r="BF81" s="218"/>
      <c r="BG81" s="218"/>
      <c r="BH81" s="218"/>
      <c r="BI81" s="218"/>
      <c r="BJ81" s="218"/>
      <c r="BK81" s="218"/>
      <c r="BL81" s="218"/>
      <c r="BM81" s="218"/>
      <c r="BN81" s="218"/>
      <c r="BO81" s="218"/>
      <c r="BP81" s="218"/>
      <c r="BQ81" s="215">
        <v>75</v>
      </c>
      <c r="BR81" s="220"/>
      <c r="BS81" s="890"/>
      <c r="BT81" s="891"/>
      <c r="BU81" s="891"/>
      <c r="BV81" s="891"/>
      <c r="BW81" s="891"/>
      <c r="BX81" s="891"/>
      <c r="BY81" s="891"/>
      <c r="BZ81" s="891"/>
      <c r="CA81" s="891"/>
      <c r="CB81" s="891"/>
      <c r="CC81" s="891"/>
      <c r="CD81" s="891"/>
      <c r="CE81" s="891"/>
      <c r="CF81" s="891"/>
      <c r="CG81" s="89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80"/>
      <c r="DW81" s="881"/>
      <c r="DX81" s="881"/>
      <c r="DY81" s="881"/>
      <c r="DZ81" s="882"/>
      <c r="EA81" s="199"/>
    </row>
    <row r="82" spans="1:131" s="200" customFormat="1" ht="26.25" customHeight="1" x14ac:dyDescent="0.15">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3"/>
      <c r="BA82" s="893"/>
      <c r="BB82" s="893"/>
      <c r="BC82" s="893"/>
      <c r="BD82" s="894"/>
      <c r="BE82" s="218"/>
      <c r="BF82" s="218"/>
      <c r="BG82" s="218"/>
      <c r="BH82" s="218"/>
      <c r="BI82" s="218"/>
      <c r="BJ82" s="218"/>
      <c r="BK82" s="218"/>
      <c r="BL82" s="218"/>
      <c r="BM82" s="218"/>
      <c r="BN82" s="218"/>
      <c r="BO82" s="218"/>
      <c r="BP82" s="218"/>
      <c r="BQ82" s="215">
        <v>76</v>
      </c>
      <c r="BR82" s="220"/>
      <c r="BS82" s="890"/>
      <c r="BT82" s="891"/>
      <c r="BU82" s="891"/>
      <c r="BV82" s="891"/>
      <c r="BW82" s="891"/>
      <c r="BX82" s="891"/>
      <c r="BY82" s="891"/>
      <c r="BZ82" s="891"/>
      <c r="CA82" s="891"/>
      <c r="CB82" s="891"/>
      <c r="CC82" s="891"/>
      <c r="CD82" s="891"/>
      <c r="CE82" s="891"/>
      <c r="CF82" s="891"/>
      <c r="CG82" s="89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80"/>
      <c r="DW82" s="881"/>
      <c r="DX82" s="881"/>
      <c r="DY82" s="881"/>
      <c r="DZ82" s="882"/>
      <c r="EA82" s="199"/>
    </row>
    <row r="83" spans="1:131" s="200" customFormat="1" ht="26.25" customHeight="1" x14ac:dyDescent="0.15">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3"/>
      <c r="BA83" s="893"/>
      <c r="BB83" s="893"/>
      <c r="BC83" s="893"/>
      <c r="BD83" s="894"/>
      <c r="BE83" s="218"/>
      <c r="BF83" s="218"/>
      <c r="BG83" s="218"/>
      <c r="BH83" s="218"/>
      <c r="BI83" s="218"/>
      <c r="BJ83" s="218"/>
      <c r="BK83" s="218"/>
      <c r="BL83" s="218"/>
      <c r="BM83" s="218"/>
      <c r="BN83" s="218"/>
      <c r="BO83" s="218"/>
      <c r="BP83" s="218"/>
      <c r="BQ83" s="215">
        <v>77</v>
      </c>
      <c r="BR83" s="220"/>
      <c r="BS83" s="890"/>
      <c r="BT83" s="891"/>
      <c r="BU83" s="891"/>
      <c r="BV83" s="891"/>
      <c r="BW83" s="891"/>
      <c r="BX83" s="891"/>
      <c r="BY83" s="891"/>
      <c r="BZ83" s="891"/>
      <c r="CA83" s="891"/>
      <c r="CB83" s="891"/>
      <c r="CC83" s="891"/>
      <c r="CD83" s="891"/>
      <c r="CE83" s="891"/>
      <c r="CF83" s="891"/>
      <c r="CG83" s="89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80"/>
      <c r="DW83" s="881"/>
      <c r="DX83" s="881"/>
      <c r="DY83" s="881"/>
      <c r="DZ83" s="882"/>
      <c r="EA83" s="199"/>
    </row>
    <row r="84" spans="1:131" s="200" customFormat="1" ht="26.25" customHeight="1" x14ac:dyDescent="0.15">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3"/>
      <c r="BA84" s="893"/>
      <c r="BB84" s="893"/>
      <c r="BC84" s="893"/>
      <c r="BD84" s="894"/>
      <c r="BE84" s="218"/>
      <c r="BF84" s="218"/>
      <c r="BG84" s="218"/>
      <c r="BH84" s="218"/>
      <c r="BI84" s="218"/>
      <c r="BJ84" s="218"/>
      <c r="BK84" s="218"/>
      <c r="BL84" s="218"/>
      <c r="BM84" s="218"/>
      <c r="BN84" s="218"/>
      <c r="BO84" s="218"/>
      <c r="BP84" s="218"/>
      <c r="BQ84" s="215">
        <v>78</v>
      </c>
      <c r="BR84" s="220"/>
      <c r="BS84" s="890"/>
      <c r="BT84" s="891"/>
      <c r="BU84" s="891"/>
      <c r="BV84" s="891"/>
      <c r="BW84" s="891"/>
      <c r="BX84" s="891"/>
      <c r="BY84" s="891"/>
      <c r="BZ84" s="891"/>
      <c r="CA84" s="891"/>
      <c r="CB84" s="891"/>
      <c r="CC84" s="891"/>
      <c r="CD84" s="891"/>
      <c r="CE84" s="891"/>
      <c r="CF84" s="891"/>
      <c r="CG84" s="89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80"/>
      <c r="DW84" s="881"/>
      <c r="DX84" s="881"/>
      <c r="DY84" s="881"/>
      <c r="DZ84" s="882"/>
      <c r="EA84" s="199"/>
    </row>
    <row r="85" spans="1:131" s="200" customFormat="1" ht="26.25" customHeight="1" x14ac:dyDescent="0.15">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3"/>
      <c r="BA85" s="893"/>
      <c r="BB85" s="893"/>
      <c r="BC85" s="893"/>
      <c r="BD85" s="894"/>
      <c r="BE85" s="218"/>
      <c r="BF85" s="218"/>
      <c r="BG85" s="218"/>
      <c r="BH85" s="218"/>
      <c r="BI85" s="218"/>
      <c r="BJ85" s="218"/>
      <c r="BK85" s="218"/>
      <c r="BL85" s="218"/>
      <c r="BM85" s="218"/>
      <c r="BN85" s="218"/>
      <c r="BO85" s="218"/>
      <c r="BP85" s="218"/>
      <c r="BQ85" s="215">
        <v>79</v>
      </c>
      <c r="BR85" s="220"/>
      <c r="BS85" s="890"/>
      <c r="BT85" s="891"/>
      <c r="BU85" s="891"/>
      <c r="BV85" s="891"/>
      <c r="BW85" s="891"/>
      <c r="BX85" s="891"/>
      <c r="BY85" s="891"/>
      <c r="BZ85" s="891"/>
      <c r="CA85" s="891"/>
      <c r="CB85" s="891"/>
      <c r="CC85" s="891"/>
      <c r="CD85" s="891"/>
      <c r="CE85" s="891"/>
      <c r="CF85" s="891"/>
      <c r="CG85" s="89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80"/>
      <c r="DW85" s="881"/>
      <c r="DX85" s="881"/>
      <c r="DY85" s="881"/>
      <c r="DZ85" s="882"/>
      <c r="EA85" s="199"/>
    </row>
    <row r="86" spans="1:131" s="200" customFormat="1" ht="26.25" customHeight="1" x14ac:dyDescent="0.15">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3"/>
      <c r="BA86" s="893"/>
      <c r="BB86" s="893"/>
      <c r="BC86" s="893"/>
      <c r="BD86" s="894"/>
      <c r="BE86" s="218"/>
      <c r="BF86" s="218"/>
      <c r="BG86" s="218"/>
      <c r="BH86" s="218"/>
      <c r="BI86" s="218"/>
      <c r="BJ86" s="218"/>
      <c r="BK86" s="218"/>
      <c r="BL86" s="218"/>
      <c r="BM86" s="218"/>
      <c r="BN86" s="218"/>
      <c r="BO86" s="218"/>
      <c r="BP86" s="218"/>
      <c r="BQ86" s="215">
        <v>80</v>
      </c>
      <c r="BR86" s="220"/>
      <c r="BS86" s="890"/>
      <c r="BT86" s="891"/>
      <c r="BU86" s="891"/>
      <c r="BV86" s="891"/>
      <c r="BW86" s="891"/>
      <c r="BX86" s="891"/>
      <c r="BY86" s="891"/>
      <c r="BZ86" s="891"/>
      <c r="CA86" s="891"/>
      <c r="CB86" s="891"/>
      <c r="CC86" s="891"/>
      <c r="CD86" s="891"/>
      <c r="CE86" s="891"/>
      <c r="CF86" s="891"/>
      <c r="CG86" s="89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80"/>
      <c r="DW86" s="881"/>
      <c r="DX86" s="881"/>
      <c r="DY86" s="881"/>
      <c r="DZ86" s="882"/>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90"/>
      <c r="BT87" s="891"/>
      <c r="BU87" s="891"/>
      <c r="BV87" s="891"/>
      <c r="BW87" s="891"/>
      <c r="BX87" s="891"/>
      <c r="BY87" s="891"/>
      <c r="BZ87" s="891"/>
      <c r="CA87" s="891"/>
      <c r="CB87" s="891"/>
      <c r="CC87" s="891"/>
      <c r="CD87" s="891"/>
      <c r="CE87" s="891"/>
      <c r="CF87" s="891"/>
      <c r="CG87" s="89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80"/>
      <c r="DW87" s="881"/>
      <c r="DX87" s="881"/>
      <c r="DY87" s="881"/>
      <c r="DZ87" s="882"/>
      <c r="EA87" s="199"/>
    </row>
    <row r="88" spans="1:131" s="200" customFormat="1" ht="26.25" customHeight="1" thickBot="1" x14ac:dyDescent="0.2">
      <c r="A88" s="217" t="s">
        <v>370</v>
      </c>
      <c r="B88" s="811" t="s">
        <v>394</v>
      </c>
      <c r="C88" s="812"/>
      <c r="D88" s="812"/>
      <c r="E88" s="812"/>
      <c r="F88" s="812"/>
      <c r="G88" s="812"/>
      <c r="H88" s="812"/>
      <c r="I88" s="812"/>
      <c r="J88" s="812"/>
      <c r="K88" s="812"/>
      <c r="L88" s="812"/>
      <c r="M88" s="812"/>
      <c r="N88" s="812"/>
      <c r="O88" s="812"/>
      <c r="P88" s="813"/>
      <c r="Q88" s="860"/>
      <c r="R88" s="861"/>
      <c r="S88" s="861"/>
      <c r="T88" s="861"/>
      <c r="U88" s="861"/>
      <c r="V88" s="861"/>
      <c r="W88" s="861"/>
      <c r="X88" s="861"/>
      <c r="Y88" s="861"/>
      <c r="Z88" s="861"/>
      <c r="AA88" s="861"/>
      <c r="AB88" s="861"/>
      <c r="AC88" s="861"/>
      <c r="AD88" s="861"/>
      <c r="AE88" s="861"/>
      <c r="AF88" s="865">
        <f>SUM(AF68:AJ87)</f>
        <v>78279</v>
      </c>
      <c r="AG88" s="865"/>
      <c r="AH88" s="865"/>
      <c r="AI88" s="865"/>
      <c r="AJ88" s="865"/>
      <c r="AK88" s="861"/>
      <c r="AL88" s="861"/>
      <c r="AM88" s="861"/>
      <c r="AN88" s="861"/>
      <c r="AO88" s="861"/>
      <c r="AP88" s="865">
        <f>SUM(AP68:AT87)</f>
        <v>163333</v>
      </c>
      <c r="AQ88" s="865"/>
      <c r="AR88" s="865"/>
      <c r="AS88" s="865"/>
      <c r="AT88" s="865"/>
      <c r="AU88" s="865">
        <f>SUM(AU68:AY87)</f>
        <v>7346</v>
      </c>
      <c r="AV88" s="865"/>
      <c r="AW88" s="865"/>
      <c r="AX88" s="865"/>
      <c r="AY88" s="865"/>
      <c r="AZ88" s="867"/>
      <c r="BA88" s="867"/>
      <c r="BB88" s="867"/>
      <c r="BC88" s="867"/>
      <c r="BD88" s="868"/>
      <c r="BE88" s="218"/>
      <c r="BF88" s="218"/>
      <c r="BG88" s="218"/>
      <c r="BH88" s="218"/>
      <c r="BI88" s="218"/>
      <c r="BJ88" s="218"/>
      <c r="BK88" s="218"/>
      <c r="BL88" s="218"/>
      <c r="BM88" s="218"/>
      <c r="BN88" s="218"/>
      <c r="BO88" s="218"/>
      <c r="BP88" s="218"/>
      <c r="BQ88" s="215">
        <v>82</v>
      </c>
      <c r="BR88" s="220"/>
      <c r="BS88" s="890"/>
      <c r="BT88" s="891"/>
      <c r="BU88" s="891"/>
      <c r="BV88" s="891"/>
      <c r="BW88" s="891"/>
      <c r="BX88" s="891"/>
      <c r="BY88" s="891"/>
      <c r="BZ88" s="891"/>
      <c r="CA88" s="891"/>
      <c r="CB88" s="891"/>
      <c r="CC88" s="891"/>
      <c r="CD88" s="891"/>
      <c r="CE88" s="891"/>
      <c r="CF88" s="891"/>
      <c r="CG88" s="89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0"/>
      <c r="BT89" s="891"/>
      <c r="BU89" s="891"/>
      <c r="BV89" s="891"/>
      <c r="BW89" s="891"/>
      <c r="BX89" s="891"/>
      <c r="BY89" s="891"/>
      <c r="BZ89" s="891"/>
      <c r="CA89" s="891"/>
      <c r="CB89" s="891"/>
      <c r="CC89" s="891"/>
      <c r="CD89" s="891"/>
      <c r="CE89" s="891"/>
      <c r="CF89" s="891"/>
      <c r="CG89" s="89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0"/>
      <c r="BT90" s="891"/>
      <c r="BU90" s="891"/>
      <c r="BV90" s="891"/>
      <c r="BW90" s="891"/>
      <c r="BX90" s="891"/>
      <c r="BY90" s="891"/>
      <c r="BZ90" s="891"/>
      <c r="CA90" s="891"/>
      <c r="CB90" s="891"/>
      <c r="CC90" s="891"/>
      <c r="CD90" s="891"/>
      <c r="CE90" s="891"/>
      <c r="CF90" s="891"/>
      <c r="CG90" s="89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0"/>
      <c r="BT91" s="891"/>
      <c r="BU91" s="891"/>
      <c r="BV91" s="891"/>
      <c r="BW91" s="891"/>
      <c r="BX91" s="891"/>
      <c r="BY91" s="891"/>
      <c r="BZ91" s="891"/>
      <c r="CA91" s="891"/>
      <c r="CB91" s="891"/>
      <c r="CC91" s="891"/>
      <c r="CD91" s="891"/>
      <c r="CE91" s="891"/>
      <c r="CF91" s="891"/>
      <c r="CG91" s="89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0"/>
      <c r="BT92" s="891"/>
      <c r="BU92" s="891"/>
      <c r="BV92" s="891"/>
      <c r="BW92" s="891"/>
      <c r="BX92" s="891"/>
      <c r="BY92" s="891"/>
      <c r="BZ92" s="891"/>
      <c r="CA92" s="891"/>
      <c r="CB92" s="891"/>
      <c r="CC92" s="891"/>
      <c r="CD92" s="891"/>
      <c r="CE92" s="891"/>
      <c r="CF92" s="891"/>
      <c r="CG92" s="89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0"/>
      <c r="BT93" s="891"/>
      <c r="BU93" s="891"/>
      <c r="BV93" s="891"/>
      <c r="BW93" s="891"/>
      <c r="BX93" s="891"/>
      <c r="BY93" s="891"/>
      <c r="BZ93" s="891"/>
      <c r="CA93" s="891"/>
      <c r="CB93" s="891"/>
      <c r="CC93" s="891"/>
      <c r="CD93" s="891"/>
      <c r="CE93" s="891"/>
      <c r="CF93" s="891"/>
      <c r="CG93" s="89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0"/>
      <c r="BT94" s="891"/>
      <c r="BU94" s="891"/>
      <c r="BV94" s="891"/>
      <c r="BW94" s="891"/>
      <c r="BX94" s="891"/>
      <c r="BY94" s="891"/>
      <c r="BZ94" s="891"/>
      <c r="CA94" s="891"/>
      <c r="CB94" s="891"/>
      <c r="CC94" s="891"/>
      <c r="CD94" s="891"/>
      <c r="CE94" s="891"/>
      <c r="CF94" s="891"/>
      <c r="CG94" s="89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0"/>
      <c r="BT95" s="891"/>
      <c r="BU95" s="891"/>
      <c r="BV95" s="891"/>
      <c r="BW95" s="891"/>
      <c r="BX95" s="891"/>
      <c r="BY95" s="891"/>
      <c r="BZ95" s="891"/>
      <c r="CA95" s="891"/>
      <c r="CB95" s="891"/>
      <c r="CC95" s="891"/>
      <c r="CD95" s="891"/>
      <c r="CE95" s="891"/>
      <c r="CF95" s="891"/>
      <c r="CG95" s="89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0"/>
      <c r="BT96" s="891"/>
      <c r="BU96" s="891"/>
      <c r="BV96" s="891"/>
      <c r="BW96" s="891"/>
      <c r="BX96" s="891"/>
      <c r="BY96" s="891"/>
      <c r="BZ96" s="891"/>
      <c r="CA96" s="891"/>
      <c r="CB96" s="891"/>
      <c r="CC96" s="891"/>
      <c r="CD96" s="891"/>
      <c r="CE96" s="891"/>
      <c r="CF96" s="891"/>
      <c r="CG96" s="89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0"/>
      <c r="BT97" s="891"/>
      <c r="BU97" s="891"/>
      <c r="BV97" s="891"/>
      <c r="BW97" s="891"/>
      <c r="BX97" s="891"/>
      <c r="BY97" s="891"/>
      <c r="BZ97" s="891"/>
      <c r="CA97" s="891"/>
      <c r="CB97" s="891"/>
      <c r="CC97" s="891"/>
      <c r="CD97" s="891"/>
      <c r="CE97" s="891"/>
      <c r="CF97" s="891"/>
      <c r="CG97" s="89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0"/>
      <c r="BT98" s="891"/>
      <c r="BU98" s="891"/>
      <c r="BV98" s="891"/>
      <c r="BW98" s="891"/>
      <c r="BX98" s="891"/>
      <c r="BY98" s="891"/>
      <c r="BZ98" s="891"/>
      <c r="CA98" s="891"/>
      <c r="CB98" s="891"/>
      <c r="CC98" s="891"/>
      <c r="CD98" s="891"/>
      <c r="CE98" s="891"/>
      <c r="CF98" s="891"/>
      <c r="CG98" s="89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0"/>
      <c r="BT99" s="891"/>
      <c r="BU99" s="891"/>
      <c r="BV99" s="891"/>
      <c r="BW99" s="891"/>
      <c r="BX99" s="891"/>
      <c r="BY99" s="891"/>
      <c r="BZ99" s="891"/>
      <c r="CA99" s="891"/>
      <c r="CB99" s="891"/>
      <c r="CC99" s="891"/>
      <c r="CD99" s="891"/>
      <c r="CE99" s="891"/>
      <c r="CF99" s="891"/>
      <c r="CG99" s="89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0"/>
      <c r="BT100" s="891"/>
      <c r="BU100" s="891"/>
      <c r="BV100" s="891"/>
      <c r="BW100" s="891"/>
      <c r="BX100" s="891"/>
      <c r="BY100" s="891"/>
      <c r="BZ100" s="891"/>
      <c r="CA100" s="891"/>
      <c r="CB100" s="891"/>
      <c r="CC100" s="891"/>
      <c r="CD100" s="891"/>
      <c r="CE100" s="891"/>
      <c r="CF100" s="891"/>
      <c r="CG100" s="89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0"/>
      <c r="BT101" s="891"/>
      <c r="BU101" s="891"/>
      <c r="BV101" s="891"/>
      <c r="BW101" s="891"/>
      <c r="BX101" s="891"/>
      <c r="BY101" s="891"/>
      <c r="BZ101" s="891"/>
      <c r="CA101" s="891"/>
      <c r="CB101" s="891"/>
      <c r="CC101" s="891"/>
      <c r="CD101" s="891"/>
      <c r="CE101" s="891"/>
      <c r="CF101" s="891"/>
      <c r="CG101" s="89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1" t="s">
        <v>395</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f>SUM(CR7:CV16)</f>
        <v>19937</v>
      </c>
      <c r="CS102" s="875"/>
      <c r="CT102" s="875"/>
      <c r="CU102" s="875"/>
      <c r="CV102" s="913"/>
      <c r="CW102" s="912">
        <f>SUM(CW7:DA16)</f>
        <v>693</v>
      </c>
      <c r="CX102" s="875"/>
      <c r="CY102" s="875"/>
      <c r="CZ102" s="875"/>
      <c r="DA102" s="913"/>
      <c r="DB102" s="912">
        <f>SUM(DB7:DF16)</f>
        <v>18761</v>
      </c>
      <c r="DC102" s="875"/>
      <c r="DD102" s="875"/>
      <c r="DE102" s="875"/>
      <c r="DF102" s="913"/>
      <c r="DG102" s="912" t="s">
        <v>563</v>
      </c>
      <c r="DH102" s="875"/>
      <c r="DI102" s="875"/>
      <c r="DJ102" s="875"/>
      <c r="DK102" s="913"/>
      <c r="DL102" s="912" t="s">
        <v>563</v>
      </c>
      <c r="DM102" s="875"/>
      <c r="DN102" s="875"/>
      <c r="DO102" s="875"/>
      <c r="DP102" s="913"/>
      <c r="DQ102" s="912">
        <f>SUM(DQ7:DU14)</f>
        <v>468</v>
      </c>
      <c r="DR102" s="875"/>
      <c r="DS102" s="875"/>
      <c r="DT102" s="875"/>
      <c r="DU102" s="913"/>
      <c r="DV102" s="914"/>
      <c r="DW102" s="915"/>
      <c r="DX102" s="915"/>
      <c r="DY102" s="915"/>
      <c r="DZ102" s="916"/>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7" t="s">
        <v>396</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8" t="s">
        <v>397</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9" t="s">
        <v>400</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401</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286</v>
      </c>
      <c r="AG109" s="923"/>
      <c r="AH109" s="923"/>
      <c r="AI109" s="923"/>
      <c r="AJ109" s="924"/>
      <c r="AK109" s="925" t="s">
        <v>285</v>
      </c>
      <c r="AL109" s="923"/>
      <c r="AM109" s="923"/>
      <c r="AN109" s="923"/>
      <c r="AO109" s="924"/>
      <c r="AP109" s="925" t="s">
        <v>404</v>
      </c>
      <c r="AQ109" s="923"/>
      <c r="AR109" s="923"/>
      <c r="AS109" s="923"/>
      <c r="AT109" s="926"/>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286</v>
      </c>
      <c r="BW109" s="923"/>
      <c r="BX109" s="923"/>
      <c r="BY109" s="923"/>
      <c r="BZ109" s="924"/>
      <c r="CA109" s="925" t="s">
        <v>285</v>
      </c>
      <c r="CB109" s="923"/>
      <c r="CC109" s="923"/>
      <c r="CD109" s="923"/>
      <c r="CE109" s="924"/>
      <c r="CF109" s="927" t="s">
        <v>404</v>
      </c>
      <c r="CG109" s="927"/>
      <c r="CH109" s="927"/>
      <c r="CI109" s="927"/>
      <c r="CJ109" s="927"/>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286</v>
      </c>
      <c r="DM109" s="923"/>
      <c r="DN109" s="923"/>
      <c r="DO109" s="923"/>
      <c r="DP109" s="924"/>
      <c r="DQ109" s="925" t="s">
        <v>285</v>
      </c>
      <c r="DR109" s="923"/>
      <c r="DS109" s="923"/>
      <c r="DT109" s="923"/>
      <c r="DU109" s="924"/>
      <c r="DV109" s="925" t="s">
        <v>404</v>
      </c>
      <c r="DW109" s="923"/>
      <c r="DX109" s="923"/>
      <c r="DY109" s="923"/>
      <c r="DZ109" s="926"/>
    </row>
    <row r="110" spans="1:131" s="199" customFormat="1" ht="26.25" customHeight="1" x14ac:dyDescent="0.15">
      <c r="A110" s="968" t="s">
        <v>406</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69">
        <v>17721083</v>
      </c>
      <c r="AB110" s="970"/>
      <c r="AC110" s="970"/>
      <c r="AD110" s="970"/>
      <c r="AE110" s="971"/>
      <c r="AF110" s="972">
        <v>16570686</v>
      </c>
      <c r="AG110" s="970"/>
      <c r="AH110" s="970"/>
      <c r="AI110" s="970"/>
      <c r="AJ110" s="971"/>
      <c r="AK110" s="972">
        <v>17993401</v>
      </c>
      <c r="AL110" s="970"/>
      <c r="AM110" s="970"/>
      <c r="AN110" s="970"/>
      <c r="AO110" s="971"/>
      <c r="AP110" s="973">
        <v>19.399999999999999</v>
      </c>
      <c r="AQ110" s="974"/>
      <c r="AR110" s="974"/>
      <c r="AS110" s="974"/>
      <c r="AT110" s="975"/>
      <c r="AU110" s="976" t="s">
        <v>61</v>
      </c>
      <c r="AV110" s="977"/>
      <c r="AW110" s="977"/>
      <c r="AX110" s="977"/>
      <c r="AY110" s="977"/>
      <c r="AZ110" s="928" t="s">
        <v>407</v>
      </c>
      <c r="BA110" s="929"/>
      <c r="BB110" s="929"/>
      <c r="BC110" s="929"/>
      <c r="BD110" s="929"/>
      <c r="BE110" s="929"/>
      <c r="BF110" s="929"/>
      <c r="BG110" s="929"/>
      <c r="BH110" s="929"/>
      <c r="BI110" s="929"/>
      <c r="BJ110" s="929"/>
      <c r="BK110" s="929"/>
      <c r="BL110" s="929"/>
      <c r="BM110" s="929"/>
      <c r="BN110" s="929"/>
      <c r="BO110" s="929"/>
      <c r="BP110" s="930"/>
      <c r="BQ110" s="931">
        <v>177632830</v>
      </c>
      <c r="BR110" s="932"/>
      <c r="BS110" s="932"/>
      <c r="BT110" s="932"/>
      <c r="BU110" s="932"/>
      <c r="BV110" s="932">
        <v>187119128</v>
      </c>
      <c r="BW110" s="932"/>
      <c r="BX110" s="932"/>
      <c r="BY110" s="932"/>
      <c r="BZ110" s="932"/>
      <c r="CA110" s="932">
        <v>201700308</v>
      </c>
      <c r="CB110" s="932"/>
      <c r="CC110" s="932"/>
      <c r="CD110" s="932"/>
      <c r="CE110" s="932"/>
      <c r="CF110" s="933">
        <v>217.4</v>
      </c>
      <c r="CG110" s="934"/>
      <c r="CH110" s="934"/>
      <c r="CI110" s="934"/>
      <c r="CJ110" s="934"/>
      <c r="CK110" s="935" t="s">
        <v>408</v>
      </c>
      <c r="CL110" s="936"/>
      <c r="CM110" s="946" t="s">
        <v>409</v>
      </c>
      <c r="CN110" s="947"/>
      <c r="CO110" s="947"/>
      <c r="CP110" s="947"/>
      <c r="CQ110" s="947"/>
      <c r="CR110" s="947"/>
      <c r="CS110" s="947"/>
      <c r="CT110" s="947"/>
      <c r="CU110" s="947"/>
      <c r="CV110" s="947"/>
      <c r="CW110" s="947"/>
      <c r="CX110" s="947"/>
      <c r="CY110" s="947"/>
      <c r="CZ110" s="947"/>
      <c r="DA110" s="947"/>
      <c r="DB110" s="947"/>
      <c r="DC110" s="947"/>
      <c r="DD110" s="947"/>
      <c r="DE110" s="947"/>
      <c r="DF110" s="948"/>
      <c r="DG110" s="931">
        <v>2440701</v>
      </c>
      <c r="DH110" s="932"/>
      <c r="DI110" s="932"/>
      <c r="DJ110" s="932"/>
      <c r="DK110" s="932"/>
      <c r="DL110" s="932">
        <v>2209363</v>
      </c>
      <c r="DM110" s="932"/>
      <c r="DN110" s="932"/>
      <c r="DO110" s="932"/>
      <c r="DP110" s="932"/>
      <c r="DQ110" s="932">
        <v>1972907</v>
      </c>
      <c r="DR110" s="932"/>
      <c r="DS110" s="932"/>
      <c r="DT110" s="932"/>
      <c r="DU110" s="932"/>
      <c r="DV110" s="949">
        <v>2.1</v>
      </c>
      <c r="DW110" s="949"/>
      <c r="DX110" s="949"/>
      <c r="DY110" s="949"/>
      <c r="DZ110" s="950"/>
    </row>
    <row r="111" spans="1:131" s="199" customFormat="1" ht="26.25" customHeight="1" x14ac:dyDescent="0.15">
      <c r="A111" s="951" t="s">
        <v>410</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54" t="s">
        <v>112</v>
      </c>
      <c r="AB111" s="955"/>
      <c r="AC111" s="955"/>
      <c r="AD111" s="955"/>
      <c r="AE111" s="956"/>
      <c r="AF111" s="957" t="s">
        <v>112</v>
      </c>
      <c r="AG111" s="955"/>
      <c r="AH111" s="955"/>
      <c r="AI111" s="955"/>
      <c r="AJ111" s="956"/>
      <c r="AK111" s="957" t="s">
        <v>112</v>
      </c>
      <c r="AL111" s="955"/>
      <c r="AM111" s="955"/>
      <c r="AN111" s="955"/>
      <c r="AO111" s="956"/>
      <c r="AP111" s="958" t="s">
        <v>112</v>
      </c>
      <c r="AQ111" s="959"/>
      <c r="AR111" s="959"/>
      <c r="AS111" s="959"/>
      <c r="AT111" s="960"/>
      <c r="AU111" s="978"/>
      <c r="AV111" s="979"/>
      <c r="AW111" s="979"/>
      <c r="AX111" s="979"/>
      <c r="AY111" s="979"/>
      <c r="AZ111" s="941" t="s">
        <v>411</v>
      </c>
      <c r="BA111" s="942"/>
      <c r="BB111" s="942"/>
      <c r="BC111" s="942"/>
      <c r="BD111" s="942"/>
      <c r="BE111" s="942"/>
      <c r="BF111" s="942"/>
      <c r="BG111" s="942"/>
      <c r="BH111" s="942"/>
      <c r="BI111" s="942"/>
      <c r="BJ111" s="942"/>
      <c r="BK111" s="942"/>
      <c r="BL111" s="942"/>
      <c r="BM111" s="942"/>
      <c r="BN111" s="942"/>
      <c r="BO111" s="942"/>
      <c r="BP111" s="943"/>
      <c r="BQ111" s="944">
        <v>2585599</v>
      </c>
      <c r="BR111" s="945"/>
      <c r="BS111" s="945"/>
      <c r="BT111" s="945"/>
      <c r="BU111" s="945"/>
      <c r="BV111" s="945">
        <v>2403239</v>
      </c>
      <c r="BW111" s="945"/>
      <c r="BX111" s="945"/>
      <c r="BY111" s="945"/>
      <c r="BZ111" s="945"/>
      <c r="CA111" s="945">
        <v>2192868</v>
      </c>
      <c r="CB111" s="945"/>
      <c r="CC111" s="945"/>
      <c r="CD111" s="945"/>
      <c r="CE111" s="945"/>
      <c r="CF111" s="961">
        <v>2.4</v>
      </c>
      <c r="CG111" s="962"/>
      <c r="CH111" s="962"/>
      <c r="CI111" s="962"/>
      <c r="CJ111" s="962"/>
      <c r="CK111" s="937"/>
      <c r="CL111" s="938"/>
      <c r="CM111" s="963" t="s">
        <v>412</v>
      </c>
      <c r="CN111" s="964"/>
      <c r="CO111" s="964"/>
      <c r="CP111" s="964"/>
      <c r="CQ111" s="964"/>
      <c r="CR111" s="964"/>
      <c r="CS111" s="964"/>
      <c r="CT111" s="964"/>
      <c r="CU111" s="964"/>
      <c r="CV111" s="964"/>
      <c r="CW111" s="964"/>
      <c r="CX111" s="964"/>
      <c r="CY111" s="964"/>
      <c r="CZ111" s="964"/>
      <c r="DA111" s="964"/>
      <c r="DB111" s="964"/>
      <c r="DC111" s="964"/>
      <c r="DD111" s="964"/>
      <c r="DE111" s="964"/>
      <c r="DF111" s="965"/>
      <c r="DG111" s="944" t="s">
        <v>112</v>
      </c>
      <c r="DH111" s="945"/>
      <c r="DI111" s="945"/>
      <c r="DJ111" s="945"/>
      <c r="DK111" s="945"/>
      <c r="DL111" s="945" t="s">
        <v>112</v>
      </c>
      <c r="DM111" s="945"/>
      <c r="DN111" s="945"/>
      <c r="DO111" s="945"/>
      <c r="DP111" s="945"/>
      <c r="DQ111" s="945" t="s">
        <v>112</v>
      </c>
      <c r="DR111" s="945"/>
      <c r="DS111" s="945"/>
      <c r="DT111" s="945"/>
      <c r="DU111" s="945"/>
      <c r="DV111" s="966" t="s">
        <v>112</v>
      </c>
      <c r="DW111" s="966"/>
      <c r="DX111" s="966"/>
      <c r="DY111" s="966"/>
      <c r="DZ111" s="967"/>
    </row>
    <row r="112" spans="1:131" s="199" customFormat="1" ht="26.25" customHeight="1" x14ac:dyDescent="0.15">
      <c r="A112" s="982" t="s">
        <v>413</v>
      </c>
      <c r="B112" s="983"/>
      <c r="C112" s="942" t="s">
        <v>414</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3"/>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78"/>
      <c r="AV112" s="979"/>
      <c r="AW112" s="979"/>
      <c r="AX112" s="979"/>
      <c r="AY112" s="979"/>
      <c r="AZ112" s="941" t="s">
        <v>415</v>
      </c>
      <c r="BA112" s="942"/>
      <c r="BB112" s="942"/>
      <c r="BC112" s="942"/>
      <c r="BD112" s="942"/>
      <c r="BE112" s="942"/>
      <c r="BF112" s="942"/>
      <c r="BG112" s="942"/>
      <c r="BH112" s="942"/>
      <c r="BI112" s="942"/>
      <c r="BJ112" s="942"/>
      <c r="BK112" s="942"/>
      <c r="BL112" s="942"/>
      <c r="BM112" s="942"/>
      <c r="BN112" s="942"/>
      <c r="BO112" s="942"/>
      <c r="BP112" s="943"/>
      <c r="BQ112" s="944">
        <v>112531292</v>
      </c>
      <c r="BR112" s="945"/>
      <c r="BS112" s="945"/>
      <c r="BT112" s="945"/>
      <c r="BU112" s="945"/>
      <c r="BV112" s="945">
        <v>109317881</v>
      </c>
      <c r="BW112" s="945"/>
      <c r="BX112" s="945"/>
      <c r="BY112" s="945"/>
      <c r="BZ112" s="945"/>
      <c r="CA112" s="945">
        <v>101394370</v>
      </c>
      <c r="CB112" s="945"/>
      <c r="CC112" s="945"/>
      <c r="CD112" s="945"/>
      <c r="CE112" s="945"/>
      <c r="CF112" s="961">
        <v>109.3</v>
      </c>
      <c r="CG112" s="962"/>
      <c r="CH112" s="962"/>
      <c r="CI112" s="962"/>
      <c r="CJ112" s="962"/>
      <c r="CK112" s="937"/>
      <c r="CL112" s="938"/>
      <c r="CM112" s="963" t="s">
        <v>416</v>
      </c>
      <c r="CN112" s="964"/>
      <c r="CO112" s="964"/>
      <c r="CP112" s="964"/>
      <c r="CQ112" s="964"/>
      <c r="CR112" s="964"/>
      <c r="CS112" s="964"/>
      <c r="CT112" s="964"/>
      <c r="CU112" s="964"/>
      <c r="CV112" s="964"/>
      <c r="CW112" s="964"/>
      <c r="CX112" s="964"/>
      <c r="CY112" s="964"/>
      <c r="CZ112" s="964"/>
      <c r="DA112" s="964"/>
      <c r="DB112" s="964"/>
      <c r="DC112" s="964"/>
      <c r="DD112" s="964"/>
      <c r="DE112" s="964"/>
      <c r="DF112" s="965"/>
      <c r="DG112" s="944" t="s">
        <v>112</v>
      </c>
      <c r="DH112" s="945"/>
      <c r="DI112" s="945"/>
      <c r="DJ112" s="945"/>
      <c r="DK112" s="945"/>
      <c r="DL112" s="945" t="s">
        <v>112</v>
      </c>
      <c r="DM112" s="945"/>
      <c r="DN112" s="945"/>
      <c r="DO112" s="945"/>
      <c r="DP112" s="945"/>
      <c r="DQ112" s="945" t="s">
        <v>112</v>
      </c>
      <c r="DR112" s="945"/>
      <c r="DS112" s="945"/>
      <c r="DT112" s="945"/>
      <c r="DU112" s="945"/>
      <c r="DV112" s="966" t="s">
        <v>112</v>
      </c>
      <c r="DW112" s="966"/>
      <c r="DX112" s="966"/>
      <c r="DY112" s="966"/>
      <c r="DZ112" s="967"/>
    </row>
    <row r="113" spans="1:130" s="199" customFormat="1" ht="26.25" customHeight="1" x14ac:dyDescent="0.15">
      <c r="A113" s="984"/>
      <c r="B113" s="985"/>
      <c r="C113" s="942" t="s">
        <v>417</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3"/>
      <c r="AA113" s="954">
        <v>7445713</v>
      </c>
      <c r="AB113" s="955"/>
      <c r="AC113" s="955"/>
      <c r="AD113" s="955"/>
      <c r="AE113" s="956"/>
      <c r="AF113" s="957">
        <v>7675031</v>
      </c>
      <c r="AG113" s="955"/>
      <c r="AH113" s="955"/>
      <c r="AI113" s="955"/>
      <c r="AJ113" s="956"/>
      <c r="AK113" s="957">
        <v>6924568</v>
      </c>
      <c r="AL113" s="955"/>
      <c r="AM113" s="955"/>
      <c r="AN113" s="955"/>
      <c r="AO113" s="956"/>
      <c r="AP113" s="958">
        <v>7.5</v>
      </c>
      <c r="AQ113" s="959"/>
      <c r="AR113" s="959"/>
      <c r="AS113" s="959"/>
      <c r="AT113" s="960"/>
      <c r="AU113" s="978"/>
      <c r="AV113" s="979"/>
      <c r="AW113" s="979"/>
      <c r="AX113" s="979"/>
      <c r="AY113" s="979"/>
      <c r="AZ113" s="941" t="s">
        <v>418</v>
      </c>
      <c r="BA113" s="942"/>
      <c r="BB113" s="942"/>
      <c r="BC113" s="942"/>
      <c r="BD113" s="942"/>
      <c r="BE113" s="942"/>
      <c r="BF113" s="942"/>
      <c r="BG113" s="942"/>
      <c r="BH113" s="942"/>
      <c r="BI113" s="942"/>
      <c r="BJ113" s="942"/>
      <c r="BK113" s="942"/>
      <c r="BL113" s="942"/>
      <c r="BM113" s="942"/>
      <c r="BN113" s="942"/>
      <c r="BO113" s="942"/>
      <c r="BP113" s="943"/>
      <c r="BQ113" s="944">
        <v>1908862</v>
      </c>
      <c r="BR113" s="945"/>
      <c r="BS113" s="945"/>
      <c r="BT113" s="945"/>
      <c r="BU113" s="945"/>
      <c r="BV113" s="945">
        <v>3717219</v>
      </c>
      <c r="BW113" s="945"/>
      <c r="BX113" s="945"/>
      <c r="BY113" s="945"/>
      <c r="BZ113" s="945"/>
      <c r="CA113" s="945">
        <v>7346156</v>
      </c>
      <c r="CB113" s="945"/>
      <c r="CC113" s="945"/>
      <c r="CD113" s="945"/>
      <c r="CE113" s="945"/>
      <c r="CF113" s="961">
        <v>7.9</v>
      </c>
      <c r="CG113" s="962"/>
      <c r="CH113" s="962"/>
      <c r="CI113" s="962"/>
      <c r="CJ113" s="962"/>
      <c r="CK113" s="937"/>
      <c r="CL113" s="938"/>
      <c r="CM113" s="963" t="s">
        <v>419</v>
      </c>
      <c r="CN113" s="964"/>
      <c r="CO113" s="964"/>
      <c r="CP113" s="964"/>
      <c r="CQ113" s="964"/>
      <c r="CR113" s="964"/>
      <c r="CS113" s="964"/>
      <c r="CT113" s="964"/>
      <c r="CU113" s="964"/>
      <c r="CV113" s="964"/>
      <c r="CW113" s="964"/>
      <c r="CX113" s="964"/>
      <c r="CY113" s="964"/>
      <c r="CZ113" s="964"/>
      <c r="DA113" s="964"/>
      <c r="DB113" s="964"/>
      <c r="DC113" s="964"/>
      <c r="DD113" s="964"/>
      <c r="DE113" s="964"/>
      <c r="DF113" s="965"/>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42" t="s">
        <v>420</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43"/>
      <c r="AA114" s="988">
        <v>43519</v>
      </c>
      <c r="AB114" s="989"/>
      <c r="AC114" s="989"/>
      <c r="AD114" s="989"/>
      <c r="AE114" s="990"/>
      <c r="AF114" s="991">
        <v>48408</v>
      </c>
      <c r="AG114" s="989"/>
      <c r="AH114" s="989"/>
      <c r="AI114" s="989"/>
      <c r="AJ114" s="990"/>
      <c r="AK114" s="991">
        <v>55745</v>
      </c>
      <c r="AL114" s="989"/>
      <c r="AM114" s="989"/>
      <c r="AN114" s="989"/>
      <c r="AO114" s="990"/>
      <c r="AP114" s="992">
        <v>0.1</v>
      </c>
      <c r="AQ114" s="993"/>
      <c r="AR114" s="993"/>
      <c r="AS114" s="993"/>
      <c r="AT114" s="994"/>
      <c r="AU114" s="978"/>
      <c r="AV114" s="979"/>
      <c r="AW114" s="979"/>
      <c r="AX114" s="979"/>
      <c r="AY114" s="979"/>
      <c r="AZ114" s="941" t="s">
        <v>421</v>
      </c>
      <c r="BA114" s="942"/>
      <c r="BB114" s="942"/>
      <c r="BC114" s="942"/>
      <c r="BD114" s="942"/>
      <c r="BE114" s="942"/>
      <c r="BF114" s="942"/>
      <c r="BG114" s="942"/>
      <c r="BH114" s="942"/>
      <c r="BI114" s="942"/>
      <c r="BJ114" s="942"/>
      <c r="BK114" s="942"/>
      <c r="BL114" s="942"/>
      <c r="BM114" s="942"/>
      <c r="BN114" s="942"/>
      <c r="BO114" s="942"/>
      <c r="BP114" s="943"/>
      <c r="BQ114" s="944">
        <v>17720521</v>
      </c>
      <c r="BR114" s="945"/>
      <c r="BS114" s="945"/>
      <c r="BT114" s="945"/>
      <c r="BU114" s="945"/>
      <c r="BV114" s="945">
        <v>16587924</v>
      </c>
      <c r="BW114" s="945"/>
      <c r="BX114" s="945"/>
      <c r="BY114" s="945"/>
      <c r="BZ114" s="945"/>
      <c r="CA114" s="945">
        <v>16506452</v>
      </c>
      <c r="CB114" s="945"/>
      <c r="CC114" s="945"/>
      <c r="CD114" s="945"/>
      <c r="CE114" s="945"/>
      <c r="CF114" s="961">
        <v>17.8</v>
      </c>
      <c r="CG114" s="962"/>
      <c r="CH114" s="962"/>
      <c r="CI114" s="962"/>
      <c r="CJ114" s="962"/>
      <c r="CK114" s="937"/>
      <c r="CL114" s="938"/>
      <c r="CM114" s="963" t="s">
        <v>422</v>
      </c>
      <c r="CN114" s="964"/>
      <c r="CO114" s="964"/>
      <c r="CP114" s="964"/>
      <c r="CQ114" s="964"/>
      <c r="CR114" s="964"/>
      <c r="CS114" s="964"/>
      <c r="CT114" s="964"/>
      <c r="CU114" s="964"/>
      <c r="CV114" s="964"/>
      <c r="CW114" s="964"/>
      <c r="CX114" s="964"/>
      <c r="CY114" s="964"/>
      <c r="CZ114" s="964"/>
      <c r="DA114" s="964"/>
      <c r="DB114" s="964"/>
      <c r="DC114" s="964"/>
      <c r="DD114" s="964"/>
      <c r="DE114" s="964"/>
      <c r="DF114" s="965"/>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42" t="s">
        <v>423</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3"/>
      <c r="AA115" s="954">
        <v>393621</v>
      </c>
      <c r="AB115" s="955"/>
      <c r="AC115" s="955"/>
      <c r="AD115" s="955"/>
      <c r="AE115" s="956"/>
      <c r="AF115" s="957">
        <v>434340</v>
      </c>
      <c r="AG115" s="955"/>
      <c r="AH115" s="955"/>
      <c r="AI115" s="955"/>
      <c r="AJ115" s="956"/>
      <c r="AK115" s="957">
        <v>398083</v>
      </c>
      <c r="AL115" s="955"/>
      <c r="AM115" s="955"/>
      <c r="AN115" s="955"/>
      <c r="AO115" s="956"/>
      <c r="AP115" s="958">
        <v>0.4</v>
      </c>
      <c r="AQ115" s="959"/>
      <c r="AR115" s="959"/>
      <c r="AS115" s="959"/>
      <c r="AT115" s="960"/>
      <c r="AU115" s="978"/>
      <c r="AV115" s="979"/>
      <c r="AW115" s="979"/>
      <c r="AX115" s="979"/>
      <c r="AY115" s="979"/>
      <c r="AZ115" s="941" t="s">
        <v>424</v>
      </c>
      <c r="BA115" s="942"/>
      <c r="BB115" s="942"/>
      <c r="BC115" s="942"/>
      <c r="BD115" s="942"/>
      <c r="BE115" s="942"/>
      <c r="BF115" s="942"/>
      <c r="BG115" s="942"/>
      <c r="BH115" s="942"/>
      <c r="BI115" s="942"/>
      <c r="BJ115" s="942"/>
      <c r="BK115" s="942"/>
      <c r="BL115" s="942"/>
      <c r="BM115" s="942"/>
      <c r="BN115" s="942"/>
      <c r="BO115" s="942"/>
      <c r="BP115" s="943"/>
      <c r="BQ115" s="944">
        <v>1397200</v>
      </c>
      <c r="BR115" s="945"/>
      <c r="BS115" s="945"/>
      <c r="BT115" s="945"/>
      <c r="BU115" s="945"/>
      <c r="BV115" s="945">
        <v>1329173</v>
      </c>
      <c r="BW115" s="945"/>
      <c r="BX115" s="945"/>
      <c r="BY115" s="945"/>
      <c r="BZ115" s="945"/>
      <c r="CA115" s="945">
        <v>467501</v>
      </c>
      <c r="CB115" s="945"/>
      <c r="CC115" s="945"/>
      <c r="CD115" s="945"/>
      <c r="CE115" s="945"/>
      <c r="CF115" s="961">
        <v>0.5</v>
      </c>
      <c r="CG115" s="962"/>
      <c r="CH115" s="962"/>
      <c r="CI115" s="962"/>
      <c r="CJ115" s="962"/>
      <c r="CK115" s="937"/>
      <c r="CL115" s="938"/>
      <c r="CM115" s="941" t="s">
        <v>425</v>
      </c>
      <c r="CN115" s="995"/>
      <c r="CO115" s="995"/>
      <c r="CP115" s="995"/>
      <c r="CQ115" s="995"/>
      <c r="CR115" s="995"/>
      <c r="CS115" s="995"/>
      <c r="CT115" s="995"/>
      <c r="CU115" s="995"/>
      <c r="CV115" s="995"/>
      <c r="CW115" s="995"/>
      <c r="CX115" s="995"/>
      <c r="CY115" s="995"/>
      <c r="CZ115" s="995"/>
      <c r="DA115" s="995"/>
      <c r="DB115" s="995"/>
      <c r="DC115" s="995"/>
      <c r="DD115" s="995"/>
      <c r="DE115" s="995"/>
      <c r="DF115" s="943"/>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6" t="s">
        <v>426</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8">
        <v>1002</v>
      </c>
      <c r="AB116" s="989"/>
      <c r="AC116" s="989"/>
      <c r="AD116" s="989"/>
      <c r="AE116" s="990"/>
      <c r="AF116" s="991">
        <v>356</v>
      </c>
      <c r="AG116" s="989"/>
      <c r="AH116" s="989"/>
      <c r="AI116" s="989"/>
      <c r="AJ116" s="990"/>
      <c r="AK116" s="991" t="s">
        <v>112</v>
      </c>
      <c r="AL116" s="989"/>
      <c r="AM116" s="989"/>
      <c r="AN116" s="989"/>
      <c r="AO116" s="990"/>
      <c r="AP116" s="992" t="s">
        <v>112</v>
      </c>
      <c r="AQ116" s="993"/>
      <c r="AR116" s="993"/>
      <c r="AS116" s="993"/>
      <c r="AT116" s="994"/>
      <c r="AU116" s="978"/>
      <c r="AV116" s="979"/>
      <c r="AW116" s="979"/>
      <c r="AX116" s="979"/>
      <c r="AY116" s="979"/>
      <c r="AZ116" s="998" t="s">
        <v>427</v>
      </c>
      <c r="BA116" s="999"/>
      <c r="BB116" s="999"/>
      <c r="BC116" s="999"/>
      <c r="BD116" s="999"/>
      <c r="BE116" s="999"/>
      <c r="BF116" s="999"/>
      <c r="BG116" s="999"/>
      <c r="BH116" s="999"/>
      <c r="BI116" s="999"/>
      <c r="BJ116" s="999"/>
      <c r="BK116" s="999"/>
      <c r="BL116" s="999"/>
      <c r="BM116" s="999"/>
      <c r="BN116" s="999"/>
      <c r="BO116" s="999"/>
      <c r="BP116" s="1000"/>
      <c r="BQ116" s="944" t="s">
        <v>112</v>
      </c>
      <c r="BR116" s="945"/>
      <c r="BS116" s="945"/>
      <c r="BT116" s="945"/>
      <c r="BU116" s="945"/>
      <c r="BV116" s="945" t="s">
        <v>112</v>
      </c>
      <c r="BW116" s="945"/>
      <c r="BX116" s="945"/>
      <c r="BY116" s="945"/>
      <c r="BZ116" s="945"/>
      <c r="CA116" s="945" t="s">
        <v>112</v>
      </c>
      <c r="CB116" s="945"/>
      <c r="CC116" s="945"/>
      <c r="CD116" s="945"/>
      <c r="CE116" s="945"/>
      <c r="CF116" s="961" t="s">
        <v>112</v>
      </c>
      <c r="CG116" s="962"/>
      <c r="CH116" s="962"/>
      <c r="CI116" s="962"/>
      <c r="CJ116" s="962"/>
      <c r="CK116" s="937"/>
      <c r="CL116" s="938"/>
      <c r="CM116" s="963" t="s">
        <v>428</v>
      </c>
      <c r="CN116" s="964"/>
      <c r="CO116" s="964"/>
      <c r="CP116" s="964"/>
      <c r="CQ116" s="964"/>
      <c r="CR116" s="964"/>
      <c r="CS116" s="964"/>
      <c r="CT116" s="964"/>
      <c r="CU116" s="964"/>
      <c r="CV116" s="964"/>
      <c r="CW116" s="964"/>
      <c r="CX116" s="964"/>
      <c r="CY116" s="964"/>
      <c r="CZ116" s="964"/>
      <c r="DA116" s="964"/>
      <c r="DB116" s="964"/>
      <c r="DC116" s="964"/>
      <c r="DD116" s="964"/>
      <c r="DE116" s="964"/>
      <c r="DF116" s="965"/>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1" t="s">
        <v>429</v>
      </c>
      <c r="Z117" s="924"/>
      <c r="AA117" s="1002">
        <v>25604938</v>
      </c>
      <c r="AB117" s="1003"/>
      <c r="AC117" s="1003"/>
      <c r="AD117" s="1003"/>
      <c r="AE117" s="1004"/>
      <c r="AF117" s="1005">
        <v>24728821</v>
      </c>
      <c r="AG117" s="1003"/>
      <c r="AH117" s="1003"/>
      <c r="AI117" s="1003"/>
      <c r="AJ117" s="1004"/>
      <c r="AK117" s="1005">
        <v>25371797</v>
      </c>
      <c r="AL117" s="1003"/>
      <c r="AM117" s="1003"/>
      <c r="AN117" s="1003"/>
      <c r="AO117" s="1004"/>
      <c r="AP117" s="1006"/>
      <c r="AQ117" s="1007"/>
      <c r="AR117" s="1007"/>
      <c r="AS117" s="1007"/>
      <c r="AT117" s="1008"/>
      <c r="AU117" s="978"/>
      <c r="AV117" s="979"/>
      <c r="AW117" s="979"/>
      <c r="AX117" s="979"/>
      <c r="AY117" s="979"/>
      <c r="AZ117" s="998" t="s">
        <v>430</v>
      </c>
      <c r="BA117" s="999"/>
      <c r="BB117" s="999"/>
      <c r="BC117" s="999"/>
      <c r="BD117" s="999"/>
      <c r="BE117" s="999"/>
      <c r="BF117" s="999"/>
      <c r="BG117" s="999"/>
      <c r="BH117" s="999"/>
      <c r="BI117" s="999"/>
      <c r="BJ117" s="999"/>
      <c r="BK117" s="999"/>
      <c r="BL117" s="999"/>
      <c r="BM117" s="999"/>
      <c r="BN117" s="999"/>
      <c r="BO117" s="999"/>
      <c r="BP117" s="1000"/>
      <c r="BQ117" s="944" t="s">
        <v>112</v>
      </c>
      <c r="BR117" s="945"/>
      <c r="BS117" s="945"/>
      <c r="BT117" s="945"/>
      <c r="BU117" s="945"/>
      <c r="BV117" s="945" t="s">
        <v>112</v>
      </c>
      <c r="BW117" s="945"/>
      <c r="BX117" s="945"/>
      <c r="BY117" s="945"/>
      <c r="BZ117" s="945"/>
      <c r="CA117" s="945" t="s">
        <v>112</v>
      </c>
      <c r="CB117" s="945"/>
      <c r="CC117" s="945"/>
      <c r="CD117" s="945"/>
      <c r="CE117" s="945"/>
      <c r="CF117" s="961" t="s">
        <v>112</v>
      </c>
      <c r="CG117" s="962"/>
      <c r="CH117" s="962"/>
      <c r="CI117" s="962"/>
      <c r="CJ117" s="962"/>
      <c r="CK117" s="937"/>
      <c r="CL117" s="938"/>
      <c r="CM117" s="963" t="s">
        <v>431</v>
      </c>
      <c r="CN117" s="964"/>
      <c r="CO117" s="964"/>
      <c r="CP117" s="964"/>
      <c r="CQ117" s="964"/>
      <c r="CR117" s="964"/>
      <c r="CS117" s="964"/>
      <c r="CT117" s="964"/>
      <c r="CU117" s="964"/>
      <c r="CV117" s="964"/>
      <c r="CW117" s="964"/>
      <c r="CX117" s="964"/>
      <c r="CY117" s="964"/>
      <c r="CZ117" s="964"/>
      <c r="DA117" s="964"/>
      <c r="DB117" s="964"/>
      <c r="DC117" s="964"/>
      <c r="DD117" s="964"/>
      <c r="DE117" s="964"/>
      <c r="DF117" s="965"/>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286</v>
      </c>
      <c r="AG118" s="923"/>
      <c r="AH118" s="923"/>
      <c r="AI118" s="923"/>
      <c r="AJ118" s="924"/>
      <c r="AK118" s="925" t="s">
        <v>285</v>
      </c>
      <c r="AL118" s="923"/>
      <c r="AM118" s="923"/>
      <c r="AN118" s="923"/>
      <c r="AO118" s="924"/>
      <c r="AP118" s="1009" t="s">
        <v>404</v>
      </c>
      <c r="AQ118" s="1010"/>
      <c r="AR118" s="1010"/>
      <c r="AS118" s="1010"/>
      <c r="AT118" s="1011"/>
      <c r="AU118" s="978"/>
      <c r="AV118" s="979"/>
      <c r="AW118" s="979"/>
      <c r="AX118" s="979"/>
      <c r="AY118" s="979"/>
      <c r="AZ118" s="1012" t="s">
        <v>432</v>
      </c>
      <c r="BA118" s="996"/>
      <c r="BB118" s="996"/>
      <c r="BC118" s="996"/>
      <c r="BD118" s="996"/>
      <c r="BE118" s="996"/>
      <c r="BF118" s="996"/>
      <c r="BG118" s="996"/>
      <c r="BH118" s="996"/>
      <c r="BI118" s="996"/>
      <c r="BJ118" s="996"/>
      <c r="BK118" s="996"/>
      <c r="BL118" s="996"/>
      <c r="BM118" s="996"/>
      <c r="BN118" s="996"/>
      <c r="BO118" s="996"/>
      <c r="BP118" s="997"/>
      <c r="BQ118" s="1014" t="s">
        <v>112</v>
      </c>
      <c r="BR118" s="1015"/>
      <c r="BS118" s="1015"/>
      <c r="BT118" s="1015"/>
      <c r="BU118" s="1015"/>
      <c r="BV118" s="1015" t="s">
        <v>112</v>
      </c>
      <c r="BW118" s="1015"/>
      <c r="BX118" s="1015"/>
      <c r="BY118" s="1015"/>
      <c r="BZ118" s="1015"/>
      <c r="CA118" s="1015" t="s">
        <v>112</v>
      </c>
      <c r="CB118" s="1015"/>
      <c r="CC118" s="1015"/>
      <c r="CD118" s="1015"/>
      <c r="CE118" s="1015"/>
      <c r="CF118" s="961" t="s">
        <v>112</v>
      </c>
      <c r="CG118" s="962"/>
      <c r="CH118" s="962"/>
      <c r="CI118" s="962"/>
      <c r="CJ118" s="962"/>
      <c r="CK118" s="937"/>
      <c r="CL118" s="938"/>
      <c r="CM118" s="963" t="s">
        <v>433</v>
      </c>
      <c r="CN118" s="964"/>
      <c r="CO118" s="964"/>
      <c r="CP118" s="964"/>
      <c r="CQ118" s="964"/>
      <c r="CR118" s="964"/>
      <c r="CS118" s="964"/>
      <c r="CT118" s="964"/>
      <c r="CU118" s="964"/>
      <c r="CV118" s="964"/>
      <c r="CW118" s="964"/>
      <c r="CX118" s="964"/>
      <c r="CY118" s="964"/>
      <c r="CZ118" s="964"/>
      <c r="DA118" s="964"/>
      <c r="DB118" s="964"/>
      <c r="DC118" s="964"/>
      <c r="DD118" s="964"/>
      <c r="DE118" s="964"/>
      <c r="DF118" s="965"/>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73" t="s">
        <v>408</v>
      </c>
      <c r="B119" s="936"/>
      <c r="C119" s="946" t="s">
        <v>409</v>
      </c>
      <c r="D119" s="947"/>
      <c r="E119" s="947"/>
      <c r="F119" s="947"/>
      <c r="G119" s="947"/>
      <c r="H119" s="947"/>
      <c r="I119" s="947"/>
      <c r="J119" s="947"/>
      <c r="K119" s="947"/>
      <c r="L119" s="947"/>
      <c r="M119" s="947"/>
      <c r="N119" s="947"/>
      <c r="O119" s="947"/>
      <c r="P119" s="947"/>
      <c r="Q119" s="947"/>
      <c r="R119" s="947"/>
      <c r="S119" s="947"/>
      <c r="T119" s="947"/>
      <c r="U119" s="947"/>
      <c r="V119" s="947"/>
      <c r="W119" s="947"/>
      <c r="X119" s="947"/>
      <c r="Y119" s="947"/>
      <c r="Z119" s="948"/>
      <c r="AA119" s="969">
        <v>283768</v>
      </c>
      <c r="AB119" s="970"/>
      <c r="AC119" s="970"/>
      <c r="AD119" s="970"/>
      <c r="AE119" s="971"/>
      <c r="AF119" s="972">
        <v>283768</v>
      </c>
      <c r="AG119" s="970"/>
      <c r="AH119" s="970"/>
      <c r="AI119" s="970"/>
      <c r="AJ119" s="971"/>
      <c r="AK119" s="972">
        <v>283768</v>
      </c>
      <c r="AL119" s="970"/>
      <c r="AM119" s="970"/>
      <c r="AN119" s="970"/>
      <c r="AO119" s="971"/>
      <c r="AP119" s="973">
        <v>0.3</v>
      </c>
      <c r="AQ119" s="974"/>
      <c r="AR119" s="974"/>
      <c r="AS119" s="974"/>
      <c r="AT119" s="975"/>
      <c r="AU119" s="980"/>
      <c r="AV119" s="981"/>
      <c r="AW119" s="981"/>
      <c r="AX119" s="981"/>
      <c r="AY119" s="981"/>
      <c r="AZ119" s="230" t="s">
        <v>169</v>
      </c>
      <c r="BA119" s="230"/>
      <c r="BB119" s="230"/>
      <c r="BC119" s="230"/>
      <c r="BD119" s="230"/>
      <c r="BE119" s="230"/>
      <c r="BF119" s="230"/>
      <c r="BG119" s="230"/>
      <c r="BH119" s="230"/>
      <c r="BI119" s="230"/>
      <c r="BJ119" s="230"/>
      <c r="BK119" s="230"/>
      <c r="BL119" s="230"/>
      <c r="BM119" s="230"/>
      <c r="BN119" s="230"/>
      <c r="BO119" s="1001" t="s">
        <v>434</v>
      </c>
      <c r="BP119" s="1013"/>
      <c r="BQ119" s="1014">
        <v>313776304</v>
      </c>
      <c r="BR119" s="1015"/>
      <c r="BS119" s="1015"/>
      <c r="BT119" s="1015"/>
      <c r="BU119" s="1015"/>
      <c r="BV119" s="1015">
        <v>320474564</v>
      </c>
      <c r="BW119" s="1015"/>
      <c r="BX119" s="1015"/>
      <c r="BY119" s="1015"/>
      <c r="BZ119" s="1015"/>
      <c r="CA119" s="1015">
        <v>329607655</v>
      </c>
      <c r="CB119" s="1015"/>
      <c r="CC119" s="1015"/>
      <c r="CD119" s="1015"/>
      <c r="CE119" s="1015"/>
      <c r="CF119" s="1016"/>
      <c r="CG119" s="1017"/>
      <c r="CH119" s="1017"/>
      <c r="CI119" s="1017"/>
      <c r="CJ119" s="1018"/>
      <c r="CK119" s="939"/>
      <c r="CL119" s="940"/>
      <c r="CM119" s="1019" t="s">
        <v>435</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22">
        <v>144898</v>
      </c>
      <c r="DH119" s="1023"/>
      <c r="DI119" s="1023"/>
      <c r="DJ119" s="1023"/>
      <c r="DK119" s="1024"/>
      <c r="DL119" s="1025">
        <v>193876</v>
      </c>
      <c r="DM119" s="1023"/>
      <c r="DN119" s="1023"/>
      <c r="DO119" s="1023"/>
      <c r="DP119" s="1024"/>
      <c r="DQ119" s="1025">
        <v>219961</v>
      </c>
      <c r="DR119" s="1023"/>
      <c r="DS119" s="1023"/>
      <c r="DT119" s="1023"/>
      <c r="DU119" s="1024"/>
      <c r="DV119" s="1026">
        <v>0.2</v>
      </c>
      <c r="DW119" s="1027"/>
      <c r="DX119" s="1027"/>
      <c r="DY119" s="1027"/>
      <c r="DZ119" s="1028"/>
    </row>
    <row r="120" spans="1:130" s="199" customFormat="1" ht="26.25" customHeight="1" x14ac:dyDescent="0.15">
      <c r="A120" s="1074"/>
      <c r="B120" s="938"/>
      <c r="C120" s="963" t="s">
        <v>412</v>
      </c>
      <c r="D120" s="964"/>
      <c r="E120" s="964"/>
      <c r="F120" s="964"/>
      <c r="G120" s="964"/>
      <c r="H120" s="964"/>
      <c r="I120" s="964"/>
      <c r="J120" s="964"/>
      <c r="K120" s="964"/>
      <c r="L120" s="964"/>
      <c r="M120" s="964"/>
      <c r="N120" s="964"/>
      <c r="O120" s="964"/>
      <c r="P120" s="964"/>
      <c r="Q120" s="964"/>
      <c r="R120" s="964"/>
      <c r="S120" s="964"/>
      <c r="T120" s="964"/>
      <c r="U120" s="964"/>
      <c r="V120" s="964"/>
      <c r="W120" s="964"/>
      <c r="X120" s="964"/>
      <c r="Y120" s="964"/>
      <c r="Z120" s="965"/>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49" t="s">
        <v>436</v>
      </c>
      <c r="AV120" s="1050"/>
      <c r="AW120" s="1050"/>
      <c r="AX120" s="1050"/>
      <c r="AY120" s="1051"/>
      <c r="AZ120" s="928" t="s">
        <v>437</v>
      </c>
      <c r="BA120" s="929"/>
      <c r="BB120" s="929"/>
      <c r="BC120" s="929"/>
      <c r="BD120" s="929"/>
      <c r="BE120" s="929"/>
      <c r="BF120" s="929"/>
      <c r="BG120" s="929"/>
      <c r="BH120" s="929"/>
      <c r="BI120" s="929"/>
      <c r="BJ120" s="929"/>
      <c r="BK120" s="929"/>
      <c r="BL120" s="929"/>
      <c r="BM120" s="929"/>
      <c r="BN120" s="929"/>
      <c r="BO120" s="929"/>
      <c r="BP120" s="930"/>
      <c r="BQ120" s="931">
        <v>24365132</v>
      </c>
      <c r="BR120" s="932"/>
      <c r="BS120" s="932"/>
      <c r="BT120" s="932"/>
      <c r="BU120" s="932"/>
      <c r="BV120" s="932">
        <v>26396909</v>
      </c>
      <c r="BW120" s="932"/>
      <c r="BX120" s="932"/>
      <c r="BY120" s="932"/>
      <c r="BZ120" s="932"/>
      <c r="CA120" s="932">
        <v>25170272</v>
      </c>
      <c r="CB120" s="932"/>
      <c r="CC120" s="932"/>
      <c r="CD120" s="932"/>
      <c r="CE120" s="932"/>
      <c r="CF120" s="933">
        <v>27.1</v>
      </c>
      <c r="CG120" s="934"/>
      <c r="CH120" s="934"/>
      <c r="CI120" s="934"/>
      <c r="CJ120" s="934"/>
      <c r="CK120" s="1041" t="s">
        <v>438</v>
      </c>
      <c r="CL120" s="1042"/>
      <c r="CM120" s="1042"/>
      <c r="CN120" s="1042"/>
      <c r="CO120" s="1043"/>
      <c r="CP120" s="1029" t="s">
        <v>388</v>
      </c>
      <c r="CQ120" s="1030"/>
      <c r="CR120" s="1030"/>
      <c r="CS120" s="1030"/>
      <c r="CT120" s="1030"/>
      <c r="CU120" s="1030"/>
      <c r="CV120" s="1030"/>
      <c r="CW120" s="1030"/>
      <c r="CX120" s="1030"/>
      <c r="CY120" s="1030"/>
      <c r="CZ120" s="1030"/>
      <c r="DA120" s="1030"/>
      <c r="DB120" s="1030"/>
      <c r="DC120" s="1030"/>
      <c r="DD120" s="1030"/>
      <c r="DE120" s="1030"/>
      <c r="DF120" s="1031"/>
      <c r="DG120" s="931">
        <v>103769640</v>
      </c>
      <c r="DH120" s="932"/>
      <c r="DI120" s="932"/>
      <c r="DJ120" s="932"/>
      <c r="DK120" s="932"/>
      <c r="DL120" s="932">
        <v>101259141</v>
      </c>
      <c r="DM120" s="932"/>
      <c r="DN120" s="932"/>
      <c r="DO120" s="932"/>
      <c r="DP120" s="932"/>
      <c r="DQ120" s="932">
        <v>101312902</v>
      </c>
      <c r="DR120" s="932"/>
      <c r="DS120" s="932"/>
      <c r="DT120" s="932"/>
      <c r="DU120" s="932"/>
      <c r="DV120" s="949">
        <v>109.2</v>
      </c>
      <c r="DW120" s="949"/>
      <c r="DX120" s="949"/>
      <c r="DY120" s="949"/>
      <c r="DZ120" s="950"/>
    </row>
    <row r="121" spans="1:130" s="199" customFormat="1" ht="26.25" customHeight="1" x14ac:dyDescent="0.15">
      <c r="A121" s="1074"/>
      <c r="B121" s="938"/>
      <c r="C121" s="998" t="s">
        <v>439</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52"/>
      <c r="AV121" s="1053"/>
      <c r="AW121" s="1053"/>
      <c r="AX121" s="1053"/>
      <c r="AY121" s="1054"/>
      <c r="AZ121" s="941" t="s">
        <v>440</v>
      </c>
      <c r="BA121" s="942"/>
      <c r="BB121" s="942"/>
      <c r="BC121" s="942"/>
      <c r="BD121" s="942"/>
      <c r="BE121" s="942"/>
      <c r="BF121" s="942"/>
      <c r="BG121" s="942"/>
      <c r="BH121" s="942"/>
      <c r="BI121" s="942"/>
      <c r="BJ121" s="942"/>
      <c r="BK121" s="942"/>
      <c r="BL121" s="942"/>
      <c r="BM121" s="942"/>
      <c r="BN121" s="942"/>
      <c r="BO121" s="942"/>
      <c r="BP121" s="943"/>
      <c r="BQ121" s="944">
        <v>94341047</v>
      </c>
      <c r="BR121" s="945"/>
      <c r="BS121" s="945"/>
      <c r="BT121" s="945"/>
      <c r="BU121" s="945"/>
      <c r="BV121" s="945">
        <v>92005008</v>
      </c>
      <c r="BW121" s="945"/>
      <c r="BX121" s="945"/>
      <c r="BY121" s="945"/>
      <c r="BZ121" s="945"/>
      <c r="CA121" s="945">
        <v>94266869</v>
      </c>
      <c r="CB121" s="945"/>
      <c r="CC121" s="945"/>
      <c r="CD121" s="945"/>
      <c r="CE121" s="945"/>
      <c r="CF121" s="961">
        <v>101.6</v>
      </c>
      <c r="CG121" s="962"/>
      <c r="CH121" s="962"/>
      <c r="CI121" s="962"/>
      <c r="CJ121" s="962"/>
      <c r="CK121" s="1044"/>
      <c r="CL121" s="1045"/>
      <c r="CM121" s="1045"/>
      <c r="CN121" s="1045"/>
      <c r="CO121" s="1046"/>
      <c r="CP121" s="1038" t="s">
        <v>386</v>
      </c>
      <c r="CQ121" s="1039"/>
      <c r="CR121" s="1039"/>
      <c r="CS121" s="1039"/>
      <c r="CT121" s="1039"/>
      <c r="CU121" s="1039"/>
      <c r="CV121" s="1039"/>
      <c r="CW121" s="1039"/>
      <c r="CX121" s="1039"/>
      <c r="CY121" s="1039"/>
      <c r="CZ121" s="1039"/>
      <c r="DA121" s="1039"/>
      <c r="DB121" s="1039"/>
      <c r="DC121" s="1039"/>
      <c r="DD121" s="1039"/>
      <c r="DE121" s="1039"/>
      <c r="DF121" s="1040"/>
      <c r="DG121" s="944">
        <v>48622</v>
      </c>
      <c r="DH121" s="945"/>
      <c r="DI121" s="945"/>
      <c r="DJ121" s="945"/>
      <c r="DK121" s="945"/>
      <c r="DL121" s="945">
        <v>49235</v>
      </c>
      <c r="DM121" s="945"/>
      <c r="DN121" s="945"/>
      <c r="DO121" s="945"/>
      <c r="DP121" s="945"/>
      <c r="DQ121" s="945">
        <v>81468</v>
      </c>
      <c r="DR121" s="945"/>
      <c r="DS121" s="945"/>
      <c r="DT121" s="945"/>
      <c r="DU121" s="945"/>
      <c r="DV121" s="966">
        <v>0.1</v>
      </c>
      <c r="DW121" s="966"/>
      <c r="DX121" s="966"/>
      <c r="DY121" s="966"/>
      <c r="DZ121" s="967"/>
    </row>
    <row r="122" spans="1:130" s="199" customFormat="1" ht="26.25" customHeight="1" x14ac:dyDescent="0.15">
      <c r="A122" s="1074"/>
      <c r="B122" s="938"/>
      <c r="C122" s="963" t="s">
        <v>422</v>
      </c>
      <c r="D122" s="964"/>
      <c r="E122" s="964"/>
      <c r="F122" s="964"/>
      <c r="G122" s="964"/>
      <c r="H122" s="964"/>
      <c r="I122" s="964"/>
      <c r="J122" s="964"/>
      <c r="K122" s="964"/>
      <c r="L122" s="964"/>
      <c r="M122" s="964"/>
      <c r="N122" s="964"/>
      <c r="O122" s="964"/>
      <c r="P122" s="964"/>
      <c r="Q122" s="964"/>
      <c r="R122" s="964"/>
      <c r="S122" s="964"/>
      <c r="T122" s="964"/>
      <c r="U122" s="964"/>
      <c r="V122" s="964"/>
      <c r="W122" s="964"/>
      <c r="X122" s="964"/>
      <c r="Y122" s="964"/>
      <c r="Z122" s="965"/>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52"/>
      <c r="AV122" s="1053"/>
      <c r="AW122" s="1053"/>
      <c r="AX122" s="1053"/>
      <c r="AY122" s="1054"/>
      <c r="AZ122" s="1012" t="s">
        <v>441</v>
      </c>
      <c r="BA122" s="996"/>
      <c r="BB122" s="996"/>
      <c r="BC122" s="996"/>
      <c r="BD122" s="996"/>
      <c r="BE122" s="996"/>
      <c r="BF122" s="996"/>
      <c r="BG122" s="996"/>
      <c r="BH122" s="996"/>
      <c r="BI122" s="996"/>
      <c r="BJ122" s="996"/>
      <c r="BK122" s="996"/>
      <c r="BL122" s="996"/>
      <c r="BM122" s="996"/>
      <c r="BN122" s="996"/>
      <c r="BO122" s="996"/>
      <c r="BP122" s="997"/>
      <c r="BQ122" s="1014">
        <v>190290581</v>
      </c>
      <c r="BR122" s="1015"/>
      <c r="BS122" s="1015"/>
      <c r="BT122" s="1015"/>
      <c r="BU122" s="1015"/>
      <c r="BV122" s="1015">
        <v>199720362</v>
      </c>
      <c r="BW122" s="1015"/>
      <c r="BX122" s="1015"/>
      <c r="BY122" s="1015"/>
      <c r="BZ122" s="1015"/>
      <c r="CA122" s="1015">
        <v>202242866</v>
      </c>
      <c r="CB122" s="1015"/>
      <c r="CC122" s="1015"/>
      <c r="CD122" s="1015"/>
      <c r="CE122" s="1015"/>
      <c r="CF122" s="1032">
        <v>218</v>
      </c>
      <c r="CG122" s="1033"/>
      <c r="CH122" s="1033"/>
      <c r="CI122" s="1033"/>
      <c r="CJ122" s="1033"/>
      <c r="CK122" s="1044"/>
      <c r="CL122" s="1045"/>
      <c r="CM122" s="1045"/>
      <c r="CN122" s="1045"/>
      <c r="CO122" s="1046"/>
      <c r="CP122" s="1038" t="s">
        <v>383</v>
      </c>
      <c r="CQ122" s="1039"/>
      <c r="CR122" s="1039"/>
      <c r="CS122" s="1039"/>
      <c r="CT122" s="1039"/>
      <c r="CU122" s="1039"/>
      <c r="CV122" s="1039"/>
      <c r="CW122" s="1039"/>
      <c r="CX122" s="1039"/>
      <c r="CY122" s="1039"/>
      <c r="CZ122" s="1039"/>
      <c r="DA122" s="1039"/>
      <c r="DB122" s="1039"/>
      <c r="DC122" s="1039"/>
      <c r="DD122" s="1039"/>
      <c r="DE122" s="1039"/>
      <c r="DF122" s="1040"/>
      <c r="DG122" s="944" t="s">
        <v>112</v>
      </c>
      <c r="DH122" s="945"/>
      <c r="DI122" s="945"/>
      <c r="DJ122" s="945"/>
      <c r="DK122" s="945"/>
      <c r="DL122" s="945" t="s">
        <v>112</v>
      </c>
      <c r="DM122" s="945"/>
      <c r="DN122" s="945"/>
      <c r="DO122" s="945"/>
      <c r="DP122" s="945"/>
      <c r="DQ122" s="945" t="s">
        <v>112</v>
      </c>
      <c r="DR122" s="945"/>
      <c r="DS122" s="945"/>
      <c r="DT122" s="945"/>
      <c r="DU122" s="945"/>
      <c r="DV122" s="966" t="s">
        <v>112</v>
      </c>
      <c r="DW122" s="966"/>
      <c r="DX122" s="966"/>
      <c r="DY122" s="966"/>
      <c r="DZ122" s="967"/>
    </row>
    <row r="123" spans="1:130" s="199" customFormat="1" ht="26.25" customHeight="1" x14ac:dyDescent="0.15">
      <c r="A123" s="1074"/>
      <c r="B123" s="938"/>
      <c r="C123" s="963" t="s">
        <v>428</v>
      </c>
      <c r="D123" s="964"/>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5"/>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55"/>
      <c r="AV123" s="1056"/>
      <c r="AW123" s="1056"/>
      <c r="AX123" s="1056"/>
      <c r="AY123" s="1056"/>
      <c r="AZ123" s="230" t="s">
        <v>169</v>
      </c>
      <c r="BA123" s="230"/>
      <c r="BB123" s="230"/>
      <c r="BC123" s="230"/>
      <c r="BD123" s="230"/>
      <c r="BE123" s="230"/>
      <c r="BF123" s="230"/>
      <c r="BG123" s="230"/>
      <c r="BH123" s="230"/>
      <c r="BI123" s="230"/>
      <c r="BJ123" s="230"/>
      <c r="BK123" s="230"/>
      <c r="BL123" s="230"/>
      <c r="BM123" s="230"/>
      <c r="BN123" s="230"/>
      <c r="BO123" s="1001" t="s">
        <v>442</v>
      </c>
      <c r="BP123" s="1013"/>
      <c r="BQ123" s="1108">
        <v>308996760</v>
      </c>
      <c r="BR123" s="1109"/>
      <c r="BS123" s="1109"/>
      <c r="BT123" s="1109"/>
      <c r="BU123" s="1109"/>
      <c r="BV123" s="1109">
        <v>318122279</v>
      </c>
      <c r="BW123" s="1109"/>
      <c r="BX123" s="1109"/>
      <c r="BY123" s="1109"/>
      <c r="BZ123" s="1109"/>
      <c r="CA123" s="1109">
        <v>321680007</v>
      </c>
      <c r="CB123" s="1109"/>
      <c r="CC123" s="1109"/>
      <c r="CD123" s="1109"/>
      <c r="CE123" s="1109"/>
      <c r="CF123" s="1016"/>
      <c r="CG123" s="1017"/>
      <c r="CH123" s="1017"/>
      <c r="CI123" s="1017"/>
      <c r="CJ123" s="1018"/>
      <c r="CK123" s="1044"/>
      <c r="CL123" s="1045"/>
      <c r="CM123" s="1045"/>
      <c r="CN123" s="1045"/>
      <c r="CO123" s="1046"/>
      <c r="CP123" s="1038" t="s">
        <v>384</v>
      </c>
      <c r="CQ123" s="1039"/>
      <c r="CR123" s="1039"/>
      <c r="CS123" s="1039"/>
      <c r="CT123" s="1039"/>
      <c r="CU123" s="1039"/>
      <c r="CV123" s="1039"/>
      <c r="CW123" s="1039"/>
      <c r="CX123" s="1039"/>
      <c r="CY123" s="1039"/>
      <c r="CZ123" s="1039"/>
      <c r="DA123" s="1039"/>
      <c r="DB123" s="1039"/>
      <c r="DC123" s="1039"/>
      <c r="DD123" s="1039"/>
      <c r="DE123" s="1039"/>
      <c r="DF123" s="1040"/>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74"/>
      <c r="B124" s="938"/>
      <c r="C124" s="963" t="s">
        <v>431</v>
      </c>
      <c r="D124" s="964"/>
      <c r="E124" s="964"/>
      <c r="F124" s="964"/>
      <c r="G124" s="964"/>
      <c r="H124" s="964"/>
      <c r="I124" s="964"/>
      <c r="J124" s="964"/>
      <c r="K124" s="964"/>
      <c r="L124" s="964"/>
      <c r="M124" s="964"/>
      <c r="N124" s="964"/>
      <c r="O124" s="964"/>
      <c r="P124" s="964"/>
      <c r="Q124" s="964"/>
      <c r="R124" s="964"/>
      <c r="S124" s="964"/>
      <c r="T124" s="964"/>
      <c r="U124" s="964"/>
      <c r="V124" s="964"/>
      <c r="W124" s="964"/>
      <c r="X124" s="964"/>
      <c r="Y124" s="964"/>
      <c r="Z124" s="965"/>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76" t="s">
        <v>443</v>
      </c>
      <c r="AV124" s="1077"/>
      <c r="AW124" s="1077"/>
      <c r="AX124" s="1077"/>
      <c r="AY124" s="1077"/>
      <c r="AZ124" s="1077"/>
      <c r="BA124" s="1077"/>
      <c r="BB124" s="1077"/>
      <c r="BC124" s="1077"/>
      <c r="BD124" s="1077"/>
      <c r="BE124" s="1077"/>
      <c r="BF124" s="1077"/>
      <c r="BG124" s="1077"/>
      <c r="BH124" s="1077"/>
      <c r="BI124" s="1077"/>
      <c r="BJ124" s="1077"/>
      <c r="BK124" s="1077"/>
      <c r="BL124" s="1077"/>
      <c r="BM124" s="1077"/>
      <c r="BN124" s="1077"/>
      <c r="BO124" s="1077"/>
      <c r="BP124" s="1078"/>
      <c r="BQ124" s="1107">
        <v>5.0999999999999996</v>
      </c>
      <c r="BR124" s="1034"/>
      <c r="BS124" s="1034"/>
      <c r="BT124" s="1034"/>
      <c r="BU124" s="1034"/>
      <c r="BV124" s="1034">
        <v>2.5</v>
      </c>
      <c r="BW124" s="1034"/>
      <c r="BX124" s="1034"/>
      <c r="BY124" s="1034"/>
      <c r="BZ124" s="1034"/>
      <c r="CA124" s="1034">
        <v>8.5</v>
      </c>
      <c r="CB124" s="1034"/>
      <c r="CC124" s="1034"/>
      <c r="CD124" s="1034"/>
      <c r="CE124" s="1034"/>
      <c r="CF124" s="1035"/>
      <c r="CG124" s="1036"/>
      <c r="CH124" s="1036"/>
      <c r="CI124" s="1036"/>
      <c r="CJ124" s="1037"/>
      <c r="CK124" s="1047"/>
      <c r="CL124" s="1047"/>
      <c r="CM124" s="1047"/>
      <c r="CN124" s="1047"/>
      <c r="CO124" s="1048"/>
      <c r="CP124" s="1038" t="s">
        <v>444</v>
      </c>
      <c r="CQ124" s="1039"/>
      <c r="CR124" s="1039"/>
      <c r="CS124" s="1039"/>
      <c r="CT124" s="1039"/>
      <c r="CU124" s="1039"/>
      <c r="CV124" s="1039"/>
      <c r="CW124" s="1039"/>
      <c r="CX124" s="1039"/>
      <c r="CY124" s="1039"/>
      <c r="CZ124" s="1039"/>
      <c r="DA124" s="1039"/>
      <c r="DB124" s="1039"/>
      <c r="DC124" s="1039"/>
      <c r="DD124" s="1039"/>
      <c r="DE124" s="1039"/>
      <c r="DF124" s="1040"/>
      <c r="DG124" s="1022">
        <v>8713030</v>
      </c>
      <c r="DH124" s="1023"/>
      <c r="DI124" s="1023"/>
      <c r="DJ124" s="1023"/>
      <c r="DK124" s="1024"/>
      <c r="DL124" s="1025">
        <v>8009505</v>
      </c>
      <c r="DM124" s="1023"/>
      <c r="DN124" s="1023"/>
      <c r="DO124" s="1023"/>
      <c r="DP124" s="1024"/>
      <c r="DQ124" s="1025" t="s">
        <v>112</v>
      </c>
      <c r="DR124" s="1023"/>
      <c r="DS124" s="1023"/>
      <c r="DT124" s="1023"/>
      <c r="DU124" s="1024"/>
      <c r="DV124" s="1026" t="s">
        <v>112</v>
      </c>
      <c r="DW124" s="1027"/>
      <c r="DX124" s="1027"/>
      <c r="DY124" s="1027"/>
      <c r="DZ124" s="1028"/>
    </row>
    <row r="125" spans="1:130" s="199" customFormat="1" ht="26.25" customHeight="1" x14ac:dyDescent="0.15">
      <c r="A125" s="1074"/>
      <c r="B125" s="938"/>
      <c r="C125" s="963" t="s">
        <v>433</v>
      </c>
      <c r="D125" s="964"/>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5"/>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84" t="s">
        <v>445</v>
      </c>
      <c r="CL125" s="1042"/>
      <c r="CM125" s="1042"/>
      <c r="CN125" s="1042"/>
      <c r="CO125" s="1043"/>
      <c r="CP125" s="928" t="s">
        <v>446</v>
      </c>
      <c r="CQ125" s="929"/>
      <c r="CR125" s="929"/>
      <c r="CS125" s="929"/>
      <c r="CT125" s="929"/>
      <c r="CU125" s="929"/>
      <c r="CV125" s="929"/>
      <c r="CW125" s="929"/>
      <c r="CX125" s="929"/>
      <c r="CY125" s="929"/>
      <c r="CZ125" s="929"/>
      <c r="DA125" s="929"/>
      <c r="DB125" s="929"/>
      <c r="DC125" s="929"/>
      <c r="DD125" s="929"/>
      <c r="DE125" s="929"/>
      <c r="DF125" s="930"/>
      <c r="DG125" s="931" t="s">
        <v>112</v>
      </c>
      <c r="DH125" s="932"/>
      <c r="DI125" s="932"/>
      <c r="DJ125" s="932"/>
      <c r="DK125" s="932"/>
      <c r="DL125" s="932" t="s">
        <v>112</v>
      </c>
      <c r="DM125" s="932"/>
      <c r="DN125" s="932"/>
      <c r="DO125" s="932"/>
      <c r="DP125" s="932"/>
      <c r="DQ125" s="932" t="s">
        <v>112</v>
      </c>
      <c r="DR125" s="932"/>
      <c r="DS125" s="932"/>
      <c r="DT125" s="932"/>
      <c r="DU125" s="932"/>
      <c r="DV125" s="949" t="s">
        <v>112</v>
      </c>
      <c r="DW125" s="949"/>
      <c r="DX125" s="949"/>
      <c r="DY125" s="949"/>
      <c r="DZ125" s="950"/>
    </row>
    <row r="126" spans="1:130" s="199" customFormat="1" ht="26.25" customHeight="1" thickBot="1" x14ac:dyDescent="0.2">
      <c r="A126" s="1074"/>
      <c r="B126" s="938"/>
      <c r="C126" s="963" t="s">
        <v>435</v>
      </c>
      <c r="D126" s="964"/>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5"/>
      <c r="AA126" s="988">
        <v>109853</v>
      </c>
      <c r="AB126" s="989"/>
      <c r="AC126" s="989"/>
      <c r="AD126" s="989"/>
      <c r="AE126" s="990"/>
      <c r="AF126" s="991">
        <v>150572</v>
      </c>
      <c r="AG126" s="989"/>
      <c r="AH126" s="989"/>
      <c r="AI126" s="989"/>
      <c r="AJ126" s="990"/>
      <c r="AK126" s="991">
        <v>114315</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85"/>
      <c r="CL126" s="1045"/>
      <c r="CM126" s="1045"/>
      <c r="CN126" s="1045"/>
      <c r="CO126" s="1046"/>
      <c r="CP126" s="941" t="s">
        <v>447</v>
      </c>
      <c r="CQ126" s="942"/>
      <c r="CR126" s="942"/>
      <c r="CS126" s="942"/>
      <c r="CT126" s="942"/>
      <c r="CU126" s="942"/>
      <c r="CV126" s="942"/>
      <c r="CW126" s="942"/>
      <c r="CX126" s="942"/>
      <c r="CY126" s="942"/>
      <c r="CZ126" s="942"/>
      <c r="DA126" s="942"/>
      <c r="DB126" s="942"/>
      <c r="DC126" s="942"/>
      <c r="DD126" s="942"/>
      <c r="DE126" s="942"/>
      <c r="DF126" s="943"/>
      <c r="DG126" s="944" t="s">
        <v>112</v>
      </c>
      <c r="DH126" s="945"/>
      <c r="DI126" s="945"/>
      <c r="DJ126" s="945"/>
      <c r="DK126" s="945"/>
      <c r="DL126" s="945" t="s">
        <v>112</v>
      </c>
      <c r="DM126" s="945"/>
      <c r="DN126" s="945"/>
      <c r="DO126" s="945"/>
      <c r="DP126" s="945"/>
      <c r="DQ126" s="945" t="s">
        <v>112</v>
      </c>
      <c r="DR126" s="945"/>
      <c r="DS126" s="945"/>
      <c r="DT126" s="945"/>
      <c r="DU126" s="945"/>
      <c r="DV126" s="966" t="s">
        <v>112</v>
      </c>
      <c r="DW126" s="966"/>
      <c r="DX126" s="966"/>
      <c r="DY126" s="966"/>
      <c r="DZ126" s="967"/>
    </row>
    <row r="127" spans="1:130" s="199" customFormat="1" ht="26.25" customHeight="1" x14ac:dyDescent="0.15">
      <c r="A127" s="1075"/>
      <c r="B127" s="940"/>
      <c r="C127" s="1019" t="s">
        <v>448</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70" t="s">
        <v>449</v>
      </c>
      <c r="AY127" s="1071"/>
      <c r="AZ127" s="1071"/>
      <c r="BA127" s="1071"/>
      <c r="BB127" s="1071"/>
      <c r="BC127" s="1071"/>
      <c r="BD127" s="1071"/>
      <c r="BE127" s="1072"/>
      <c r="BF127" s="1082" t="s">
        <v>450</v>
      </c>
      <c r="BG127" s="1071"/>
      <c r="BH127" s="1071"/>
      <c r="BI127" s="1071"/>
      <c r="BJ127" s="1071"/>
      <c r="BK127" s="1071"/>
      <c r="BL127" s="1072"/>
      <c r="BM127" s="1082" t="s">
        <v>451</v>
      </c>
      <c r="BN127" s="1071"/>
      <c r="BO127" s="1071"/>
      <c r="BP127" s="1071"/>
      <c r="BQ127" s="1071"/>
      <c r="BR127" s="1071"/>
      <c r="BS127" s="1072"/>
      <c r="BT127" s="1082" t="s">
        <v>452</v>
      </c>
      <c r="BU127" s="1071"/>
      <c r="BV127" s="1071"/>
      <c r="BW127" s="1071"/>
      <c r="BX127" s="1071"/>
      <c r="BY127" s="1071"/>
      <c r="BZ127" s="1083"/>
      <c r="CA127" s="235"/>
      <c r="CB127" s="235"/>
      <c r="CC127" s="235"/>
      <c r="CD127" s="236"/>
      <c r="CE127" s="236"/>
      <c r="CF127" s="236"/>
      <c r="CG127" s="233"/>
      <c r="CH127" s="233"/>
      <c r="CI127" s="233"/>
      <c r="CJ127" s="234"/>
      <c r="CK127" s="1085"/>
      <c r="CL127" s="1045"/>
      <c r="CM127" s="1045"/>
      <c r="CN127" s="1045"/>
      <c r="CO127" s="1046"/>
      <c r="CP127" s="941" t="s">
        <v>453</v>
      </c>
      <c r="CQ127" s="942"/>
      <c r="CR127" s="942"/>
      <c r="CS127" s="942"/>
      <c r="CT127" s="942"/>
      <c r="CU127" s="942"/>
      <c r="CV127" s="942"/>
      <c r="CW127" s="942"/>
      <c r="CX127" s="942"/>
      <c r="CY127" s="942"/>
      <c r="CZ127" s="942"/>
      <c r="DA127" s="942"/>
      <c r="DB127" s="942"/>
      <c r="DC127" s="942"/>
      <c r="DD127" s="942"/>
      <c r="DE127" s="942"/>
      <c r="DF127" s="943"/>
      <c r="DG127" s="944" t="s">
        <v>112</v>
      </c>
      <c r="DH127" s="945"/>
      <c r="DI127" s="945"/>
      <c r="DJ127" s="945"/>
      <c r="DK127" s="945"/>
      <c r="DL127" s="945" t="s">
        <v>112</v>
      </c>
      <c r="DM127" s="945"/>
      <c r="DN127" s="945"/>
      <c r="DO127" s="945"/>
      <c r="DP127" s="945"/>
      <c r="DQ127" s="945">
        <v>467501</v>
      </c>
      <c r="DR127" s="945"/>
      <c r="DS127" s="945"/>
      <c r="DT127" s="945"/>
      <c r="DU127" s="945"/>
      <c r="DV127" s="966">
        <v>0.5</v>
      </c>
      <c r="DW127" s="966"/>
      <c r="DX127" s="966"/>
      <c r="DY127" s="966"/>
      <c r="DZ127" s="967"/>
    </row>
    <row r="128" spans="1:130" s="199" customFormat="1" ht="26.25" customHeight="1" thickBot="1" x14ac:dyDescent="0.2">
      <c r="A128" s="1059" t="s">
        <v>454</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455</v>
      </c>
      <c r="X128" s="1061"/>
      <c r="Y128" s="1061"/>
      <c r="Z128" s="1062"/>
      <c r="AA128" s="1063">
        <v>6792720</v>
      </c>
      <c r="AB128" s="1064"/>
      <c r="AC128" s="1064"/>
      <c r="AD128" s="1064"/>
      <c r="AE128" s="1065"/>
      <c r="AF128" s="1066">
        <v>6642605</v>
      </c>
      <c r="AG128" s="1064"/>
      <c r="AH128" s="1064"/>
      <c r="AI128" s="1064"/>
      <c r="AJ128" s="1065"/>
      <c r="AK128" s="1066">
        <v>7339671</v>
      </c>
      <c r="AL128" s="1064"/>
      <c r="AM128" s="1064"/>
      <c r="AN128" s="1064"/>
      <c r="AO128" s="1065"/>
      <c r="AP128" s="1067"/>
      <c r="AQ128" s="1068"/>
      <c r="AR128" s="1068"/>
      <c r="AS128" s="1068"/>
      <c r="AT128" s="1069"/>
      <c r="AU128" s="235"/>
      <c r="AV128" s="235"/>
      <c r="AW128" s="235"/>
      <c r="AX128" s="968" t="s">
        <v>456</v>
      </c>
      <c r="AY128" s="929"/>
      <c r="AZ128" s="929"/>
      <c r="BA128" s="929"/>
      <c r="BB128" s="929"/>
      <c r="BC128" s="929"/>
      <c r="BD128" s="929"/>
      <c r="BE128" s="930"/>
      <c r="BF128" s="1079" t="s">
        <v>112</v>
      </c>
      <c r="BG128" s="1080"/>
      <c r="BH128" s="1080"/>
      <c r="BI128" s="1080"/>
      <c r="BJ128" s="1080"/>
      <c r="BK128" s="1080"/>
      <c r="BL128" s="1081"/>
      <c r="BM128" s="1079">
        <v>11.25</v>
      </c>
      <c r="BN128" s="1080"/>
      <c r="BO128" s="1080"/>
      <c r="BP128" s="1080"/>
      <c r="BQ128" s="1080"/>
      <c r="BR128" s="1080"/>
      <c r="BS128" s="1081"/>
      <c r="BT128" s="1079">
        <v>20</v>
      </c>
      <c r="BU128" s="1080"/>
      <c r="BV128" s="1080"/>
      <c r="BW128" s="1080"/>
      <c r="BX128" s="1080"/>
      <c r="BY128" s="1080"/>
      <c r="BZ128" s="1094"/>
      <c r="CA128" s="236"/>
      <c r="CB128" s="236"/>
      <c r="CC128" s="236"/>
      <c r="CD128" s="236"/>
      <c r="CE128" s="236"/>
      <c r="CF128" s="236"/>
      <c r="CG128" s="233"/>
      <c r="CH128" s="233"/>
      <c r="CI128" s="233"/>
      <c r="CJ128" s="234"/>
      <c r="CK128" s="1086"/>
      <c r="CL128" s="1087"/>
      <c r="CM128" s="1087"/>
      <c r="CN128" s="1087"/>
      <c r="CO128" s="1088"/>
      <c r="CP128" s="1095" t="s">
        <v>457</v>
      </c>
      <c r="CQ128" s="1096"/>
      <c r="CR128" s="1096"/>
      <c r="CS128" s="1096"/>
      <c r="CT128" s="1096"/>
      <c r="CU128" s="1096"/>
      <c r="CV128" s="1096"/>
      <c r="CW128" s="1096"/>
      <c r="CX128" s="1096"/>
      <c r="CY128" s="1096"/>
      <c r="CZ128" s="1096"/>
      <c r="DA128" s="1096"/>
      <c r="DB128" s="1096"/>
      <c r="DC128" s="1096"/>
      <c r="DD128" s="1096"/>
      <c r="DE128" s="1096"/>
      <c r="DF128" s="1097"/>
      <c r="DG128" s="1090">
        <v>1397200</v>
      </c>
      <c r="DH128" s="1089"/>
      <c r="DI128" s="1089"/>
      <c r="DJ128" s="1089"/>
      <c r="DK128" s="1089"/>
      <c r="DL128" s="1089">
        <v>1329173</v>
      </c>
      <c r="DM128" s="1089"/>
      <c r="DN128" s="1089"/>
      <c r="DO128" s="1089"/>
      <c r="DP128" s="1089"/>
      <c r="DQ128" s="1089" t="s">
        <v>112</v>
      </c>
      <c r="DR128" s="1089"/>
      <c r="DS128" s="1089"/>
      <c r="DT128" s="1089"/>
      <c r="DU128" s="1089"/>
      <c r="DV128" s="1057" t="s">
        <v>112</v>
      </c>
      <c r="DW128" s="1057"/>
      <c r="DX128" s="1057"/>
      <c r="DY128" s="1057"/>
      <c r="DZ128" s="1058"/>
    </row>
    <row r="129" spans="1:131" s="199" customFormat="1" ht="26.25" customHeight="1" x14ac:dyDescent="0.15">
      <c r="A129" s="951" t="s">
        <v>91</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98" t="s">
        <v>458</v>
      </c>
      <c r="X129" s="1099"/>
      <c r="Y129" s="1099"/>
      <c r="Z129" s="1100"/>
      <c r="AA129" s="988">
        <v>107650551</v>
      </c>
      <c r="AB129" s="989"/>
      <c r="AC129" s="989"/>
      <c r="AD129" s="989"/>
      <c r="AE129" s="990"/>
      <c r="AF129" s="991">
        <v>107066443</v>
      </c>
      <c r="AG129" s="989"/>
      <c r="AH129" s="989"/>
      <c r="AI129" s="989"/>
      <c r="AJ129" s="990"/>
      <c r="AK129" s="991">
        <v>106434180</v>
      </c>
      <c r="AL129" s="989"/>
      <c r="AM129" s="989"/>
      <c r="AN129" s="989"/>
      <c r="AO129" s="990"/>
      <c r="AP129" s="1091"/>
      <c r="AQ129" s="1092"/>
      <c r="AR129" s="1092"/>
      <c r="AS129" s="1092"/>
      <c r="AT129" s="1093"/>
      <c r="AU129" s="237"/>
      <c r="AV129" s="237"/>
      <c r="AW129" s="237"/>
      <c r="AX129" s="1101" t="s">
        <v>459</v>
      </c>
      <c r="AY129" s="942"/>
      <c r="AZ129" s="942"/>
      <c r="BA129" s="942"/>
      <c r="BB129" s="942"/>
      <c r="BC129" s="942"/>
      <c r="BD129" s="942"/>
      <c r="BE129" s="943"/>
      <c r="BF129" s="1102" t="s">
        <v>112</v>
      </c>
      <c r="BG129" s="1103"/>
      <c r="BH129" s="1103"/>
      <c r="BI129" s="1103"/>
      <c r="BJ129" s="1103"/>
      <c r="BK129" s="1103"/>
      <c r="BL129" s="1104"/>
      <c r="BM129" s="1102">
        <v>16.25</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1" t="s">
        <v>460</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98" t="s">
        <v>461</v>
      </c>
      <c r="X130" s="1099"/>
      <c r="Y130" s="1099"/>
      <c r="Z130" s="1100"/>
      <c r="AA130" s="988">
        <v>14145090</v>
      </c>
      <c r="AB130" s="989"/>
      <c r="AC130" s="989"/>
      <c r="AD130" s="989"/>
      <c r="AE130" s="990"/>
      <c r="AF130" s="991">
        <v>13726056</v>
      </c>
      <c r="AG130" s="989"/>
      <c r="AH130" s="989"/>
      <c r="AI130" s="989"/>
      <c r="AJ130" s="990"/>
      <c r="AK130" s="991">
        <v>13645467</v>
      </c>
      <c r="AL130" s="989"/>
      <c r="AM130" s="989"/>
      <c r="AN130" s="989"/>
      <c r="AO130" s="990"/>
      <c r="AP130" s="1091"/>
      <c r="AQ130" s="1092"/>
      <c r="AR130" s="1092"/>
      <c r="AS130" s="1092"/>
      <c r="AT130" s="1093"/>
      <c r="AU130" s="237"/>
      <c r="AV130" s="237"/>
      <c r="AW130" s="237"/>
      <c r="AX130" s="1101" t="s">
        <v>462</v>
      </c>
      <c r="AY130" s="942"/>
      <c r="AZ130" s="942"/>
      <c r="BA130" s="942"/>
      <c r="BB130" s="942"/>
      <c r="BC130" s="942"/>
      <c r="BD130" s="942"/>
      <c r="BE130" s="943"/>
      <c r="BF130" s="1110">
        <v>4.7</v>
      </c>
      <c r="BG130" s="1111"/>
      <c r="BH130" s="1111"/>
      <c r="BI130" s="1111"/>
      <c r="BJ130" s="1111"/>
      <c r="BK130" s="1111"/>
      <c r="BL130" s="1112"/>
      <c r="BM130" s="1110">
        <v>25</v>
      </c>
      <c r="BN130" s="1111"/>
      <c r="BO130" s="1111"/>
      <c r="BP130" s="1111"/>
      <c r="BQ130" s="1111"/>
      <c r="BR130" s="1111"/>
      <c r="BS130" s="1112"/>
      <c r="BT130" s="1110">
        <v>35</v>
      </c>
      <c r="BU130" s="1113"/>
      <c r="BV130" s="1113"/>
      <c r="BW130" s="1113"/>
      <c r="BX130" s="1113"/>
      <c r="BY130" s="1113"/>
      <c r="BZ130" s="111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463</v>
      </c>
      <c r="X131" s="1118"/>
      <c r="Y131" s="1118"/>
      <c r="Z131" s="1119"/>
      <c r="AA131" s="1022">
        <v>93505461</v>
      </c>
      <c r="AB131" s="1023"/>
      <c r="AC131" s="1023"/>
      <c r="AD131" s="1023"/>
      <c r="AE131" s="1024"/>
      <c r="AF131" s="1025">
        <v>93340387</v>
      </c>
      <c r="AG131" s="1023"/>
      <c r="AH131" s="1023"/>
      <c r="AI131" s="1023"/>
      <c r="AJ131" s="1024"/>
      <c r="AK131" s="1025">
        <v>92788713</v>
      </c>
      <c r="AL131" s="1023"/>
      <c r="AM131" s="1023"/>
      <c r="AN131" s="1023"/>
      <c r="AO131" s="1024"/>
      <c r="AP131" s="1120"/>
      <c r="AQ131" s="1121"/>
      <c r="AR131" s="1121"/>
      <c r="AS131" s="1121"/>
      <c r="AT131" s="1122"/>
      <c r="AU131" s="237"/>
      <c r="AV131" s="237"/>
      <c r="AW131" s="237"/>
      <c r="AX131" s="1146" t="s">
        <v>464</v>
      </c>
      <c r="AY131" s="1096"/>
      <c r="AZ131" s="1096"/>
      <c r="BA131" s="1096"/>
      <c r="BB131" s="1096"/>
      <c r="BC131" s="1096"/>
      <c r="BD131" s="1096"/>
      <c r="BE131" s="1097"/>
      <c r="BF131" s="1123">
        <v>8.5</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9" t="s">
        <v>465</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466</v>
      </c>
      <c r="W132" s="1133"/>
      <c r="X132" s="1133"/>
      <c r="Y132" s="1133"/>
      <c r="Z132" s="1134"/>
      <c r="AA132" s="1135">
        <v>4.9912892250000001</v>
      </c>
      <c r="AB132" s="1136"/>
      <c r="AC132" s="1136"/>
      <c r="AD132" s="1136"/>
      <c r="AE132" s="1137"/>
      <c r="AF132" s="1138">
        <v>4.6712469710000004</v>
      </c>
      <c r="AG132" s="1136"/>
      <c r="AH132" s="1136"/>
      <c r="AI132" s="1136"/>
      <c r="AJ132" s="1137"/>
      <c r="AK132" s="1138">
        <v>4.7275782350000002</v>
      </c>
      <c r="AL132" s="1136"/>
      <c r="AM132" s="1136"/>
      <c r="AN132" s="1136"/>
      <c r="AO132" s="1137"/>
      <c r="AP132" s="1016"/>
      <c r="AQ132" s="1017"/>
      <c r="AR132" s="1017"/>
      <c r="AS132" s="1017"/>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467</v>
      </c>
      <c r="W133" s="1140"/>
      <c r="X133" s="1140"/>
      <c r="Y133" s="1140"/>
      <c r="Z133" s="1141"/>
      <c r="AA133" s="1142">
        <v>5.3</v>
      </c>
      <c r="AB133" s="1143"/>
      <c r="AC133" s="1143"/>
      <c r="AD133" s="1143"/>
      <c r="AE133" s="1144"/>
      <c r="AF133" s="1142">
        <v>4.9000000000000004</v>
      </c>
      <c r="AG133" s="1143"/>
      <c r="AH133" s="1143"/>
      <c r="AI133" s="1143"/>
      <c r="AJ133" s="1144"/>
      <c r="AK133" s="1142">
        <v>4.7</v>
      </c>
      <c r="AL133" s="1143"/>
      <c r="AM133" s="1143"/>
      <c r="AN133" s="1143"/>
      <c r="AO133" s="1144"/>
      <c r="AP133" s="1035"/>
      <c r="AQ133" s="1036"/>
      <c r="AR133" s="1036"/>
      <c r="AS133" s="1036"/>
      <c r="AT133" s="114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30:V130"/>
    <mergeCell ref="W130:Z130"/>
    <mergeCell ref="AA130:AE130"/>
    <mergeCell ref="AF130:AJ130"/>
    <mergeCell ref="AK130:AO130"/>
    <mergeCell ref="AP130:AT130"/>
    <mergeCell ref="AK129:AO129"/>
    <mergeCell ref="AP129:AT129"/>
    <mergeCell ref="BT128:BZ128"/>
    <mergeCell ref="CP128:DF128"/>
    <mergeCell ref="Q36:U36"/>
    <mergeCell ref="V36:Z36"/>
    <mergeCell ref="AA36:AE36"/>
    <mergeCell ref="AF36:AJ36"/>
    <mergeCell ref="AA129:AE129"/>
    <mergeCell ref="AF129:AJ129"/>
    <mergeCell ref="A129:V129"/>
    <mergeCell ref="W129:Z129"/>
    <mergeCell ref="C127:Z127"/>
    <mergeCell ref="AA127:AE127"/>
    <mergeCell ref="AX129:BE129"/>
    <mergeCell ref="BF129:BL129"/>
    <mergeCell ref="BM129:BS129"/>
    <mergeCell ref="BT129:BZ129"/>
    <mergeCell ref="BQ124:BU124"/>
    <mergeCell ref="BQ123:BU123"/>
    <mergeCell ref="BV123:BZ123"/>
    <mergeCell ref="CA123:CE123"/>
    <mergeCell ref="CF123:CJ123"/>
    <mergeCell ref="CP123:DF123"/>
    <mergeCell ref="BV124:BZ124"/>
    <mergeCell ref="BV118:BZ118"/>
    <mergeCell ref="CA118:CE118"/>
    <mergeCell ref="CF118:CJ118"/>
    <mergeCell ref="CM118:DF118"/>
    <mergeCell ref="AX128:BE128"/>
    <mergeCell ref="BF128:BL128"/>
    <mergeCell ref="BM128:BS128"/>
    <mergeCell ref="BM127:BS127"/>
    <mergeCell ref="BT127:BZ127"/>
    <mergeCell ref="CP127:DF127"/>
    <mergeCell ref="BF127:BL127"/>
    <mergeCell ref="CK125:CO128"/>
    <mergeCell ref="CP125:DF125"/>
    <mergeCell ref="DL128:DP128"/>
    <mergeCell ref="DQ128:DU128"/>
    <mergeCell ref="DL124:DP124"/>
    <mergeCell ref="DL123:DP123"/>
    <mergeCell ref="DQ123:DU123"/>
    <mergeCell ref="CP121:DF121"/>
    <mergeCell ref="DG121:DK121"/>
    <mergeCell ref="DL121:DP121"/>
    <mergeCell ref="DQ121:DU121"/>
    <mergeCell ref="DG128:DK128"/>
    <mergeCell ref="DG127:DK127"/>
    <mergeCell ref="DV128:DZ128"/>
    <mergeCell ref="DV127:DZ127"/>
    <mergeCell ref="A128:V128"/>
    <mergeCell ref="W128:Z128"/>
    <mergeCell ref="AA128:AE128"/>
    <mergeCell ref="AF128:AJ128"/>
    <mergeCell ref="AK128:AO128"/>
    <mergeCell ref="AP128:AT128"/>
    <mergeCell ref="DQ125:DU125"/>
    <mergeCell ref="DV125:DZ125"/>
    <mergeCell ref="C126:Z126"/>
    <mergeCell ref="AA126:AE126"/>
    <mergeCell ref="AF126:AJ126"/>
    <mergeCell ref="AK126:AO126"/>
    <mergeCell ref="AP126:AT126"/>
    <mergeCell ref="CP126:DF126"/>
    <mergeCell ref="C125:Z125"/>
    <mergeCell ref="AF127:AJ127"/>
    <mergeCell ref="AK127:AO127"/>
    <mergeCell ref="AP127:AT127"/>
    <mergeCell ref="AX127:BE127"/>
    <mergeCell ref="AA125:AE125"/>
    <mergeCell ref="AF125:AJ125"/>
    <mergeCell ref="AK125:AO125"/>
    <mergeCell ref="AP125:AT125"/>
    <mergeCell ref="DL125:DP125"/>
    <mergeCell ref="DL127:DP127"/>
    <mergeCell ref="DQ127:DU127"/>
    <mergeCell ref="A119:B127"/>
    <mergeCell ref="C124:Z124"/>
    <mergeCell ref="AA124:AE124"/>
    <mergeCell ref="AF124:AJ124"/>
    <mergeCell ref="DG123:DK123"/>
    <mergeCell ref="DL126:DP126"/>
    <mergeCell ref="DQ126:DU126"/>
    <mergeCell ref="DV126:DZ126"/>
    <mergeCell ref="DG126:DK126"/>
    <mergeCell ref="DV124:DZ124"/>
    <mergeCell ref="DG125:DK125"/>
    <mergeCell ref="C122:Z122"/>
    <mergeCell ref="AA122:AE122"/>
    <mergeCell ref="AF122:AJ122"/>
    <mergeCell ref="AK122:AO122"/>
    <mergeCell ref="AP122:AT122"/>
    <mergeCell ref="DQ124:DU124"/>
    <mergeCell ref="CA124:CE124"/>
    <mergeCell ref="CF124:CJ124"/>
    <mergeCell ref="CP124:DF124"/>
    <mergeCell ref="DG124:DK124"/>
    <mergeCell ref="CP122:DF122"/>
    <mergeCell ref="CK120:CO124"/>
    <mergeCell ref="C120:Z120"/>
    <mergeCell ref="AA120:AE120"/>
    <mergeCell ref="AF120:AJ120"/>
    <mergeCell ref="AK120:AO120"/>
    <mergeCell ref="AP120:AT120"/>
    <mergeCell ref="AU120:AY123"/>
    <mergeCell ref="AZ120:BP120"/>
    <mergeCell ref="AK124:AO124"/>
    <mergeCell ref="AP124:AT124"/>
    <mergeCell ref="AU124:BP124"/>
    <mergeCell ref="BV120:BZ120"/>
    <mergeCell ref="CA120:CE120"/>
    <mergeCell ref="CF120:CJ120"/>
    <mergeCell ref="DL122:DP122"/>
    <mergeCell ref="DQ122:DU122"/>
    <mergeCell ref="DV122:DZ122"/>
    <mergeCell ref="DG122:DK122"/>
    <mergeCell ref="C123:Z123"/>
    <mergeCell ref="AA123:AE123"/>
    <mergeCell ref="AF123:AJ123"/>
    <mergeCell ref="AK123:AO123"/>
    <mergeCell ref="AP123:AT123"/>
    <mergeCell ref="BO123:BP123"/>
    <mergeCell ref="AZ122:BP122"/>
    <mergeCell ref="CP120:DF120"/>
    <mergeCell ref="BQ121:BU121"/>
    <mergeCell ref="BV121:BZ121"/>
    <mergeCell ref="CA121:CE121"/>
    <mergeCell ref="CF121:CJ121"/>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DG120:DK120"/>
    <mergeCell ref="DV123:DZ123"/>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DV121:DZ121"/>
    <mergeCell ref="DG118:DK118"/>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DL118:DP118"/>
    <mergeCell ref="DQ118:DU118"/>
    <mergeCell ref="DV118:DZ118"/>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AF69:AJ69"/>
    <mergeCell ref="AK69:AO69"/>
    <mergeCell ref="AP69:AT69"/>
    <mergeCell ref="AU69:AY69"/>
    <mergeCell ref="B70:P70"/>
    <mergeCell ref="Q70:U70"/>
    <mergeCell ref="V70:Z70"/>
    <mergeCell ref="AA70:AE70"/>
    <mergeCell ref="AF70:AJ70"/>
    <mergeCell ref="AK70:AO70"/>
    <mergeCell ref="B69:P69"/>
    <mergeCell ref="Q69:U69"/>
    <mergeCell ref="AP70:AT70"/>
    <mergeCell ref="AU70:AY70"/>
    <mergeCell ref="AZ70:BD70"/>
    <mergeCell ref="BS70:CG70"/>
    <mergeCell ref="CH70:CL70"/>
    <mergeCell ref="DG69:DK69"/>
    <mergeCell ref="DL69:DP69"/>
    <mergeCell ref="DQ69:DU69"/>
    <mergeCell ref="AK68:AO68"/>
    <mergeCell ref="AP68:AT68"/>
    <mergeCell ref="AU68:AY68"/>
    <mergeCell ref="DV69:DZ69"/>
    <mergeCell ref="DV68:DZ68"/>
    <mergeCell ref="DG68:DK68"/>
    <mergeCell ref="DL68:DP68"/>
    <mergeCell ref="DQ68:DU68"/>
    <mergeCell ref="B68:P68"/>
    <mergeCell ref="Q68:U68"/>
    <mergeCell ref="V68:Z68"/>
    <mergeCell ref="AA68:AE68"/>
    <mergeCell ref="AF68:AJ68"/>
    <mergeCell ref="AZ68:BD68"/>
    <mergeCell ref="BS68:CG68"/>
    <mergeCell ref="CH68:CL68"/>
    <mergeCell ref="CM68:CQ68"/>
    <mergeCell ref="AZ69:BD69"/>
    <mergeCell ref="CR68:CV68"/>
    <mergeCell ref="CW68:DA68"/>
    <mergeCell ref="DB68:DF68"/>
    <mergeCell ref="BS69:CG69"/>
    <mergeCell ref="CH69:CL69"/>
    <mergeCell ref="CM69:CQ69"/>
    <mergeCell ref="CR69:CV69"/>
    <mergeCell ref="CW69:DA69"/>
    <mergeCell ref="DB69:DF69"/>
    <mergeCell ref="V69:Z69"/>
    <mergeCell ref="AA69:AE69"/>
    <mergeCell ref="DG66:DK66"/>
    <mergeCell ref="DL66:DP66"/>
    <mergeCell ref="DV66:DZ66"/>
    <mergeCell ref="CW67:DA67"/>
    <mergeCell ref="DB67:DF67"/>
    <mergeCell ref="DG67:DK67"/>
    <mergeCell ref="DL64:DP64"/>
    <mergeCell ref="DQ64:DU64"/>
    <mergeCell ref="DV64:DZ64"/>
    <mergeCell ref="DG65:DK65"/>
    <mergeCell ref="DL65:DP65"/>
    <mergeCell ref="DV65:DZ65"/>
    <mergeCell ref="CH65:CL65"/>
    <mergeCell ref="CM65:CQ65"/>
    <mergeCell ref="CR65:CV65"/>
    <mergeCell ref="CW65:DA65"/>
    <mergeCell ref="DB65:DF65"/>
    <mergeCell ref="DQ66:DU66"/>
    <mergeCell ref="CR66:CV66"/>
    <mergeCell ref="DQ65:DU65"/>
    <mergeCell ref="DL67:DP67"/>
    <mergeCell ref="DQ67:DU67"/>
    <mergeCell ref="CH66:CL66"/>
    <mergeCell ref="CM66:CQ66"/>
    <mergeCell ref="CH67:CL67"/>
    <mergeCell ref="CM67:CQ67"/>
    <mergeCell ref="CR67:CV67"/>
    <mergeCell ref="DV67:DZ67"/>
    <mergeCell ref="A66:P67"/>
    <mergeCell ref="Q66:U67"/>
    <mergeCell ref="V66:Z67"/>
    <mergeCell ref="AA66:AE67"/>
    <mergeCell ref="AF66:AJ67"/>
    <mergeCell ref="AK66:AO67"/>
    <mergeCell ref="AP66:AT67"/>
    <mergeCell ref="BS65:CG65"/>
    <mergeCell ref="BJ63:BN63"/>
    <mergeCell ref="BS63:CG63"/>
    <mergeCell ref="CR61:CV61"/>
    <mergeCell ref="CW61:DA61"/>
    <mergeCell ref="CH63:CL63"/>
    <mergeCell ref="CM63:CQ63"/>
    <mergeCell ref="AU62:AY62"/>
    <mergeCell ref="AZ62:BD62"/>
    <mergeCell ref="DB61:DF61"/>
    <mergeCell ref="CW66:DA66"/>
    <mergeCell ref="DB66:DF66"/>
    <mergeCell ref="AU66:AY67"/>
    <mergeCell ref="AZ66:BD67"/>
    <mergeCell ref="BS66:CG66"/>
    <mergeCell ref="BS67:CG67"/>
    <mergeCell ref="CR64:CV64"/>
    <mergeCell ref="CW64:DA64"/>
    <mergeCell ref="DB64:DF64"/>
    <mergeCell ref="DG64:DK64"/>
    <mergeCell ref="CR63:CV63"/>
    <mergeCell ref="CW63:DA63"/>
    <mergeCell ref="DB63:DF63"/>
    <mergeCell ref="DG63:DK63"/>
    <mergeCell ref="V61:Z61"/>
    <mergeCell ref="BS64:CG64"/>
    <mergeCell ref="CH64:CL64"/>
    <mergeCell ref="CM64:CQ64"/>
    <mergeCell ref="AP63:AT63"/>
    <mergeCell ref="AU63:AY63"/>
    <mergeCell ref="AZ63:BD63"/>
    <mergeCell ref="BE63:BI63"/>
    <mergeCell ref="AF61:AJ61"/>
    <mergeCell ref="AK61:AO61"/>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B60:DF60"/>
    <mergeCell ref="DG60:DK60"/>
    <mergeCell ref="AK60:AO60"/>
    <mergeCell ref="DV59:DZ59"/>
    <mergeCell ref="DV60:DZ60"/>
    <mergeCell ref="AK59:AO59"/>
    <mergeCell ref="AP59:AT59"/>
    <mergeCell ref="AU59:AY59"/>
    <mergeCell ref="AZ59:BD59"/>
    <mergeCell ref="DQ60:DU60"/>
    <mergeCell ref="AP61:AT61"/>
    <mergeCell ref="CH60:CL60"/>
    <mergeCell ref="CM60:CQ60"/>
    <mergeCell ref="CR60:CV60"/>
    <mergeCell ref="DL60:DP60"/>
    <mergeCell ref="B59:P59"/>
    <mergeCell ref="Q59:U59"/>
    <mergeCell ref="V59:Z59"/>
    <mergeCell ref="BE61:BI61"/>
    <mergeCell ref="BS61:CG61"/>
    <mergeCell ref="B61:P61"/>
    <mergeCell ref="Q61:U61"/>
    <mergeCell ref="AA61:AE61"/>
    <mergeCell ref="DL61:DP61"/>
    <mergeCell ref="AP60:AT60"/>
    <mergeCell ref="AU60:AY60"/>
    <mergeCell ref="AZ60:BD60"/>
    <mergeCell ref="BE60:BI60"/>
    <mergeCell ref="DQ61:DU61"/>
    <mergeCell ref="AU61:AY61"/>
    <mergeCell ref="AZ61:BD61"/>
    <mergeCell ref="CH61:CL61"/>
    <mergeCell ref="CM61:CQ61"/>
    <mergeCell ref="BS59:CG59"/>
    <mergeCell ref="CH59:CL59"/>
    <mergeCell ref="CM59:CQ59"/>
    <mergeCell ref="CR59:CV59"/>
    <mergeCell ref="CW59:DA59"/>
    <mergeCell ref="BS60:CG60"/>
    <mergeCell ref="CW60:DA60"/>
    <mergeCell ref="DG61:DK61"/>
    <mergeCell ref="B60:P60"/>
    <mergeCell ref="Q60:U60"/>
    <mergeCell ref="V60:Z60"/>
    <mergeCell ref="AA60:AE60"/>
    <mergeCell ref="AF60:AJ60"/>
    <mergeCell ref="BE59:BI59"/>
    <mergeCell ref="DB59:DF59"/>
    <mergeCell ref="DG59:DK59"/>
    <mergeCell ref="DL59:DP59"/>
    <mergeCell ref="DQ59:DU59"/>
    <mergeCell ref="DL57:DP57"/>
    <mergeCell ref="DQ57:DU57"/>
    <mergeCell ref="CR57:CV57"/>
    <mergeCell ref="CW57:DA57"/>
    <mergeCell ref="DB57:DF57"/>
    <mergeCell ref="AU58:AY58"/>
    <mergeCell ref="AZ58:BD58"/>
    <mergeCell ref="BE58:BI58"/>
    <mergeCell ref="BS58:CG58"/>
    <mergeCell ref="CH58:CL58"/>
    <mergeCell ref="CM58:CQ58"/>
    <mergeCell ref="AA59:AE59"/>
    <mergeCell ref="AF59:AJ59"/>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B57:P57"/>
    <mergeCell ref="Q57:U57"/>
    <mergeCell ref="V57:Z57"/>
    <mergeCell ref="AA57:AE57"/>
    <mergeCell ref="AF57:AJ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DG36:DK36"/>
    <mergeCell ref="AK36:AO36"/>
    <mergeCell ref="AP36:AT36"/>
    <mergeCell ref="AU36:AY36"/>
    <mergeCell ref="AZ36:BD36"/>
    <mergeCell ref="BE36:BI36"/>
    <mergeCell ref="BS36:CG36"/>
    <mergeCell ref="DQ36:DU36"/>
    <mergeCell ref="DV36:DZ36"/>
    <mergeCell ref="B37:P37"/>
    <mergeCell ref="Q37:U37"/>
    <mergeCell ref="V37:Z37"/>
    <mergeCell ref="AA37:AE37"/>
    <mergeCell ref="AF37:AJ37"/>
    <mergeCell ref="AK37:AO37"/>
    <mergeCell ref="AP37:AT37"/>
    <mergeCell ref="CH36:CL36"/>
    <mergeCell ref="AZ37:BD37"/>
    <mergeCell ref="BE37:BI37"/>
    <mergeCell ref="BS37:CG37"/>
    <mergeCell ref="CH37:CL37"/>
    <mergeCell ref="CM37:CQ37"/>
    <mergeCell ref="DL36:DP36"/>
    <mergeCell ref="CM36:CQ36"/>
    <mergeCell ref="CR36:CV36"/>
    <mergeCell ref="CW36:DA36"/>
    <mergeCell ref="DB36:DF36"/>
    <mergeCell ref="B34:P34"/>
    <mergeCell ref="Q34:U34"/>
    <mergeCell ref="V34:Z34"/>
    <mergeCell ref="AA34:AE34"/>
    <mergeCell ref="AF34:AJ34"/>
    <mergeCell ref="AU37:AY37"/>
    <mergeCell ref="AK34:AO34"/>
    <mergeCell ref="AP34:AT34"/>
    <mergeCell ref="AU34:AY34"/>
    <mergeCell ref="B36:P36"/>
    <mergeCell ref="AZ34:BD34"/>
    <mergeCell ref="BE34:BI34"/>
    <mergeCell ref="DL33:DP33"/>
    <mergeCell ref="DQ33:DU33"/>
    <mergeCell ref="DV34:DZ34"/>
    <mergeCell ref="B35:P35"/>
    <mergeCell ref="Q35:U35"/>
    <mergeCell ref="V35:Z35"/>
    <mergeCell ref="AA35:AE35"/>
    <mergeCell ref="AF35:AJ35"/>
    <mergeCell ref="AK35:AO35"/>
    <mergeCell ref="AP35:AT35"/>
    <mergeCell ref="AU35:AY35"/>
    <mergeCell ref="AZ35:BD35"/>
    <mergeCell ref="DV35:DZ35"/>
    <mergeCell ref="BE35:BI35"/>
    <mergeCell ref="BS35:CG35"/>
    <mergeCell ref="CH35:CL35"/>
    <mergeCell ref="CM35:CQ35"/>
    <mergeCell ref="CR35:CV35"/>
    <mergeCell ref="CW35:DA35"/>
    <mergeCell ref="DQ31:DU31"/>
    <mergeCell ref="AU31:AY31"/>
    <mergeCell ref="AZ31:BD31"/>
    <mergeCell ref="BE31:BI31"/>
    <mergeCell ref="BS31:CG31"/>
    <mergeCell ref="DB31:DF31"/>
    <mergeCell ref="DG31:DK31"/>
    <mergeCell ref="DG32:DK32"/>
    <mergeCell ref="CR32:CV32"/>
    <mergeCell ref="CW32:DA32"/>
    <mergeCell ref="CH32:CL32"/>
    <mergeCell ref="DB32:DF32"/>
    <mergeCell ref="CM32:CQ32"/>
    <mergeCell ref="DV31:DZ31"/>
    <mergeCell ref="DL32:DP32"/>
    <mergeCell ref="DQ32:DU32"/>
    <mergeCell ref="DB35:DF35"/>
    <mergeCell ref="DG35:DK35"/>
    <mergeCell ref="DL35:DP35"/>
    <mergeCell ref="DQ35:DU35"/>
    <mergeCell ref="DB34:DF34"/>
    <mergeCell ref="DG34:DK34"/>
    <mergeCell ref="DL34:DP34"/>
    <mergeCell ref="DQ34:DU34"/>
    <mergeCell ref="CR34:CV34"/>
    <mergeCell ref="CW34:DA34"/>
    <mergeCell ref="DB33:DF33"/>
    <mergeCell ref="BS34:CG34"/>
    <mergeCell ref="CH34:CL34"/>
    <mergeCell ref="CM34:CQ34"/>
    <mergeCell ref="AU33:AY33"/>
    <mergeCell ref="AZ33:BD33"/>
    <mergeCell ref="B32:P32"/>
    <mergeCell ref="Q32:U32"/>
    <mergeCell ref="V32:Z32"/>
    <mergeCell ref="AA32:AE32"/>
    <mergeCell ref="AF32:AJ32"/>
    <mergeCell ref="AK32:AO32"/>
    <mergeCell ref="AP32:AT32"/>
    <mergeCell ref="DV32:DZ32"/>
    <mergeCell ref="BS32:CG32"/>
    <mergeCell ref="B33:P33"/>
    <mergeCell ref="Q33:U33"/>
    <mergeCell ref="V33:Z33"/>
    <mergeCell ref="AA33:AE33"/>
    <mergeCell ref="AF33:AJ33"/>
    <mergeCell ref="BE32:BI32"/>
    <mergeCell ref="AU32:AY32"/>
    <mergeCell ref="AZ32:BD32"/>
    <mergeCell ref="AK33:AO33"/>
    <mergeCell ref="AP33:AT33"/>
    <mergeCell ref="DV33:DZ33"/>
    <mergeCell ref="CH33:CL33"/>
    <mergeCell ref="CM33:CQ33"/>
    <mergeCell ref="CR33:CV33"/>
    <mergeCell ref="CW33:DA33"/>
    <mergeCell ref="DG33:DK33"/>
    <mergeCell ref="BE33:BI33"/>
    <mergeCell ref="BS33:CG33"/>
    <mergeCell ref="DB30:DF30"/>
    <mergeCell ref="DG30:DK30"/>
    <mergeCell ref="AK30:AO30"/>
    <mergeCell ref="AP30:AT30"/>
    <mergeCell ref="AU30:AY30"/>
    <mergeCell ref="AZ30:BD30"/>
    <mergeCell ref="BE30:BI30"/>
    <mergeCell ref="BS30:CG30"/>
    <mergeCell ref="CH30:CL30"/>
    <mergeCell ref="CM30:CQ30"/>
    <mergeCell ref="CR30:CV30"/>
    <mergeCell ref="CW30:DA30"/>
    <mergeCell ref="CH31:CL31"/>
    <mergeCell ref="CM31:CQ31"/>
    <mergeCell ref="CR31:CV31"/>
    <mergeCell ref="CW31:DA31"/>
    <mergeCell ref="DL30:DP30"/>
    <mergeCell ref="DL31:DP31"/>
    <mergeCell ref="DQ30:DU30"/>
    <mergeCell ref="DV30:DZ30"/>
    <mergeCell ref="B31:P31"/>
    <mergeCell ref="Q31:U31"/>
    <mergeCell ref="V31:Z31"/>
    <mergeCell ref="AA31:AE31"/>
    <mergeCell ref="AF31:AJ31"/>
    <mergeCell ref="AK31:AO31"/>
    <mergeCell ref="AP31:AT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V19:Z19"/>
    <mergeCell ref="AA19:AE19"/>
    <mergeCell ref="AF19:AJ19"/>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DV11:DZ11"/>
    <mergeCell ref="B12:P12"/>
    <mergeCell ref="Q12:U12"/>
    <mergeCell ref="V12:Z12"/>
    <mergeCell ref="AA12:AE12"/>
    <mergeCell ref="AF12:AJ12"/>
    <mergeCell ref="AK12:AO12"/>
    <mergeCell ref="DG12:DK12"/>
    <mergeCell ref="DL12:DP12"/>
    <mergeCell ref="DQ12:DU12"/>
    <mergeCell ref="DV12:DZ12"/>
    <mergeCell ref="AU12:AY12"/>
    <mergeCell ref="AP12:AT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0:P10"/>
    <mergeCell ref="Q10:U10"/>
    <mergeCell ref="V10:Z10"/>
    <mergeCell ref="AA10:AE10"/>
    <mergeCell ref="AF10:AJ10"/>
    <mergeCell ref="DB12:DF12"/>
    <mergeCell ref="BS12:CG12"/>
    <mergeCell ref="CH12:CL12"/>
    <mergeCell ref="CM12:CQ12"/>
    <mergeCell ref="CR12:CV12"/>
    <mergeCell ref="DQ10:DU10"/>
    <mergeCell ref="AK10:AO10"/>
    <mergeCell ref="AP10:AT10"/>
    <mergeCell ref="AU10:AY10"/>
    <mergeCell ref="BS10:CG10"/>
    <mergeCell ref="CH10:CL10"/>
    <mergeCell ref="CM10:CQ10"/>
    <mergeCell ref="CR10:CV10"/>
    <mergeCell ref="CW10:DA10"/>
    <mergeCell ref="DB10:DF10"/>
    <mergeCell ref="DG10:DK10"/>
    <mergeCell ref="DL10:DP10"/>
    <mergeCell ref="DG11:DK11"/>
    <mergeCell ref="CM11:CQ11"/>
    <mergeCell ref="CR11:CV11"/>
    <mergeCell ref="CW11:DA11"/>
    <mergeCell ref="DB11:DF11"/>
    <mergeCell ref="CW12:DA12"/>
    <mergeCell ref="BS11:CG11"/>
    <mergeCell ref="DL11:DP11"/>
    <mergeCell ref="DQ11:DU11"/>
    <mergeCell ref="CR7:CV7"/>
    <mergeCell ref="CW7:DA7"/>
    <mergeCell ref="DB7:DF7"/>
    <mergeCell ref="DG7:DK7"/>
    <mergeCell ref="DL7:DP7"/>
    <mergeCell ref="DQ7:DU7"/>
    <mergeCell ref="DV7:DZ7"/>
    <mergeCell ref="B8:P8"/>
    <mergeCell ref="Q8:U8"/>
    <mergeCell ref="V8:Z8"/>
    <mergeCell ref="AA8:AE8"/>
    <mergeCell ref="AF8:AJ8"/>
    <mergeCell ref="AK8:AO8"/>
    <mergeCell ref="DG8:DK8"/>
    <mergeCell ref="DV10:DZ10"/>
    <mergeCell ref="B11:P11"/>
    <mergeCell ref="Q11:U11"/>
    <mergeCell ref="V11:Z11"/>
    <mergeCell ref="AA11:AE11"/>
    <mergeCell ref="AF11:AJ11"/>
    <mergeCell ref="AK11:AO11"/>
    <mergeCell ref="AP11:AT11"/>
    <mergeCell ref="AU11:AY11"/>
    <mergeCell ref="AP9:AT9"/>
    <mergeCell ref="CH8:CL8"/>
    <mergeCell ref="CM8:CQ8"/>
    <mergeCell ref="AP8:AT8"/>
    <mergeCell ref="AU8:AY8"/>
    <mergeCell ref="BS8:CG8"/>
    <mergeCell ref="CH11:CL11"/>
    <mergeCell ref="CR8:CV8"/>
    <mergeCell ref="CW8:DA8"/>
    <mergeCell ref="CW9:DA9"/>
    <mergeCell ref="DL8:DP8"/>
    <mergeCell ref="DQ8:DU8"/>
    <mergeCell ref="DV8:DZ8"/>
    <mergeCell ref="B9:P9"/>
    <mergeCell ref="Q9:U9"/>
    <mergeCell ref="V9:Z9"/>
    <mergeCell ref="AA9:AE9"/>
    <mergeCell ref="AF9:AJ9"/>
    <mergeCell ref="AK9:AO9"/>
    <mergeCell ref="DB9:DF9"/>
    <mergeCell ref="DG9:DK9"/>
    <mergeCell ref="DL9:DP9"/>
    <mergeCell ref="DQ9:DU9"/>
    <mergeCell ref="DV9:DZ9"/>
    <mergeCell ref="AU9:AY9"/>
    <mergeCell ref="BS9:CG9"/>
    <mergeCell ref="CH9:CL9"/>
    <mergeCell ref="CM9:CQ9"/>
    <mergeCell ref="CR9:CV9"/>
    <mergeCell ref="DB8:DF8"/>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J2:DO2"/>
    <mergeCell ref="DQ2:DZ2"/>
    <mergeCell ref="A4:AY4"/>
    <mergeCell ref="A5:P6"/>
    <mergeCell ref="Q5:U6"/>
    <mergeCell ref="V5:Z6"/>
    <mergeCell ref="AA5:AE6"/>
    <mergeCell ref="AF5:AJ6"/>
    <mergeCell ref="AK5:AO6"/>
    <mergeCell ref="AP5:AT6"/>
    <mergeCell ref="AU5:AY6"/>
    <mergeCell ref="BQ5:CG6"/>
    <mergeCell ref="AK7:AO7"/>
    <mergeCell ref="AP7:AT7"/>
    <mergeCell ref="AU7:AY7"/>
    <mergeCell ref="BS7:CG7"/>
    <mergeCell ref="CH7:CL7"/>
    <mergeCell ref="CM7:CQ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3" t="s">
        <v>470</v>
      </c>
      <c r="L7" s="256"/>
      <c r="M7" s="257" t="s">
        <v>471</v>
      </c>
      <c r="N7" s="258"/>
    </row>
    <row r="8" spans="1:16" x14ac:dyDescent="0.15">
      <c r="A8" s="250"/>
      <c r="B8" s="246"/>
      <c r="C8" s="246"/>
      <c r="D8" s="246"/>
      <c r="E8" s="246"/>
      <c r="F8" s="246"/>
      <c r="G8" s="259"/>
      <c r="H8" s="260"/>
      <c r="I8" s="260"/>
      <c r="J8" s="261"/>
      <c r="K8" s="1154"/>
      <c r="L8" s="262" t="s">
        <v>472</v>
      </c>
      <c r="M8" s="263" t="s">
        <v>473</v>
      </c>
      <c r="N8" s="264" t="s">
        <v>474</v>
      </c>
    </row>
    <row r="9" spans="1:16" x14ac:dyDescent="0.15">
      <c r="A9" s="250"/>
      <c r="B9" s="246"/>
      <c r="C9" s="246"/>
      <c r="D9" s="246"/>
      <c r="E9" s="246"/>
      <c r="F9" s="246"/>
      <c r="G9" s="1147" t="s">
        <v>475</v>
      </c>
      <c r="H9" s="1148"/>
      <c r="I9" s="1148"/>
      <c r="J9" s="1149"/>
      <c r="K9" s="265">
        <v>26923014</v>
      </c>
      <c r="L9" s="266">
        <v>54509</v>
      </c>
      <c r="M9" s="267">
        <v>57606</v>
      </c>
      <c r="N9" s="268">
        <v>-5.4</v>
      </c>
    </row>
    <row r="10" spans="1:16" x14ac:dyDescent="0.15">
      <c r="A10" s="250"/>
      <c r="B10" s="246"/>
      <c r="C10" s="246"/>
      <c r="D10" s="246"/>
      <c r="E10" s="246"/>
      <c r="F10" s="246"/>
      <c r="G10" s="1147" t="s">
        <v>476</v>
      </c>
      <c r="H10" s="1148"/>
      <c r="I10" s="1148"/>
      <c r="J10" s="1149"/>
      <c r="K10" s="269">
        <v>290149</v>
      </c>
      <c r="L10" s="270">
        <v>587</v>
      </c>
      <c r="M10" s="271">
        <v>2562</v>
      </c>
      <c r="N10" s="272">
        <v>-77.099999999999994</v>
      </c>
    </row>
    <row r="11" spans="1:16" ht="13.5" customHeight="1" x14ac:dyDescent="0.15">
      <c r="A11" s="250"/>
      <c r="B11" s="246"/>
      <c r="C11" s="246"/>
      <c r="D11" s="246"/>
      <c r="E11" s="246"/>
      <c r="F11" s="246"/>
      <c r="G11" s="1147" t="s">
        <v>477</v>
      </c>
      <c r="H11" s="1148"/>
      <c r="I11" s="1148"/>
      <c r="J11" s="1149"/>
      <c r="K11" s="269">
        <v>862948</v>
      </c>
      <c r="L11" s="270">
        <v>1747</v>
      </c>
      <c r="M11" s="271">
        <v>1597</v>
      </c>
      <c r="N11" s="272">
        <v>9.4</v>
      </c>
    </row>
    <row r="12" spans="1:16" ht="13.5" customHeight="1" x14ac:dyDescent="0.15">
      <c r="A12" s="250"/>
      <c r="B12" s="246"/>
      <c r="C12" s="246"/>
      <c r="D12" s="246"/>
      <c r="E12" s="246"/>
      <c r="F12" s="246"/>
      <c r="G12" s="1147" t="s">
        <v>478</v>
      </c>
      <c r="H12" s="1148"/>
      <c r="I12" s="1148"/>
      <c r="J12" s="1149"/>
      <c r="K12" s="269">
        <v>433081</v>
      </c>
      <c r="L12" s="270">
        <v>877</v>
      </c>
      <c r="M12" s="271">
        <v>583</v>
      </c>
      <c r="N12" s="272">
        <v>50.4</v>
      </c>
    </row>
    <row r="13" spans="1:16" ht="13.5" customHeight="1" x14ac:dyDescent="0.15">
      <c r="A13" s="250"/>
      <c r="B13" s="246"/>
      <c r="C13" s="246"/>
      <c r="D13" s="246"/>
      <c r="E13" s="246"/>
      <c r="F13" s="246"/>
      <c r="G13" s="1147" t="s">
        <v>479</v>
      </c>
      <c r="H13" s="1148"/>
      <c r="I13" s="1148"/>
      <c r="J13" s="1149"/>
      <c r="K13" s="269" t="s">
        <v>480</v>
      </c>
      <c r="L13" s="270" t="s">
        <v>480</v>
      </c>
      <c r="M13" s="271">
        <v>23</v>
      </c>
      <c r="N13" s="272" t="s">
        <v>480</v>
      </c>
    </row>
    <row r="14" spans="1:16" ht="13.5" customHeight="1" x14ac:dyDescent="0.15">
      <c r="A14" s="250"/>
      <c r="B14" s="246"/>
      <c r="C14" s="246"/>
      <c r="D14" s="246"/>
      <c r="E14" s="246"/>
      <c r="F14" s="246"/>
      <c r="G14" s="1147" t="s">
        <v>481</v>
      </c>
      <c r="H14" s="1148"/>
      <c r="I14" s="1148"/>
      <c r="J14" s="1149"/>
      <c r="K14" s="269">
        <v>718728</v>
      </c>
      <c r="L14" s="270">
        <v>1455</v>
      </c>
      <c r="M14" s="271">
        <v>1821</v>
      </c>
      <c r="N14" s="272">
        <v>-20.100000000000001</v>
      </c>
    </row>
    <row r="15" spans="1:16" ht="13.5" customHeight="1" x14ac:dyDescent="0.15">
      <c r="A15" s="250"/>
      <c r="B15" s="246"/>
      <c r="C15" s="246"/>
      <c r="D15" s="246"/>
      <c r="E15" s="246"/>
      <c r="F15" s="246"/>
      <c r="G15" s="1147" t="s">
        <v>482</v>
      </c>
      <c r="H15" s="1148"/>
      <c r="I15" s="1148"/>
      <c r="J15" s="1149"/>
      <c r="K15" s="269">
        <v>88887</v>
      </c>
      <c r="L15" s="270">
        <v>180</v>
      </c>
      <c r="M15" s="271">
        <v>1288</v>
      </c>
      <c r="N15" s="272">
        <v>-86</v>
      </c>
    </row>
    <row r="16" spans="1:16" x14ac:dyDescent="0.15">
      <c r="A16" s="250"/>
      <c r="B16" s="246"/>
      <c r="C16" s="246"/>
      <c r="D16" s="246"/>
      <c r="E16" s="246"/>
      <c r="F16" s="246"/>
      <c r="G16" s="1150" t="s">
        <v>483</v>
      </c>
      <c r="H16" s="1151"/>
      <c r="I16" s="1151"/>
      <c r="J16" s="1152"/>
      <c r="K16" s="270">
        <v>-1662635</v>
      </c>
      <c r="L16" s="270">
        <v>-3366</v>
      </c>
      <c r="M16" s="271">
        <v>-4777</v>
      </c>
      <c r="N16" s="272">
        <v>-29.5</v>
      </c>
    </row>
    <row r="17" spans="1:16" x14ac:dyDescent="0.15">
      <c r="A17" s="250"/>
      <c r="B17" s="246"/>
      <c r="C17" s="246"/>
      <c r="D17" s="246"/>
      <c r="E17" s="246"/>
      <c r="F17" s="246"/>
      <c r="G17" s="1150" t="s">
        <v>169</v>
      </c>
      <c r="H17" s="1151"/>
      <c r="I17" s="1151"/>
      <c r="J17" s="1152"/>
      <c r="K17" s="270">
        <v>27654172</v>
      </c>
      <c r="L17" s="270">
        <v>55989</v>
      </c>
      <c r="M17" s="271">
        <v>60704</v>
      </c>
      <c r="N17" s="272">
        <v>-7.8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9" t="s">
        <v>488</v>
      </c>
      <c r="H21" s="1170"/>
      <c r="I21" s="1170"/>
      <c r="J21" s="1171"/>
      <c r="K21" s="282">
        <v>5.47</v>
      </c>
      <c r="L21" s="283">
        <v>6.19</v>
      </c>
      <c r="M21" s="284">
        <v>-0.72</v>
      </c>
      <c r="N21" s="251"/>
      <c r="O21" s="285"/>
      <c r="P21" s="281"/>
    </row>
    <row r="22" spans="1:16" s="286" customFormat="1" x14ac:dyDescent="0.15">
      <c r="A22" s="281"/>
      <c r="B22" s="251"/>
      <c r="C22" s="251"/>
      <c r="D22" s="251"/>
      <c r="E22" s="251"/>
      <c r="F22" s="251"/>
      <c r="G22" s="1169" t="s">
        <v>489</v>
      </c>
      <c r="H22" s="1170"/>
      <c r="I22" s="1170"/>
      <c r="J22" s="1171"/>
      <c r="K22" s="287">
        <v>100.7</v>
      </c>
      <c r="L22" s="288">
        <v>100.2</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3" t="s">
        <v>470</v>
      </c>
      <c r="L30" s="256"/>
      <c r="M30" s="257" t="s">
        <v>471</v>
      </c>
      <c r="N30" s="258"/>
    </row>
    <row r="31" spans="1:16" x14ac:dyDescent="0.15">
      <c r="A31" s="250"/>
      <c r="B31" s="246"/>
      <c r="C31" s="246"/>
      <c r="D31" s="246"/>
      <c r="E31" s="246"/>
      <c r="F31" s="246"/>
      <c r="G31" s="259"/>
      <c r="H31" s="260"/>
      <c r="I31" s="260"/>
      <c r="J31" s="261"/>
      <c r="K31" s="1154"/>
      <c r="L31" s="262" t="s">
        <v>472</v>
      </c>
      <c r="M31" s="263" t="s">
        <v>473</v>
      </c>
      <c r="N31" s="264" t="s">
        <v>474</v>
      </c>
    </row>
    <row r="32" spans="1:16" ht="27" customHeight="1" x14ac:dyDescent="0.15">
      <c r="A32" s="250"/>
      <c r="B32" s="246"/>
      <c r="C32" s="246"/>
      <c r="D32" s="246"/>
      <c r="E32" s="246"/>
      <c r="F32" s="246"/>
      <c r="G32" s="1160" t="s">
        <v>493</v>
      </c>
      <c r="H32" s="1161"/>
      <c r="I32" s="1161"/>
      <c r="J32" s="1162"/>
      <c r="K32" s="296">
        <v>17993401</v>
      </c>
      <c r="L32" s="296">
        <v>36430</v>
      </c>
      <c r="M32" s="297">
        <v>38230</v>
      </c>
      <c r="N32" s="298">
        <v>-4.7</v>
      </c>
    </row>
    <row r="33" spans="1:16" ht="13.5" customHeight="1" x14ac:dyDescent="0.15">
      <c r="A33" s="250"/>
      <c r="B33" s="246"/>
      <c r="C33" s="246"/>
      <c r="D33" s="246"/>
      <c r="E33" s="246"/>
      <c r="F33" s="246"/>
      <c r="G33" s="1160" t="s">
        <v>494</v>
      </c>
      <c r="H33" s="1161"/>
      <c r="I33" s="1161"/>
      <c r="J33" s="1162"/>
      <c r="K33" s="296" t="s">
        <v>480</v>
      </c>
      <c r="L33" s="296" t="s">
        <v>480</v>
      </c>
      <c r="M33" s="297" t="s">
        <v>480</v>
      </c>
      <c r="N33" s="298" t="s">
        <v>480</v>
      </c>
    </row>
    <row r="34" spans="1:16" ht="27" customHeight="1" x14ac:dyDescent="0.15">
      <c r="A34" s="250"/>
      <c r="B34" s="246"/>
      <c r="C34" s="246"/>
      <c r="D34" s="246"/>
      <c r="E34" s="246"/>
      <c r="F34" s="246"/>
      <c r="G34" s="1160" t="s">
        <v>495</v>
      </c>
      <c r="H34" s="1161"/>
      <c r="I34" s="1161"/>
      <c r="J34" s="1162"/>
      <c r="K34" s="296" t="s">
        <v>480</v>
      </c>
      <c r="L34" s="296" t="s">
        <v>480</v>
      </c>
      <c r="M34" s="297">
        <v>109</v>
      </c>
      <c r="N34" s="298" t="s">
        <v>480</v>
      </c>
    </row>
    <row r="35" spans="1:16" ht="27" customHeight="1" x14ac:dyDescent="0.15">
      <c r="A35" s="250"/>
      <c r="B35" s="246"/>
      <c r="C35" s="246"/>
      <c r="D35" s="246"/>
      <c r="E35" s="246"/>
      <c r="F35" s="246"/>
      <c r="G35" s="1160" t="s">
        <v>496</v>
      </c>
      <c r="H35" s="1161"/>
      <c r="I35" s="1161"/>
      <c r="J35" s="1162"/>
      <c r="K35" s="296">
        <v>6924568</v>
      </c>
      <c r="L35" s="296">
        <v>14020</v>
      </c>
      <c r="M35" s="297">
        <v>9521</v>
      </c>
      <c r="N35" s="298">
        <v>47.3</v>
      </c>
    </row>
    <row r="36" spans="1:16" ht="27" customHeight="1" x14ac:dyDescent="0.15">
      <c r="A36" s="250"/>
      <c r="B36" s="246"/>
      <c r="C36" s="246"/>
      <c r="D36" s="246"/>
      <c r="E36" s="246"/>
      <c r="F36" s="246"/>
      <c r="G36" s="1160" t="s">
        <v>497</v>
      </c>
      <c r="H36" s="1161"/>
      <c r="I36" s="1161"/>
      <c r="J36" s="1162"/>
      <c r="K36" s="296">
        <v>55745</v>
      </c>
      <c r="L36" s="296">
        <v>113</v>
      </c>
      <c r="M36" s="297">
        <v>386</v>
      </c>
      <c r="N36" s="298">
        <v>-70.7</v>
      </c>
    </row>
    <row r="37" spans="1:16" ht="13.5" customHeight="1" x14ac:dyDescent="0.15">
      <c r="A37" s="250"/>
      <c r="B37" s="246"/>
      <c r="C37" s="246"/>
      <c r="D37" s="246"/>
      <c r="E37" s="246"/>
      <c r="F37" s="246"/>
      <c r="G37" s="1160" t="s">
        <v>498</v>
      </c>
      <c r="H37" s="1161"/>
      <c r="I37" s="1161"/>
      <c r="J37" s="1162"/>
      <c r="K37" s="296">
        <v>398083</v>
      </c>
      <c r="L37" s="296">
        <v>806</v>
      </c>
      <c r="M37" s="297">
        <v>876</v>
      </c>
      <c r="N37" s="298">
        <v>-8</v>
      </c>
    </row>
    <row r="38" spans="1:16" ht="27" customHeight="1" x14ac:dyDescent="0.15">
      <c r="A38" s="250"/>
      <c r="B38" s="246"/>
      <c r="C38" s="246"/>
      <c r="D38" s="246"/>
      <c r="E38" s="246"/>
      <c r="F38" s="246"/>
      <c r="G38" s="1163" t="s">
        <v>499</v>
      </c>
      <c r="H38" s="1164"/>
      <c r="I38" s="1164"/>
      <c r="J38" s="1165"/>
      <c r="K38" s="299" t="s">
        <v>480</v>
      </c>
      <c r="L38" s="299" t="s">
        <v>480</v>
      </c>
      <c r="M38" s="300">
        <v>2</v>
      </c>
      <c r="N38" s="301" t="s">
        <v>480</v>
      </c>
      <c r="O38" s="295"/>
    </row>
    <row r="39" spans="1:16" x14ac:dyDescent="0.15">
      <c r="A39" s="250"/>
      <c r="B39" s="246"/>
      <c r="C39" s="246"/>
      <c r="D39" s="246"/>
      <c r="E39" s="246"/>
      <c r="F39" s="246"/>
      <c r="G39" s="1163" t="s">
        <v>500</v>
      </c>
      <c r="H39" s="1164"/>
      <c r="I39" s="1164"/>
      <c r="J39" s="1165"/>
      <c r="K39" s="302">
        <v>-7339671</v>
      </c>
      <c r="L39" s="302">
        <v>-14860</v>
      </c>
      <c r="M39" s="303">
        <v>-8387</v>
      </c>
      <c r="N39" s="304">
        <v>77.2</v>
      </c>
      <c r="O39" s="295"/>
    </row>
    <row r="40" spans="1:16" ht="27" customHeight="1" x14ac:dyDescent="0.15">
      <c r="A40" s="250"/>
      <c r="B40" s="246"/>
      <c r="C40" s="246"/>
      <c r="D40" s="246"/>
      <c r="E40" s="246"/>
      <c r="F40" s="246"/>
      <c r="G40" s="1160" t="s">
        <v>501</v>
      </c>
      <c r="H40" s="1161"/>
      <c r="I40" s="1161"/>
      <c r="J40" s="1162"/>
      <c r="K40" s="302">
        <v>-13645467</v>
      </c>
      <c r="L40" s="302">
        <v>-27627</v>
      </c>
      <c r="M40" s="303">
        <v>-29253</v>
      </c>
      <c r="N40" s="304">
        <v>-5.6</v>
      </c>
      <c r="O40" s="295"/>
    </row>
    <row r="41" spans="1:16" x14ac:dyDescent="0.15">
      <c r="A41" s="250"/>
      <c r="B41" s="246"/>
      <c r="C41" s="246"/>
      <c r="D41" s="246"/>
      <c r="E41" s="246"/>
      <c r="F41" s="246"/>
      <c r="G41" s="1166" t="s">
        <v>280</v>
      </c>
      <c r="H41" s="1167"/>
      <c r="I41" s="1167"/>
      <c r="J41" s="1168"/>
      <c r="K41" s="296">
        <v>4386659</v>
      </c>
      <c r="L41" s="302">
        <v>8881</v>
      </c>
      <c r="M41" s="303">
        <v>11483</v>
      </c>
      <c r="N41" s="304">
        <v>-22.7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5" t="s">
        <v>470</v>
      </c>
      <c r="J49" s="1157" t="s">
        <v>505</v>
      </c>
      <c r="K49" s="1158"/>
      <c r="L49" s="1158"/>
      <c r="M49" s="1158"/>
      <c r="N49" s="1159"/>
    </row>
    <row r="50" spans="1:14" x14ac:dyDescent="0.15">
      <c r="A50" s="250"/>
      <c r="B50" s="246"/>
      <c r="C50" s="246"/>
      <c r="D50" s="246"/>
      <c r="E50" s="246"/>
      <c r="F50" s="246"/>
      <c r="G50" s="314"/>
      <c r="H50" s="315"/>
      <c r="I50" s="1156"/>
      <c r="J50" s="316" t="s">
        <v>506</v>
      </c>
      <c r="K50" s="317" t="s">
        <v>507</v>
      </c>
      <c r="L50" s="318" t="s">
        <v>508</v>
      </c>
      <c r="M50" s="319" t="s">
        <v>509</v>
      </c>
      <c r="N50" s="320" t="s">
        <v>510</v>
      </c>
    </row>
    <row r="51" spans="1:14" x14ac:dyDescent="0.15">
      <c r="A51" s="250"/>
      <c r="B51" s="246"/>
      <c r="C51" s="246"/>
      <c r="D51" s="246"/>
      <c r="E51" s="246"/>
      <c r="F51" s="246"/>
      <c r="G51" s="312" t="s">
        <v>511</v>
      </c>
      <c r="H51" s="313"/>
      <c r="I51" s="321">
        <v>9884142</v>
      </c>
      <c r="J51" s="322">
        <v>19683</v>
      </c>
      <c r="K51" s="323">
        <v>-3.6</v>
      </c>
      <c r="L51" s="324">
        <v>41705</v>
      </c>
      <c r="M51" s="325">
        <v>-4.9000000000000004</v>
      </c>
      <c r="N51" s="326">
        <v>1.3</v>
      </c>
    </row>
    <row r="52" spans="1:14" x14ac:dyDescent="0.15">
      <c r="A52" s="250"/>
      <c r="B52" s="246"/>
      <c r="C52" s="246"/>
      <c r="D52" s="246"/>
      <c r="E52" s="246"/>
      <c r="F52" s="246"/>
      <c r="G52" s="327"/>
      <c r="H52" s="328" t="s">
        <v>512</v>
      </c>
      <c r="I52" s="329">
        <v>5965778</v>
      </c>
      <c r="J52" s="330">
        <v>11880</v>
      </c>
      <c r="K52" s="331">
        <v>-13.1</v>
      </c>
      <c r="L52" s="332">
        <v>22742</v>
      </c>
      <c r="M52" s="333">
        <v>-4.0999999999999996</v>
      </c>
      <c r="N52" s="334">
        <v>-9</v>
      </c>
    </row>
    <row r="53" spans="1:14" x14ac:dyDescent="0.15">
      <c r="A53" s="250"/>
      <c r="B53" s="246"/>
      <c r="C53" s="246"/>
      <c r="D53" s="246"/>
      <c r="E53" s="246"/>
      <c r="F53" s="246"/>
      <c r="G53" s="312" t="s">
        <v>513</v>
      </c>
      <c r="H53" s="313"/>
      <c r="I53" s="321">
        <v>13771674</v>
      </c>
      <c r="J53" s="322">
        <v>27469</v>
      </c>
      <c r="K53" s="323">
        <v>39.6</v>
      </c>
      <c r="L53" s="324">
        <v>47677</v>
      </c>
      <c r="M53" s="325">
        <v>14.3</v>
      </c>
      <c r="N53" s="326">
        <v>25.3</v>
      </c>
    </row>
    <row r="54" spans="1:14" x14ac:dyDescent="0.15">
      <c r="A54" s="250"/>
      <c r="B54" s="246"/>
      <c r="C54" s="246"/>
      <c r="D54" s="246"/>
      <c r="E54" s="246"/>
      <c r="F54" s="246"/>
      <c r="G54" s="327"/>
      <c r="H54" s="328" t="s">
        <v>512</v>
      </c>
      <c r="I54" s="329">
        <v>7269217</v>
      </c>
      <c r="J54" s="330">
        <v>14499</v>
      </c>
      <c r="K54" s="331">
        <v>22</v>
      </c>
      <c r="L54" s="332">
        <v>23360</v>
      </c>
      <c r="M54" s="333">
        <v>2.7</v>
      </c>
      <c r="N54" s="334">
        <v>19.3</v>
      </c>
    </row>
    <row r="55" spans="1:14" x14ac:dyDescent="0.15">
      <c r="A55" s="250"/>
      <c r="B55" s="246"/>
      <c r="C55" s="246"/>
      <c r="D55" s="246"/>
      <c r="E55" s="246"/>
      <c r="F55" s="246"/>
      <c r="G55" s="312" t="s">
        <v>514</v>
      </c>
      <c r="H55" s="313"/>
      <c r="I55" s="321">
        <v>19402803</v>
      </c>
      <c r="J55" s="322">
        <v>38898</v>
      </c>
      <c r="K55" s="323">
        <v>41.6</v>
      </c>
      <c r="L55" s="324">
        <v>51613</v>
      </c>
      <c r="M55" s="325">
        <v>8.3000000000000007</v>
      </c>
      <c r="N55" s="326">
        <v>33.299999999999997</v>
      </c>
    </row>
    <row r="56" spans="1:14" x14ac:dyDescent="0.15">
      <c r="A56" s="250"/>
      <c r="B56" s="246"/>
      <c r="C56" s="246"/>
      <c r="D56" s="246"/>
      <c r="E56" s="246"/>
      <c r="F56" s="246"/>
      <c r="G56" s="327"/>
      <c r="H56" s="328" t="s">
        <v>512</v>
      </c>
      <c r="I56" s="329">
        <v>8221390</v>
      </c>
      <c r="J56" s="330">
        <v>16482</v>
      </c>
      <c r="K56" s="331">
        <v>13.7</v>
      </c>
      <c r="L56" s="332">
        <v>25872</v>
      </c>
      <c r="M56" s="333">
        <v>10.8</v>
      </c>
      <c r="N56" s="334">
        <v>2.9</v>
      </c>
    </row>
    <row r="57" spans="1:14" x14ac:dyDescent="0.15">
      <c r="A57" s="250"/>
      <c r="B57" s="246"/>
      <c r="C57" s="246"/>
      <c r="D57" s="246"/>
      <c r="E57" s="246"/>
      <c r="F57" s="246"/>
      <c r="G57" s="312" t="s">
        <v>515</v>
      </c>
      <c r="H57" s="313"/>
      <c r="I57" s="321">
        <v>24528734</v>
      </c>
      <c r="J57" s="322">
        <v>49387</v>
      </c>
      <c r="K57" s="323">
        <v>27</v>
      </c>
      <c r="L57" s="324">
        <v>50880</v>
      </c>
      <c r="M57" s="325">
        <v>-1.4</v>
      </c>
      <c r="N57" s="326">
        <v>28.4</v>
      </c>
    </row>
    <row r="58" spans="1:14" x14ac:dyDescent="0.15">
      <c r="A58" s="250"/>
      <c r="B58" s="246"/>
      <c r="C58" s="246"/>
      <c r="D58" s="246"/>
      <c r="E58" s="246"/>
      <c r="F58" s="246"/>
      <c r="G58" s="327"/>
      <c r="H58" s="328" t="s">
        <v>512</v>
      </c>
      <c r="I58" s="329">
        <v>14384939</v>
      </c>
      <c r="J58" s="330">
        <v>28963</v>
      </c>
      <c r="K58" s="331">
        <v>75.7</v>
      </c>
      <c r="L58" s="332">
        <v>27819</v>
      </c>
      <c r="M58" s="333">
        <v>7.5</v>
      </c>
      <c r="N58" s="334">
        <v>68.2</v>
      </c>
    </row>
    <row r="59" spans="1:14" x14ac:dyDescent="0.15">
      <c r="A59" s="250"/>
      <c r="B59" s="246"/>
      <c r="C59" s="246"/>
      <c r="D59" s="246"/>
      <c r="E59" s="246"/>
      <c r="F59" s="246"/>
      <c r="G59" s="312" t="s">
        <v>516</v>
      </c>
      <c r="H59" s="313"/>
      <c r="I59" s="321">
        <v>17189326</v>
      </c>
      <c r="J59" s="322">
        <v>34802</v>
      </c>
      <c r="K59" s="323">
        <v>-29.5</v>
      </c>
      <c r="L59" s="324">
        <v>46395</v>
      </c>
      <c r="M59" s="325">
        <v>-8.8000000000000007</v>
      </c>
      <c r="N59" s="326">
        <v>-20.7</v>
      </c>
    </row>
    <row r="60" spans="1:14" x14ac:dyDescent="0.15">
      <c r="A60" s="250"/>
      <c r="B60" s="246"/>
      <c r="C60" s="246"/>
      <c r="D60" s="246"/>
      <c r="E60" s="246"/>
      <c r="F60" s="246"/>
      <c r="G60" s="327"/>
      <c r="H60" s="328" t="s">
        <v>512</v>
      </c>
      <c r="I60" s="335">
        <v>13017234</v>
      </c>
      <c r="J60" s="330">
        <v>26355</v>
      </c>
      <c r="K60" s="331">
        <v>-9</v>
      </c>
      <c r="L60" s="332">
        <v>26304</v>
      </c>
      <c r="M60" s="333">
        <v>-5.4</v>
      </c>
      <c r="N60" s="334">
        <v>-3.6</v>
      </c>
    </row>
    <row r="61" spans="1:14" x14ac:dyDescent="0.15">
      <c r="A61" s="250"/>
      <c r="B61" s="246"/>
      <c r="C61" s="246"/>
      <c r="D61" s="246"/>
      <c r="E61" s="246"/>
      <c r="F61" s="246"/>
      <c r="G61" s="312" t="s">
        <v>517</v>
      </c>
      <c r="H61" s="336"/>
      <c r="I61" s="337">
        <v>16955336</v>
      </c>
      <c r="J61" s="338">
        <v>34048</v>
      </c>
      <c r="K61" s="339">
        <v>15</v>
      </c>
      <c r="L61" s="340">
        <v>47654</v>
      </c>
      <c r="M61" s="341">
        <v>1.5</v>
      </c>
      <c r="N61" s="326">
        <v>13.5</v>
      </c>
    </row>
    <row r="62" spans="1:14" x14ac:dyDescent="0.15">
      <c r="A62" s="250"/>
      <c r="B62" s="246"/>
      <c r="C62" s="246"/>
      <c r="D62" s="246"/>
      <c r="E62" s="246"/>
      <c r="F62" s="246"/>
      <c r="G62" s="327"/>
      <c r="H62" s="328" t="s">
        <v>512</v>
      </c>
      <c r="I62" s="329">
        <v>9771712</v>
      </c>
      <c r="J62" s="330">
        <v>19636</v>
      </c>
      <c r="K62" s="331">
        <v>17.899999999999999</v>
      </c>
      <c r="L62" s="332">
        <v>25219</v>
      </c>
      <c r="M62" s="333">
        <v>2.2999999999999998</v>
      </c>
      <c r="N62" s="334">
        <v>15.6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37:J37"/>
    <mergeCell ref="G38:J38"/>
    <mergeCell ref="G39:J39"/>
    <mergeCell ref="G40:J40"/>
    <mergeCell ref="G41:J41"/>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9.91</v>
      </c>
      <c r="G47" s="12">
        <v>13.65</v>
      </c>
      <c r="H47" s="12">
        <v>14.99</v>
      </c>
      <c r="I47" s="12">
        <v>15.98</v>
      </c>
      <c r="J47" s="13">
        <v>14.67</v>
      </c>
    </row>
    <row r="48" spans="2:10" ht="57.75" customHeight="1" x14ac:dyDescent="0.15">
      <c r="B48" s="14"/>
      <c r="C48" s="1174" t="s">
        <v>4</v>
      </c>
      <c r="D48" s="1174"/>
      <c r="E48" s="1175"/>
      <c r="F48" s="15">
        <v>0.95</v>
      </c>
      <c r="G48" s="16">
        <v>1.32</v>
      </c>
      <c r="H48" s="16">
        <v>1.0900000000000001</v>
      </c>
      <c r="I48" s="16">
        <v>1.59</v>
      </c>
      <c r="J48" s="17">
        <v>1.5</v>
      </c>
    </row>
    <row r="49" spans="2:10" ht="57.75" customHeight="1" thickBot="1" x14ac:dyDescent="0.2">
      <c r="B49" s="18"/>
      <c r="C49" s="1176" t="s">
        <v>5</v>
      </c>
      <c r="D49" s="1176"/>
      <c r="E49" s="1177"/>
      <c r="F49" s="19">
        <v>1.84</v>
      </c>
      <c r="G49" s="20">
        <v>4.26</v>
      </c>
      <c r="H49" s="20">
        <v>1.1599999999999999</v>
      </c>
      <c r="I49" s="20">
        <v>1.41</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2018-03-23T04:28:33Z</cp:lastPrinted>
  <dcterms:created xsi:type="dcterms:W3CDTF">2018-01-24T05:32:49Z</dcterms:created>
  <dcterms:modified xsi:type="dcterms:W3CDTF">2018-11-27T01:01:29Z</dcterms:modified>
</cp:coreProperties>
</file>