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BE35" i="9"/>
  <c r="BW34" i="9"/>
  <c r="BW35" i="9" s="1"/>
  <c r="BW36" i="9" s="1"/>
  <c r="BW37" i="9" s="1"/>
  <c r="BW38" i="9" s="1"/>
  <c r="BW39" i="9" s="1"/>
  <c r="BW40" i="9" s="1"/>
  <c r="BW41" i="9" s="1"/>
  <c r="BW42" i="9" s="1"/>
  <c r="BW43" i="9" s="1"/>
  <c r="CO34" i="9" s="1"/>
  <c r="CO35" i="9" s="1"/>
  <c r="CO36"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calcChain>
</file>

<file path=xl/sharedStrings.xml><?xml version="1.0" encoding="utf-8"?>
<sst xmlns="http://schemas.openxmlformats.org/spreadsheetml/2006/main" count="1045" uniqueCount="581">
  <si>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</si>
  <si>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</si>
  <si>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</si>
  <si>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</si>
  <si>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</si>
  <si>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</si>
  <si>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</si>
  <si>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</si>
  <si>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</si>
  <si>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</si>
  <si>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</si>
  <si>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</si>
  <si>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</si>
  <si>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</si>
  <si>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</si>
  <si>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</si>
  <si>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</si>
  <si>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</si>
  <si>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</si>
  <si>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</si>
  <si>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</si>
  <si>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</si>
  <si>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</si>
  <si>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</si>
  <si>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</si>
  <si>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</si>
  <si>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</si>
  <si>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</si>
  <si>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</si>
  <si>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</si>
  <si>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</si>
  <si>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</si>
  <si>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</si>
  <si>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</si>
  <si>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</si>
  <si>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</si>
  <si>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</si>
  <si>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</si>
  <si>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</si>
  <si>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</si>
  <si>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</si>
  <si>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</si>
  <si>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</si>
  <si>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</si>
  <si>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</si>
  <si>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</si>
  <si>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</si>
  <si>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</si>
  <si>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</si>
  <si>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</si>
  <si>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</si>
  <si>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</si>
  <si>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</si>
  <si>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</si>
  <si>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</si>
  <si>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</si>
  <si>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</si>
  <si>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</si>
  <si>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</si>
  <si>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</si>
  <si>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</si>
  <si>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</si>
  <si>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</si>
  <si>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</si>
  <si>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</si>
  <si>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</si>
  <si>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</si>
  <si>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</si>
  <si>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</si>
  <si>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</si>
  <si>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</si>
  <si>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</si>
  <si>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</si>
  <si>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</si>
  <si>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</si>
  <si>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</si>
  <si>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</si>
  <si>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</si>
  <si>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</si>
  <si>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</si>
  <si>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</si>
  <si>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</si>
  <si>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泉大津市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</si>
  <si>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</si>
  <si>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</si>
  <si>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</si>
  <si>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</si>
  <si>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</si>
  <si>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</si>
  <si>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</si>
  <si>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</si>
  <si>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</si>
  <si>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</si>
  <si>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</si>
  <si>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</si>
  <si>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</si>
  <si>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</si>
  <si>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</si>
  <si>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</si>
  <si>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</si>
  <si>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</si>
  <si>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</si>
  <si>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</si>
  <si>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</si>
  <si>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</si>
  <si>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</si>
  <si>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</si>
  <si>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</si>
  <si>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</si>
  <si>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</si>
  <si>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</si>
  <si>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</si>
  <si>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</si>
  <si>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</si>
  <si>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</si>
  <si>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</si>
  <si>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</si>
  <si>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</si>
  <si>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</si>
  <si>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</si>
  <si>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</si>
  <si>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</si>
  <si>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</si>
  <si>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</si>
  <si>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</si>
  <si>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</si>
  <si>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</si>
  <si>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</si>
  <si>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</si>
  <si>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</si>
  <si>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</si>
  <si>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</si>
  <si>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</si>
  <si>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</si>
  <si>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</si>
  <si>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</si>
  <si>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</si>
  <si>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</si>
  <si>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</si>
  <si>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</si>
  <si>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</si>
  <si>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</si>
  <si>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</si>
  <si>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</si>
  <si>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</si>
  <si>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</si>
  <si>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</si>
  <si>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</si>
  <si>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</si>
  <si>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</si>
  <si>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</si>
  <si>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</si>
  <si>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</si>
  <si>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</si>
  <si>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</si>
  <si>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</si>
  <si>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</si>
  <si>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</si>
  <si>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</si>
  <si>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</si>
  <si>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</si>
  <si>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</si>
  <si>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</si>
  <si>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</si>
  <si>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</si>
  <si>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</si>
  <si>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</si>
  <si>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</si>
  <si>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</si>
  <si>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</si>
  <si>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</si>
  <si>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</si>
  <si>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</si>
  <si>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</si>
  <si>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</si>
  <si>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</si>
  <si>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</si>
  <si>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</si>
  <si>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</si>
  <si>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</si>
  <si>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</si>
  <si>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</si>
  <si>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</si>
  <si>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</si>
  <si>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</si>
  <si>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</si>
  <si>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</si>
  <si>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</si>
  <si>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</si>
  <si>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</si>
  <si>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</si>
  <si>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</si>
  <si>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</si>
  <si>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</si>
  <si>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</si>
  <si>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</si>
  <si>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</si>
  <si>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大阪府泉大津市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</si>
  <si>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</si>
  <si>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</si>
  <si>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</si>
  <si>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</si>
  <si>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</si>
  <si>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</si>
  <si>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</si>
  <si>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</si>
  <si>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</si>
  <si>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</si>
  <si>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</si>
  <si>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</si>
  <si>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</si>
  <si>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</si>
  <si>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</si>
  <si>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</si>
  <si>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</si>
  <si>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</si>
  <si>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</si>
  <si>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</si>
  <si>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</si>
  <si>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</si>
  <si>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</si>
  <si>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</si>
  <si>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</si>
  <si>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</si>
  <si>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</si>
  <si>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</si>
  <si>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</si>
  <si>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</si>
  <si>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</si>
  <si>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</si>
  <si>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</si>
  <si>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</si>
  <si>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</si>
  <si>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</si>
  <si>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</si>
  <si>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</si>
  <si>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</si>
  <si>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</si>
  <si>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</si>
  <si>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</si>
  <si>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</si>
  <si>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</si>
  <si>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</si>
  <si>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</si>
  <si>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</si>
  <si>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</si>
  <si>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</si>
  <si>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</si>
  <si>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</si>
  <si>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</si>
  <si>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</si>
  <si>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</si>
  <si>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</si>
  <si>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</si>
  <si>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</si>
  <si>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</si>
  <si>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</si>
  <si>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</si>
  <si>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</si>
  <si>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</si>
  <si>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</si>
  <si>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</si>
  <si>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</si>
  <si>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</si>
  <si>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</si>
  <si>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</si>
  <si>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</si>
  <si>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</si>
  <si>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</si>
  <si>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</si>
  <si>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</si>
  <si>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</si>
  <si>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</si>
  <si>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</si>
  <si>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</si>
  <si>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</si>
  <si>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</si>
  <si>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</si>
  <si>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</si>
  <si>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</si>
  <si>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</si>
  <si>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</si>
  <si>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</si>
  <si>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</si>
  <si>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</si>
  <si>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</si>
  <si>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</si>
  <si>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</si>
  <si>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</si>
  <si>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</si>
  <si>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</si>
  <si>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</si>
  <si>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</si>
  <si>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</si>
  <si>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</si>
  <si>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</si>
  <si>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</si>
  <si>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</si>
  <si>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</si>
  <si>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</si>
  <si>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</si>
  <si>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</si>
  <si>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</si>
  <si>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</si>
  <si>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</si>
  <si>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</si>
  <si>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</si>
  <si>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</si>
  <si>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</si>
  <si>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</si>
  <si>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</si>
  <si>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</si>
  <si>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</si>
  <si>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</si>
  <si>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</si>
  <si>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</si>
  <si>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</si>
  <si>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</si>
  <si>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</si>
  <si>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</si>
  <si>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</si>
  <si>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</si>
  <si>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</si>
  <si>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</si>
  <si>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</si>
  <si>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</si>
  <si>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</si>
  <si>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</si>
  <si>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</si>
  <si>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</si>
  <si>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</si>
  <si>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</si>
  <si>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</si>
  <si>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</si>
  <si>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</si>
  <si>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</si>
  <si>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</si>
  <si>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</si>
  <si>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</si>
  <si>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</si>
  <si>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</si>
  <si>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</si>
  <si>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</si>
  <si>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</si>
  <si>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</si>
  <si>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</si>
  <si>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大阪府泉大津市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</si>
  <si>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</si>
  <si>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</si>
  <si>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</si>
  <si>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</si>
  <si>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</si>
  <si>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</si>
  <si>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</si>
  <si>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</si>
  <si>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</si>
  <si>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</si>
  <si>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</si>
  <si>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</si>
  <si>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</si>
  <si>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</si>
  <si>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</si>
  <si>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</si>
  <si>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</si>
  <si>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</si>
  <si>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</si>
  <si>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</si>
  <si>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</si>
  <si>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</si>
  <si>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</si>
  <si>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</si>
  <si>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</si>
  <si>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</si>
  <si>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</si>
  <si>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</si>
  <si>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</si>
  <si>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</si>
  <si>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</si>
  <si>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</si>
  <si>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</si>
  <si>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</si>
  <si>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</si>
  <si>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</si>
  <si>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</si>
  <si>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</si>
  <si>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泉大津市水道事業会計</t>
    <phoneticPr fontId="5"/>
  </si>
  <si>
    <t>法適用企業</t>
    <phoneticPr fontId="5"/>
  </si>
  <si>
    <t>泉大津市病院事業会計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</si>
  <si>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</si>
  <si>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</si>
  <si>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</si>
  <si>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</si>
  <si>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</si>
  <si>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</si>
  <si>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</si>
  <si>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</si>
  <si>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</si>
  <si>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</si>
  <si>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</si>
  <si>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</si>
  <si>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</si>
  <si>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</si>
  <si>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</si>
  <si>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</si>
  <si>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</si>
  <si>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</si>
  <si>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</si>
  <si>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</si>
  <si>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</si>
  <si>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</si>
  <si>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</si>
  <si>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</si>
  <si>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</si>
  <si>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</si>
  <si>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</si>
  <si>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</si>
  <si>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</si>
  <si>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</si>
  <si>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</si>
  <si>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</si>
  <si>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</si>
  <si>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</si>
  <si>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</si>
  <si>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</si>
  <si>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</si>
  <si>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</si>
  <si>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</si>
  <si>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</si>
  <si>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</si>
  <si>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</si>
  <si>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</si>
  <si>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</si>
  <si>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</si>
  <si>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</si>
  <si>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</si>
  <si>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</si>
  <si>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</si>
  <si>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</si>
  <si>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</si>
  <si>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</si>
  <si>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</si>
  <si>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</si>
  <si>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</si>
  <si>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</si>
  <si>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</si>
  <si>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</si>
  <si>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</si>
  <si>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</si>
  <si>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</si>
  <si>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</si>
  <si>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</si>
  <si>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</si>
  <si>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</si>
  <si>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</si>
  <si>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</si>
  <si>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</si>
  <si>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</si>
  <si>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</si>
  <si>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</si>
  <si>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</si>
  <si>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</si>
  <si>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</si>
  <si>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</si>
  <si>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</si>
  <si>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</si>
  <si>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</si>
  <si>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</si>
  <si>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</si>
  <si>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</si>
  <si>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</si>
  <si>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</si>
  <si>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</si>
  <si>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</si>
  <si>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</si>
  <si>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</si>
  <si>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</si>
  <si>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</si>
  <si>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</si>
  <si>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</si>
  <si>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</si>
  <si>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</si>
  <si>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</si>
  <si>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</si>
  <si>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</si>
  <si>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</si>
  <si>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</si>
  <si>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</si>
  <si>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</si>
  <si>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</si>
  <si>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</si>
  <si>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</si>
  <si>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</si>
  <si>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</si>
  <si>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</si>
  <si>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</si>
  <si>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</si>
  <si>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</si>
  <si>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</si>
  <si>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</si>
  <si>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</si>
  <si>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</si>
  <si>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</si>
  <si>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</si>
  <si>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</si>
  <si>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</si>
  <si>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</si>
  <si>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</si>
  <si>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</si>
  <si>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</si>
  <si>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</si>
  <si>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</si>
  <si>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</si>
  <si>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</si>
  <si>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</si>
  <si>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</si>
  <si>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</si>
  <si>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</si>
  <si>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</si>
  <si>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</si>
  <si>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</si>
  <si>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</si>
  <si>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</si>
  <si>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</si>
  <si>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</si>
  <si>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</si>
  <si>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0.73</t>
  </si>
  <si>
    <t>駐車場事業特別会計</t>
  </si>
  <si>
    <t>▲ 5.18</t>
  </si>
  <si>
    <t>▲ 4.26</t>
  </si>
  <si>
    <t>▲ 3.36</t>
  </si>
  <si>
    <t>▲ 2.63</t>
  </si>
  <si>
    <t>▲ 1.67</t>
  </si>
  <si>
    <t>国民健康保険事業特別会計</t>
  </si>
  <si>
    <t>▲ 2.07</t>
  </si>
  <si>
    <t>▲ 1.91</t>
  </si>
  <si>
    <t>▲ 2.57</t>
  </si>
  <si>
    <t>▲ 0.59</t>
  </si>
  <si>
    <t>▲ 0.31</t>
  </si>
  <si>
    <t>泉大津市水道事業会計</t>
  </si>
  <si>
    <t>一般会計</t>
  </si>
  <si>
    <t>下水道事業特別会計</t>
  </si>
  <si>
    <t>後期高齢者医療特別会計</t>
  </si>
  <si>
    <t>介護保険事業特別会計</t>
  </si>
  <si>
    <t>土地取得事業特別会計</t>
  </si>
  <si>
    <t>その他会計（赤字）</t>
  </si>
  <si>
    <t>▲ 2.69</t>
  </si>
  <si>
    <t>▲ 1.80</t>
  </si>
  <si>
    <t>▲ 1.30</t>
  </si>
  <si>
    <t>その他会計（黒字）</t>
  </si>
  <si>
    <t>泉州水防事務組合</t>
    <rPh sb="0" eb="2">
      <t>センシュウ</t>
    </rPh>
    <rPh sb="2" eb="4">
      <t>スイボウ</t>
    </rPh>
    <rPh sb="4" eb="6">
      <t>ジム</t>
    </rPh>
    <rPh sb="6" eb="8">
      <t>クミアイ</t>
    </rPh>
    <phoneticPr fontId="5"/>
  </si>
  <si>
    <t>-</t>
    <phoneticPr fontId="30"/>
  </si>
  <si>
    <t>泉北水道企業団</t>
    <rPh sb="0" eb="2">
      <t>センボク</t>
    </rPh>
    <rPh sb="2" eb="4">
      <t>スイドウ</t>
    </rPh>
    <rPh sb="4" eb="6">
      <t>キギョウ</t>
    </rPh>
    <rPh sb="6" eb="7">
      <t>ダン</t>
    </rPh>
    <phoneticPr fontId="5"/>
  </si>
  <si>
    <t>泉大津市、和泉市墓地組合</t>
    <rPh sb="0" eb="4">
      <t>イズミオオツシ</t>
    </rPh>
    <rPh sb="5" eb="8">
      <t>イズミシ</t>
    </rPh>
    <rPh sb="8" eb="10">
      <t>ボチ</t>
    </rPh>
    <rPh sb="10" eb="12">
      <t>クミアイ</t>
    </rPh>
    <phoneticPr fontId="5"/>
  </si>
  <si>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5"/>
  </si>
  <si>
    <t>泉北環境整備施設組合（廃棄物発電事業特別会計）</t>
    <rPh sb="0" eb="2">
      <t>センボク</t>
    </rPh>
    <rPh sb="2" eb="4">
      <t>カンキョウ</t>
    </rPh>
    <rPh sb="4" eb="6">
      <t>セイビ</t>
    </rPh>
    <rPh sb="6" eb="8">
      <t>シセツ</t>
    </rPh>
    <rPh sb="8" eb="10">
      <t>クミアイ</t>
    </rPh>
    <rPh sb="11" eb="14">
      <t>ハイキブツ</t>
    </rPh>
    <rPh sb="14" eb="16">
      <t>ハツデン</t>
    </rPh>
    <rPh sb="16" eb="18">
      <t>ジギョウ</t>
    </rPh>
    <rPh sb="18" eb="20">
      <t>トクベツ</t>
    </rPh>
    <rPh sb="20" eb="22">
      <t>カイケイ</t>
    </rPh>
    <phoneticPr fontId="5"/>
  </si>
  <si>
    <t>大阪府都市競艇企業団</t>
    <rPh sb="0" eb="3">
      <t>オオサカフ</t>
    </rPh>
    <rPh sb="3" eb="5">
      <t>トシ</t>
    </rPh>
    <rPh sb="5" eb="7">
      <t>キョウテイ</t>
    </rPh>
    <rPh sb="7" eb="9">
      <t>キギョウ</t>
    </rPh>
    <rPh sb="9" eb="10">
      <t>ダン</t>
    </rPh>
    <phoneticPr fontId="5"/>
  </si>
  <si>
    <t>○</t>
    <phoneticPr fontId="30"/>
  </si>
  <si>
    <t>泉大津市土地開発公社</t>
    <rPh sb="0" eb="4">
      <t>イズミオオツシ</t>
    </rPh>
    <rPh sb="4" eb="6">
      <t>トチ</t>
    </rPh>
    <rPh sb="6" eb="8">
      <t>カイハツ</t>
    </rPh>
    <rPh sb="8" eb="10">
      <t>コウシャ</t>
    </rPh>
    <phoneticPr fontId="5"/>
  </si>
  <si>
    <t>-</t>
    <phoneticPr fontId="30"/>
  </si>
  <si>
    <t>泉大津マリン</t>
    <rPh sb="0" eb="3">
      <t>イズミオオツ</t>
    </rPh>
    <phoneticPr fontId="5"/>
  </si>
  <si>
    <t>泉大津埠頭</t>
    <rPh sb="0" eb="3">
      <t>イズミオオツ</t>
    </rPh>
    <rPh sb="3" eb="5">
      <t>フトウ</t>
    </rPh>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</si>
  <si>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</si>
  <si>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</si>
  <si>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</si>
  <si>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</si>
  <si>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t>
    <phoneticPr fontId="2"/>
  </si>
  <si>
    <t>泉北環境整備施設組合（公共下水道事業分）</t>
    <rPh sb="0" eb="2">
      <t>センボク</t>
    </rPh>
    <rPh sb="2" eb="4">
      <t>カンキョウ</t>
    </rPh>
    <rPh sb="4" eb="6">
      <t>セイビ</t>
    </rPh>
    <rPh sb="6" eb="8">
      <t>シセツ</t>
    </rPh>
    <rPh sb="8" eb="10">
      <t>クミアイ</t>
    </rPh>
    <rPh sb="11" eb="13">
      <t>コウキョウ</t>
    </rPh>
    <rPh sb="13" eb="16">
      <t>ゲスイドウ</t>
    </rPh>
    <rPh sb="16" eb="18">
      <t>ジギョウ</t>
    </rPh>
    <rPh sb="18" eb="19">
      <t>ブン</t>
    </rPh>
    <phoneticPr fontId="5"/>
  </si>
  <si>
    <t>-</t>
    <phoneticPr fontId="2"/>
  </si>
  <si>
    <t>高石市泉大津市墓地組合</t>
    <rPh sb="0" eb="3">
      <t>タカイシシ</t>
    </rPh>
    <rPh sb="3" eb="7">
      <t>イズミオオツシ</t>
    </rPh>
    <rPh sb="7" eb="9">
      <t>ボチ</t>
    </rPh>
    <rPh sb="9" eb="11">
      <t>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</si>
  <si>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</si>
  <si>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</si>
  <si>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</si>
  <si>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</si>
  <si>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</si>
  <si>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</si>
  <si>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</si>
  <si>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</si>
  <si>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</si>
  <si>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本市の両比率は、類似団体内平均値に比べ高い状況が続いている。その高い要因として、過去に発行した市債（退職手当債及び普通建設事業債）の公債費があげられる。このため、市債の償還を計画的に進め、また、可能な限り市債の発行抑制を図り、さらにH26以降は、市債ではなく一般財源による土地開発公社の保有土地の買戻しを進めてきた結果、将来負担比率は順調に改善してきているところである。
　実質公債費比率についても、平成28年度には７年ぶりに起債許可基準を下回る結果となった。しかしながら本市が抱える問題として、公共施設の老朽化に伴う更新整備が今後控えていることから、今後の財政規律が緩むことのないよう努めていかなければならない。
　これらの状況を踏まえ、平成28年度に策定した「財政運営基本方針」に基づき、土地開発公社が保有する土地の一定の買戻しを継続的に行いながらも、両比率を改善できるよう、慎重かつ適正な財政運営に努める必要があるものと分析する。</t>
    <rPh sb="106" eb="108">
      <t>ハッコウ</t>
    </rPh>
    <rPh sb="124" eb="126">
      <t>シサイ</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</si>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</sst>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20" fillId="0" borderId="41" xfId="34" applyFont="1" applyFill="1" applyBorder="1" applyAlignment="1" applyProtection="1">
      <alignment horizontal="left" vertical="top" wrapText="1"/>
      <protection locked="0"/>
    </xf>
    <xf numFmtId="0" fontId="20" fillId="0" borderId="12" xfId="34" applyFont="1" applyFill="1" applyBorder="1" applyAlignment="1" applyProtection="1">
      <alignment horizontal="left" vertical="top" wrapText="1"/>
      <protection locked="0"/>
    </xf>
    <xf numFmtId="0" fontId="20" fillId="0" borderId="46" xfId="34" applyFont="1" applyFill="1" applyBorder="1" applyAlignment="1" applyProtection="1">
      <alignment horizontal="left" vertical="top" wrapText="1"/>
      <protection locked="0"/>
    </xf>
    <xf numFmtId="0" fontId="20" fillId="0" borderId="60" xfId="34" applyFont="1" applyFill="1" applyBorder="1" applyAlignment="1" applyProtection="1">
      <alignment horizontal="left" vertical="top" wrapText="1"/>
      <protection locked="0"/>
    </xf>
    <xf numFmtId="0" fontId="20" fillId="0" borderId="0" xfId="34" applyFont="1" applyFill="1" applyBorder="1" applyAlignment="1" applyProtection="1">
      <alignment horizontal="left" vertical="top" wrapText="1"/>
      <protection locked="0"/>
    </xf>
    <xf numFmtId="0" fontId="20" fillId="0" borderId="38" xfId="34" applyFont="1" applyFill="1" applyBorder="1" applyAlignment="1" applyProtection="1">
      <alignment horizontal="left" vertical="top" wrapText="1"/>
      <protection locked="0"/>
    </xf>
    <xf numFmtId="0" fontId="20" fillId="0" borderId="37" xfId="34" applyFont="1" applyFill="1" applyBorder="1" applyAlignment="1" applyProtection="1">
      <alignment horizontal="left" vertical="top" wrapText="1"/>
      <protection locked="0"/>
    </xf>
    <xf numFmtId="0" fontId="20" fillId="0" borderId="49" xfId="34" applyFont="1" applyFill="1" applyBorder="1" applyAlignment="1" applyProtection="1">
      <alignment horizontal="left" vertical="top" wrapText="1"/>
      <protection locked="0"/>
    </xf>
    <xf numFmtId="0" fontId="2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E2F1-4399-BC1F-A33ED9F0AF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27602</c:v>
                </c:pt>
                <c:pt idx="1">
                  <c:v>45003</c:v>
                </c:pt>
                <c:pt idx="2">
                  <c:v>31044</c:v>
                </c:pt>
                <c:pt idx="3">
                  <c:v>29250</c:v>
                </c:pt>
                <c:pt idx="4">
                  <c:v>36660</c:v>
                </c:pt>
              </c:numCache>
            </c:numRef>
          </c:val>
          <c:smooth val="0"/>
          <c:extLst>
            <c:ext xmlns:c16="http://schemas.microsoft.com/office/drawing/2014/chart" uri="{C3380CC4-5D6E-409C-BE32-E72D297353CC}">
              <c16:uniqueId val="{00000001-E2F1-4399-BC1F-A33ED9F0AF8D}"/>
            </c:ext>
          </c:extLst>
        </c:ser>
        <c:dLbls>
          <c:showLegendKey val="0"/>
          <c:showVal val="0"/>
          <c:showCatName val="0"/>
          <c:showSerName val="0"/>
          <c:showPercent val="0"/>
          <c:showBubbleSize val="0"/>
        </c:dLbls>
        <c:marker val="1"/>
        <c:smooth val="0"/>
        <c:axId val="42586880"/>
        <c:axId val="42588800"/>
      </c:lineChart>
      <c:catAx>
        <c:axId val="42586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88800"/>
        <c:crosses val="autoZero"/>
        <c:auto val="1"/>
        <c:lblAlgn val="ctr"/>
        <c:lblOffset val="100"/>
        <c:tickLblSkip val="1"/>
        <c:tickMarkSkip val="1"/>
        <c:noMultiLvlLbl val="0"/>
      </c:catAx>
      <c:valAx>
        <c:axId val="425888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8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3.03</c:v>
                </c:pt>
                <c:pt idx="1">
                  <c:v>1.87</c:v>
                </c:pt>
                <c:pt idx="2">
                  <c:v>2.2400000000000002</c:v>
                </c:pt>
                <c:pt idx="3">
                  <c:v>1.8</c:v>
                </c:pt>
                <c:pt idx="4">
                  <c:v>1.59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2.58</c:v>
                </c:pt>
                <c:pt idx="1">
                  <c:v>6.12</c:v>
                </c:pt>
                <c:pt idx="2">
                  <c:v>5.86</c:v>
                </c:pt>
                <c:pt idx="3">
                  <c:v>5.41</c:v>
                </c:pt>
                <c:pt idx="4">
                  <c:v>6.79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8612864"/>
        <c:axId val="88614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2.89</c:v>
                </c:pt>
                <c:pt idx="1">
                  <c:v>2.44</c:v>
                </c:pt>
                <c:pt idx="2">
                  <c:v>0.09</c:v>
                </c:pt>
                <c:pt idx="3">
                  <c:v>-0.73</c:v>
                </c:pt>
                <c:pt idx="4">
                  <c:v>1.02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8612864"/>
        <c:axId val="88614784"/>
      </c:lineChart>
      <c:catAx>
        <c:axId val="8861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614784"/>
        <c:crosses val="autoZero"/>
        <c:auto val="1"/>
        <c:lblAlgn val="ctr"/>
        <c:lblOffset val="100"/>
        <c:tickLblSkip val="1"/>
        <c:tickMarkSkip val="1"/>
        <c:noMultiLvlLbl val="0"/>
      </c:catAx>
      <c:valAx>
        <c:axId val="8861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61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0.19</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2.69</c:v>
                </c:pt>
                <c:pt idx="1">
                  <c:v>#N/A</c:v>
                </c:pt>
                <c:pt idx="2">
                  <c:v>1.8</c:v>
                </c:pt>
                <c:pt idx="3">
                  <c:v>#N/A</c:v>
                </c:pt>
                <c:pt idx="4">
                  <c:v>1.3</c:v>
                </c:pt>
                <c:pt idx="5">
                  <c:v>#N/A</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0.59</c:v>
                </c:pt>
                <c:pt idx="2">
                  <c:v>#N/A</c:v>
                </c:pt>
                <c:pt idx="3">
                  <c:v>0.12</c:v>
                </c:pt>
                <c:pt idx="4">
                  <c:v>#N/A</c:v>
                </c:pt>
                <c:pt idx="5">
                  <c:v>0.24</c:v>
                </c:pt>
                <c:pt idx="6">
                  <c:v>#N/A</c:v>
                </c:pt>
                <c:pt idx="7">
                  <c:v>0.77</c:v>
                </c:pt>
                <c:pt idx="8">
                  <c:v>#N/A</c:v>
                </c:pt>
                <c:pt idx="9">
                  <c:v>0.15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0.13</c:v>
                </c:pt>
                <c:pt idx="4">
                  <c:v>#N/A</c:v>
                </c:pt>
                <c:pt idx="5">
                  <c:v>0.15</c:v>
                </c:pt>
                <c:pt idx="6">
                  <c:v>#N/A</c:v>
                </c:pt>
                <c:pt idx="7">
                  <c:v>0.13</c:v>
                </c:pt>
                <c:pt idx="8">
                  <c:v>#N/A</c:v>
                </c:pt>
                <c:pt idx="9">
                  <c:v>0.17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0.36</c:v>
                </c:pt>
                <c:pt idx="6">
                  <c:v>#N/A</c:v>
                </c:pt>
                <c:pt idx="7">
                  <c:v>0.93</c:v>
                </c:pt>
                <c:pt idx="8">
                  <c:v>#N/A</c:v>
                </c:pt>
                <c:pt idx="9">
                  <c:v>0.37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3.02</c:v>
                </c:pt>
                <c:pt idx="2">
                  <c:v>#N/A</c:v>
                </c:pt>
                <c:pt idx="3">
                  <c:v>1.87</c:v>
                </c:pt>
                <c:pt idx="4">
                  <c:v>#N/A</c:v>
                </c:pt>
                <c:pt idx="5">
                  <c:v>2.23</c:v>
                </c:pt>
                <c:pt idx="6">
                  <c:v>#N/A</c:v>
                </c:pt>
                <c:pt idx="7">
                  <c:v>1.8</c:v>
                </c:pt>
                <c:pt idx="8">
                  <c:v>#N/A</c:v>
                </c:pt>
                <c:pt idx="9">
                  <c:v>1.59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泉大津市水道事業会計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7.64</c:v>
                </c:pt>
                <c:pt idx="2">
                  <c:v>#N/A</c:v>
                </c:pt>
                <c:pt idx="3">
                  <c:v>8.6</c:v>
                </c:pt>
                <c:pt idx="4">
                  <c:v>#N/A</c:v>
                </c:pt>
                <c:pt idx="5">
                  <c:v>10</c:v>
                </c:pt>
                <c:pt idx="6">
                  <c:v>#N/A</c:v>
                </c:pt>
                <c:pt idx="7">
                  <c:v>9.25</c:v>
                </c:pt>
                <c:pt idx="8">
                  <c:v>#N/A</c:v>
                </c:pt>
                <c:pt idx="9">
                  <c:v>10.83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2.0699999999999998</c:v>
                </c:pt>
                <c:pt idx="1">
                  <c:v>#N/A</c:v>
                </c:pt>
                <c:pt idx="2">
                  <c:v>1.91</c:v>
                </c:pt>
                <c:pt idx="3">
                  <c:v>#N/A</c:v>
                </c:pt>
                <c:pt idx="4">
                  <c:v>2.57</c:v>
                </c:pt>
                <c:pt idx="5">
                  <c:v>#N/A</c:v>
                </c:pt>
                <c:pt idx="6">
                  <c:v>0.59</c:v>
                </c:pt>
                <c:pt idx="7">
                  <c:v>#N/A</c:v>
                </c:pt>
                <c:pt idx="8">
                  <c:v>0.31</c:v>
                </c:pt>
                <c:pt idx="9">
                  <c:v>#N/A</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5.18</c:v>
                </c:pt>
                <c:pt idx="1">
                  <c:v>#N/A</c:v>
                </c:pt>
                <c:pt idx="2">
                  <c:v>4.26</c:v>
                </c:pt>
                <c:pt idx="3">
                  <c:v>#N/A</c:v>
                </c:pt>
                <c:pt idx="4">
                  <c:v>3.36</c:v>
                </c:pt>
                <c:pt idx="5">
                  <c:v>#N/A</c:v>
                </c:pt>
                <c:pt idx="6">
                  <c:v>2.63</c:v>
                </c:pt>
                <c:pt idx="7">
                  <c:v>#N/A</c:v>
                </c:pt>
                <c:pt idx="8">
                  <c:v>1.67</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496192"/>
        <c:axId val="109497728"/>
      </c:barChart>
      <c:catAx>
        <c:axId val="10949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97728"/>
        <c:crosses val="autoZero"/>
        <c:auto val="1"/>
        <c:lblAlgn val="ctr"/>
        <c:lblOffset val="100"/>
        <c:tickLblSkip val="1"/>
        <c:tickMarkSkip val="1"/>
        <c:noMultiLvlLbl val="0"/>
      </c:catAx>
      <c:valAx>
        <c:axId val="10949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96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3493</c:v>
                </c:pt>
                <c:pt idx="5">
                  <c:v>3464</c:v>
                </c:pt>
                <c:pt idx="8">
                  <c:v>3510</c:v>
                </c:pt>
                <c:pt idx="11">
                  <c:v>3447</c:v>
                </c:pt>
                <c:pt idx="14">
                  <c:v>3416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2</c:v>
                </c:pt>
                <c:pt idx="6">
                  <c:v>3</c:v>
                </c:pt>
                <c:pt idx="9">
                  <c:v>4</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107</c:v>
                </c:pt>
                <c:pt idx="3">
                  <c:v>105</c:v>
                </c:pt>
                <c:pt idx="6">
                  <c:v>527</c:v>
                </c:pt>
                <c:pt idx="9">
                  <c:v>383</c:v>
                </c:pt>
                <c:pt idx="12">
                  <c:v>373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424</c:v>
                </c:pt>
                <c:pt idx="3">
                  <c:v>417</c:v>
                </c:pt>
                <c:pt idx="6">
                  <c:v>445</c:v>
                </c:pt>
                <c:pt idx="9">
                  <c:v>379</c:v>
                </c:pt>
                <c:pt idx="12">
                  <c:v>261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1817</c:v>
                </c:pt>
                <c:pt idx="3">
                  <c:v>1904</c:v>
                </c:pt>
                <c:pt idx="6">
                  <c:v>2030</c:v>
                </c:pt>
                <c:pt idx="9">
                  <c:v>1833</c:v>
                </c:pt>
                <c:pt idx="12">
                  <c:v>1582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3667</c:v>
                </c:pt>
                <c:pt idx="3">
                  <c:v>3566</c:v>
                </c:pt>
                <c:pt idx="6">
                  <c:v>3358</c:v>
                </c:pt>
                <c:pt idx="9">
                  <c:v>3065</c:v>
                </c:pt>
                <c:pt idx="12">
                  <c:v>3039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654208"/>
        <c:axId val="4656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2546</c:v>
                </c:pt>
                <c:pt idx="2">
                  <c:v>#N/A</c:v>
                </c:pt>
                <c:pt idx="3">
                  <c:v>#N/A</c:v>
                </c:pt>
                <c:pt idx="4">
                  <c:v>2551</c:v>
                </c:pt>
                <c:pt idx="5">
                  <c:v>#N/A</c:v>
                </c:pt>
                <c:pt idx="6">
                  <c:v>#N/A</c:v>
                </c:pt>
                <c:pt idx="7">
                  <c:v>2874</c:v>
                </c:pt>
                <c:pt idx="8">
                  <c:v>#N/A</c:v>
                </c:pt>
                <c:pt idx="9">
                  <c:v>#N/A</c:v>
                </c:pt>
                <c:pt idx="10">
                  <c:v>2238</c:v>
                </c:pt>
                <c:pt idx="11">
                  <c:v>#N/A</c:v>
                </c:pt>
                <c:pt idx="12">
                  <c:v>#N/A</c:v>
                </c:pt>
                <c:pt idx="13">
                  <c:v>1860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654208"/>
        <c:axId val="4656128"/>
      </c:lineChart>
      <c:catAx>
        <c:axId val="465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6128"/>
        <c:crosses val="autoZero"/>
        <c:auto val="1"/>
        <c:lblAlgn val="ctr"/>
        <c:lblOffset val="100"/>
        <c:tickLblSkip val="1"/>
        <c:tickMarkSkip val="1"/>
        <c:noMultiLvlLbl val="0"/>
      </c:catAx>
      <c:valAx>
        <c:axId val="465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32499</c:v>
                </c:pt>
                <c:pt idx="5">
                  <c:v>32905</c:v>
                </c:pt>
                <c:pt idx="8">
                  <c:v>32562</c:v>
                </c:pt>
                <c:pt idx="11">
                  <c:v>32595</c:v>
                </c:pt>
                <c:pt idx="14">
                  <c:v>32173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8834</c:v>
                </c:pt>
                <c:pt idx="5">
                  <c:v>8482</c:v>
                </c:pt>
                <c:pt idx="8">
                  <c:v>8059</c:v>
                </c:pt>
                <c:pt idx="11">
                  <c:v>7980</c:v>
                </c:pt>
                <c:pt idx="14">
                  <c:v>8406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2299</c:v>
                </c:pt>
                <c:pt idx="5">
                  <c:v>3057</c:v>
                </c:pt>
                <c:pt idx="8">
                  <c:v>2622</c:v>
                </c:pt>
                <c:pt idx="11">
                  <c:v>2750</c:v>
                </c:pt>
                <c:pt idx="14">
                  <c:v>3379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1042</c:v>
                </c:pt>
                <c:pt idx="3">
                  <c:v>1058</c:v>
                </c:pt>
                <c:pt idx="6">
                  <c:v>649</c:v>
                </c:pt>
                <c:pt idx="9">
                  <c:v>694</c:v>
                </c:pt>
                <c:pt idx="12">
                  <c:v>682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3870</c:v>
                </c:pt>
                <c:pt idx="3">
                  <c:v>3357</c:v>
                </c:pt>
                <c:pt idx="6">
                  <c:v>3094</c:v>
                </c:pt>
                <c:pt idx="9">
                  <c:v>2757</c:v>
                </c:pt>
                <c:pt idx="12">
                  <c:v>2765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2248</c:v>
                </c:pt>
                <c:pt idx="3">
                  <c:v>1934</c:v>
                </c:pt>
                <c:pt idx="6">
                  <c:v>1683</c:v>
                </c:pt>
                <c:pt idx="9">
                  <c:v>1679</c:v>
                </c:pt>
                <c:pt idx="12">
                  <c:v>1510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25107</c:v>
                </c:pt>
                <c:pt idx="3">
                  <c:v>24834</c:v>
                </c:pt>
                <c:pt idx="6">
                  <c:v>24255</c:v>
                </c:pt>
                <c:pt idx="9">
                  <c:v>23986</c:v>
                </c:pt>
                <c:pt idx="12">
                  <c:v>22329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3631</c:v>
                </c:pt>
                <c:pt idx="3">
                  <c:v>3566</c:v>
                </c:pt>
                <c:pt idx="6">
                  <c:v>3515</c:v>
                </c:pt>
                <c:pt idx="9">
                  <c:v>3132</c:v>
                </c:pt>
                <c:pt idx="12">
                  <c:v>2820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31708</c:v>
                </c:pt>
                <c:pt idx="3">
                  <c:v>31918</c:v>
                </c:pt>
                <c:pt idx="6">
                  <c:v>31649</c:v>
                </c:pt>
                <c:pt idx="9">
                  <c:v>30890</c:v>
                </c:pt>
                <c:pt idx="12">
                  <c:v>30459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089152"/>
        <c:axId val="10909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23974</c:v>
                </c:pt>
                <c:pt idx="2">
                  <c:v>#N/A</c:v>
                </c:pt>
                <c:pt idx="3">
                  <c:v>#N/A</c:v>
                </c:pt>
                <c:pt idx="4">
                  <c:v>22223</c:v>
                </c:pt>
                <c:pt idx="5">
                  <c:v>#N/A</c:v>
                </c:pt>
                <c:pt idx="6">
                  <c:v>#N/A</c:v>
                </c:pt>
                <c:pt idx="7">
                  <c:v>21602</c:v>
                </c:pt>
                <c:pt idx="8">
                  <c:v>#N/A</c:v>
                </c:pt>
                <c:pt idx="9">
                  <c:v>#N/A</c:v>
                </c:pt>
                <c:pt idx="10">
                  <c:v>19812</c:v>
                </c:pt>
                <c:pt idx="11">
                  <c:v>#N/A</c:v>
                </c:pt>
                <c:pt idx="12">
                  <c:v>#N/A</c:v>
                </c:pt>
                <c:pt idx="13">
                  <c:v>16606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089152"/>
        <c:axId val="109091072"/>
      </c:lineChart>
      <c:catAx>
        <c:axId val="10908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091072"/>
        <c:crosses val="autoZero"/>
        <c:auto val="1"/>
        <c:lblAlgn val="ctr"/>
        <c:lblOffset val="100"/>
        <c:tickLblSkip val="1"/>
        <c:tickMarkSkip val="1"/>
        <c:noMultiLvlLbl val="0"/>
      </c:catAx>
      <c:valAx>
        <c:axId val="10909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8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{B871279A-B6F2-4614-A37F-A684303A90C2}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480-4028-9C0F-7D6D3B37BDF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{F6578FA4-0D12-40C3-AF43-7E2A391BD144}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480-4028-9C0F-7D6D3B37BDF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{EF72BFE3-A525-4E3C-BE28-22B4E3E67BFF}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480-4028-9C0F-7D6D3B37BDF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{D35D9265-98FB-4732-B98A-6679C8CB570E}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480-4028-9C0F-7D6D3B37BDF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{1EE31B68-5404-4B26-BB22-AE3F3BB8B845}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480-4028-9C0F-7D6D3B37BD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480-4028-9C0F-7D6D3B37BDF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{FC4B0FA2-24F3-4073-AA46-71F79D72CCD5}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480-4028-9C0F-7D6D3B37BDF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{95A3C0FC-7A74-4F2F-8F95-DDDB2CED9708}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480-4028-9C0F-7D6D3B37BDF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{F5A495CB-8BF9-40CC-94BC-DCF4EB4DDEB1}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480-4028-9C0F-7D6D3B37BDF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{1EB52C7A-DA80-4EFC-848A-5C308E3BF79B}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480-4028-9C0F-7D6D3B37BDF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{2ECCBE07-4B7D-4B35-ADD7-88EA7BCF6362}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480-4028-9C0F-7D6D3B37BD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8480-4028-9C0F-7D6D3B37BDF5}"/>
            </c:ext>
          </c:extLst>
        </c:ser>
        <c:dLbls>
          <c:showLegendKey val="0"/>
          <c:showVal val="0"/>
          <c:showCatName val="0"/>
          <c:showSerName val="0"/>
          <c:showPercent val="0"/>
          <c:showBubbleSize val="0"/>
        </c:dLbls>
        <c:axId val="199917744"/>
        <c:axId val="199918136"/>
      </c:scatterChart>
      <c:valAx>
        <c:axId val="199917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918136"/>
        <c:crosses val="autoZero"/>
        <c:crossBetween val="midCat"/>
      </c:valAx>
      <c:valAx>
        <c:axId val="199918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917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{67B2812E-CA4C-44FF-8341-76AC93212EC7}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743-4C61-81C2-80B518486C71}"/>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{12D490EC-63C8-4104-8858-BE411673BEAB}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743-4C61-81C2-80B518486C7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{EA763402-4591-4703-8384-74F585C9C6C8}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743-4C61-81C2-80B518486C71}"/>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{3FD232FC-A935-428C-AF65-2F3515BD5ED0}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743-4C61-81C2-80B518486C71}"/>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{5C9E48BD-8D94-48DA-AA39-4D731E828853}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743-4C61-81C2-80B518486C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18.5</c:v>
                </c:pt>
                <c:pt idx="1">
                  <c:v>18.5</c:v>
                </c:pt>
                <c:pt idx="2">
                  <c:v>19.100000000000001</c:v>
                </c:pt>
                <c:pt idx="3">
                  <c:v>18.2</c:v>
                </c:pt>
                <c:pt idx="4">
                  <c:v>16.5</c:v>
                </c:pt>
              </c:numCache>
            </c:numRef>
          </c:xVal>
          <c:yVal>
            <c:numRef>
              <c:f>公会計指標分析・財政指標組合せ分析表!$K$73:$O$73</c:f>
              <c:numCache>
                <c:formatCode>#,##0.0;"▲ "#,##0.0</c:formatCode>
                <c:ptCount val="5"/>
                <c:pt idx="0">
                  <c:v>173.5</c:v>
                </c:pt>
                <c:pt idx="1">
                  <c:v>159.1</c:v>
                </c:pt>
                <c:pt idx="2">
                  <c:v>155.69999999999999</c:v>
                </c:pt>
                <c:pt idx="3">
                  <c:v>138.80000000000001</c:v>
                </c:pt>
                <c:pt idx="4">
                  <c:v>118.4</c:v>
                </c:pt>
              </c:numCache>
            </c:numRef>
          </c:yVal>
          <c:smooth val="0"/>
          <c:extLst>
            <c:ext xmlns:c16="http://schemas.microsoft.com/office/drawing/2014/chart" uri="{C3380CC4-5D6E-409C-BE32-E72D297353CC}">
              <c16:uniqueId val="{00000005-3743-4C61-81C2-80B518486C7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{D55037B7-35B7-472E-AFB8-15D810A26B3F}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743-4C61-81C2-80B518486C71}"/>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{E48BCD8C-74FC-4353-BC6E-0F687451BFDE}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743-4C61-81C2-80B518486C7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{44F0B34B-61C6-468B-8CBC-B994C85D873C}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743-4C61-81C2-80B518486C71}"/>
                </c:ext>
              </c:extLst>
            </c:dLbl>
            <c:dLbl>
              <c:idx val="3"/>
              <c:layout>
                <c:manualLayout>
                  <c:x val="-2.106329732039308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{9125E61F-01AC-4366-B083-00792977F166}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743-4C61-81C2-80B518486C71}"/>
                </c:ext>
              </c:extLst>
            </c:dLbl>
            <c:dLbl>
              <c:idx val="4"/>
              <c:layout>
                <c:manualLayout>
                  <c:x val="-4.234762720323435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{1413E8D4-667C-4DCF-A74D-C24E7C41397E}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743-4C61-81C2-80B518486C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3743-4C61-81C2-80B518486C71}"/>
            </c:ext>
          </c:extLst>
        </c:ser>
        <c:dLbls>
          <c:showLegendKey val="0"/>
          <c:showVal val="0"/>
          <c:showCatName val="0"/>
          <c:showSerName val="0"/>
          <c:showPercent val="0"/>
          <c:showBubbleSize val="0"/>
        </c:dLbls>
        <c:axId val="199918920"/>
        <c:axId val="199919312"/>
      </c:scatterChart>
      <c:valAx>
        <c:axId val="199918920"/>
        <c:scaling>
          <c:orientation val="minMax"/>
          <c:max val="2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919312"/>
        <c:crosses val="autoZero"/>
        <c:crossBetween val="midCat"/>
      </c:valAx>
      <c:valAx>
        <c:axId val="199919312"/>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918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年度決算から起債許可基準である</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％を超過していたが、平成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年度は起債許可基準以下の</a:t>
          </a:r>
          <a:r>
            <a:rPr kumimoji="1" lang="en-US" altLang="ja-JP" sz="1200">
              <a:latin typeface="ＭＳ ゴシック" pitchFamily="49" charset="-128"/>
              <a:ea typeface="ＭＳ ゴシック" pitchFamily="49" charset="-128"/>
            </a:rPr>
            <a:t>16.5</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分子の項目別に見ると、交付税算入公債費等はほぼ横ばいである。平成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年度においても、土地開発公社より土地の買戻しを引き続き実施したことや病院事業における特例債が平成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年度に完済し終えたことから、元利償還金等は平成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年度よりさらに減少し、実質公債費比率における分子全体としては減となっている。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しかしながら過去に実施した普通建設事業の財源及び職員の大量退職に伴う退職手当の財源として多額の地方債を発行した事が現在も高い要因となっている。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将来負担比率は</a:t>
          </a:r>
          <a:r>
            <a:rPr kumimoji="1" lang="en-US" altLang="ja-JP" sz="1300">
              <a:latin typeface="ＭＳ ゴシック" pitchFamily="49" charset="-128"/>
              <a:ea typeface="ＭＳ ゴシック" pitchFamily="49" charset="-128"/>
            </a:rPr>
            <a:t>118.4</a:t>
          </a:r>
          <a:r>
            <a:rPr kumimoji="1" lang="ja-JP" altLang="en-US" sz="1300">
              <a:latin typeface="ＭＳ ゴシック" pitchFamily="49" charset="-128"/>
              <a:ea typeface="ＭＳ ゴシック" pitchFamily="49" charset="-128"/>
            </a:rPr>
            <a:t>％と前年度比▲</a:t>
          </a:r>
          <a:r>
            <a:rPr kumimoji="1" lang="en-US" altLang="ja-JP" sz="1300">
              <a:latin typeface="ＭＳ ゴシック" pitchFamily="49" charset="-128"/>
              <a:ea typeface="ＭＳ ゴシック" pitchFamily="49" charset="-128"/>
            </a:rPr>
            <a:t>20.4</a:t>
          </a:r>
          <a:r>
            <a:rPr kumimoji="1" lang="ja-JP" altLang="en-US" sz="1300">
              <a:latin typeface="ＭＳ ゴシック" pitchFamily="49" charset="-128"/>
              <a:ea typeface="ＭＳ ゴシック" pitchFamily="49" charset="-128"/>
            </a:rPr>
            <a:t>ポイントとなっており、</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か年連続で減少している。これは土地開発公社の保有土地の買戻しを行ったことにより、債務負担行為に基づく支出予定額が減少となったことや地方債残高が減少したこと、それに加え充当可能基金の積み増しなどにより、比率の改善に寄与したものである。</a:t>
          </a:r>
        </a:p>
        <a:p>
          <a:r>
            <a:rPr kumimoji="1" lang="ja-JP" altLang="en-US" sz="1300">
              <a:latin typeface="ＭＳ ゴシック" pitchFamily="49" charset="-128"/>
              <a:ea typeface="ＭＳ ゴシック" pitchFamily="49" charset="-128"/>
            </a:rPr>
            <a:t>　将来負担の多くを占める一般会計等が発行した地方債残高については、過去に実施した普通建設事業や職員退職手当の財源として地方債を発行したことによるものである。また公営企業が発行した企業債の一般会計からの繰入見込額も大きな割合を示しており、将来負担比率の改善をはかるには、次世代に負担を先送りしない責任ある財政運営のもと、全会計及び一部事務組合を含めた起債の抑制や、将来に備えた充当可能基金への積み増しなどによる改善を引き続き目指す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75,577
74,358
14.31
28,677,150
28,311,125
263,564
16,532,377
30,202,001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118.4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75,577
74,358
14.31
28,677,150
28,311,125
263,564
16,532,377
30,202,001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75,577
74,358
14.31
28,677,150
28,311,125
263,564
16,532,377
30,202,001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75,577
74,358
14.31
28,677,150
28,311,125
263,564
16,532,377
30,202,001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118.4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年度単年度財政力指数は</a:t>
          </a:r>
          <a:r>
            <a:rPr kumimoji="1" lang="en-US" altLang="ja-JP" sz="1300">
              <a:latin typeface="ＭＳ Ｐゴシック"/>
            </a:rPr>
            <a:t>0.73451</a:t>
          </a:r>
          <a:r>
            <a:rPr kumimoji="1" lang="ja-JP" altLang="en-US" sz="1300">
              <a:latin typeface="ＭＳ Ｐゴシック"/>
            </a:rPr>
            <a:t>、対前年度</a:t>
          </a:r>
          <a:r>
            <a:rPr kumimoji="1" lang="en-US" altLang="ja-JP" sz="1300">
              <a:latin typeface="ＭＳ Ｐゴシック"/>
            </a:rPr>
            <a:t>+0.01707</a:t>
          </a:r>
          <a:r>
            <a:rPr kumimoji="1" lang="ja-JP" altLang="en-US" sz="1300">
              <a:latin typeface="ＭＳ Ｐゴシック"/>
            </a:rPr>
            <a:t>ポイントとなり、</a:t>
          </a:r>
          <a:r>
            <a:rPr kumimoji="1" lang="en-US" altLang="ja-JP" sz="1300">
              <a:latin typeface="ＭＳ Ｐゴシック"/>
            </a:rPr>
            <a:t>3</a:t>
          </a:r>
          <a:r>
            <a:rPr kumimoji="1" lang="ja-JP" altLang="en-US" sz="1300">
              <a:latin typeface="ＭＳ Ｐゴシック"/>
            </a:rPr>
            <a:t>ヵ年平均では</a:t>
          </a:r>
          <a:r>
            <a:rPr kumimoji="1" lang="en-US" altLang="ja-JP" sz="1300">
              <a:latin typeface="ＭＳ Ｐゴシック"/>
            </a:rPr>
            <a:t>0.71925</a:t>
          </a:r>
          <a:r>
            <a:rPr kumimoji="1" lang="ja-JP" altLang="en-US" sz="1300">
              <a:latin typeface="ＭＳ Ｐゴシック"/>
            </a:rPr>
            <a:t>で対前年度比</a:t>
          </a:r>
          <a:r>
            <a:rPr kumimoji="1" lang="en-US" altLang="ja-JP" sz="1300">
              <a:latin typeface="ＭＳ Ｐゴシック"/>
            </a:rPr>
            <a:t>+0.01371</a:t>
          </a:r>
          <a:r>
            <a:rPr kumimoji="1" lang="ja-JP" altLang="en-US" sz="1300">
              <a:latin typeface="ＭＳ Ｐゴシック"/>
            </a:rPr>
            <a:t>ポイントとなった。これは、平成</a:t>
          </a:r>
          <a:r>
            <a:rPr kumimoji="1" lang="en-US" altLang="ja-JP" sz="1300">
              <a:latin typeface="ＭＳ Ｐゴシック"/>
            </a:rPr>
            <a:t>28</a:t>
          </a:r>
          <a:r>
            <a:rPr kumimoji="1" lang="ja-JP" altLang="en-US" sz="1300">
              <a:latin typeface="ＭＳ Ｐゴシック"/>
            </a:rPr>
            <a:t>年度において基準財政収入額は</a:t>
          </a:r>
          <a:r>
            <a:rPr kumimoji="1" lang="en-US" altLang="ja-JP" sz="1300">
              <a:latin typeface="ＭＳ Ｐゴシック"/>
            </a:rPr>
            <a:t>9,459,778</a:t>
          </a:r>
          <a:r>
            <a:rPr kumimoji="1" lang="ja-JP" altLang="en-US" sz="1300">
              <a:latin typeface="ＭＳ Ｐゴシック"/>
            </a:rPr>
            <a:t>千円（＋</a:t>
          </a:r>
          <a:r>
            <a:rPr kumimoji="1" lang="en-US" altLang="ja-JP" sz="1300">
              <a:latin typeface="ＭＳ Ｐゴシック"/>
            </a:rPr>
            <a:t>165,185</a:t>
          </a:r>
          <a:r>
            <a:rPr kumimoji="1" lang="ja-JP" altLang="en-US" sz="1300">
              <a:latin typeface="ＭＳ Ｐゴシック"/>
            </a:rPr>
            <a:t>千円）となり、基準財政需要額においては</a:t>
          </a:r>
          <a:r>
            <a:rPr kumimoji="1" lang="en-US" altLang="ja-JP" sz="1300">
              <a:latin typeface="ＭＳ Ｐゴシック"/>
            </a:rPr>
            <a:t>12,879,078</a:t>
          </a:r>
          <a:r>
            <a:rPr kumimoji="1" lang="ja-JP" altLang="en-US" sz="1300">
              <a:latin typeface="ＭＳ Ｐゴシック"/>
            </a:rPr>
            <a:t>千円（</a:t>
          </a:r>
          <a:r>
            <a:rPr kumimoji="1" lang="en-US" altLang="ja-JP" sz="1300">
              <a:latin typeface="ＭＳ Ｐゴシック"/>
            </a:rPr>
            <a:t>-76,152</a:t>
          </a:r>
          <a:r>
            <a:rPr kumimoji="1" lang="ja-JP" altLang="en-US" sz="1300">
              <a:latin typeface="ＭＳ Ｐゴシック"/>
            </a:rPr>
            <a:t>千円）となったことによる。本市の基準財政収入額はピーク時である平成</a:t>
          </a:r>
          <a:r>
            <a:rPr kumimoji="1" lang="en-US" altLang="ja-JP" sz="1300">
              <a:latin typeface="ＭＳ Ｐゴシック"/>
            </a:rPr>
            <a:t>10</a:t>
          </a:r>
          <a:r>
            <a:rPr kumimoji="1" lang="ja-JP" altLang="en-US" sz="1300">
              <a:latin typeface="ＭＳ Ｐゴシック"/>
            </a:rPr>
            <a:t>年度で約</a:t>
          </a:r>
          <a:r>
            <a:rPr kumimoji="1" lang="en-US" altLang="ja-JP" sz="1300">
              <a:latin typeface="ＭＳ Ｐゴシック"/>
            </a:rPr>
            <a:t>96</a:t>
          </a:r>
          <a:r>
            <a:rPr kumimoji="1" lang="ja-JP" altLang="en-US" sz="1300">
              <a:latin typeface="ＭＳ Ｐゴシック"/>
            </a:rPr>
            <a:t>億円だったのに</a:t>
          </a:r>
          <a:r>
            <a:rPr kumimoji="1" lang="ja-JP" altLang="en-US" sz="1300" b="0">
              <a:solidFill>
                <a:sysClr val="windowText" lastClr="000000"/>
              </a:solidFill>
              <a:latin typeface="ＭＳ Ｐゴシック"/>
            </a:rPr>
            <a:t>対し、その後は平成</a:t>
          </a:r>
          <a:r>
            <a:rPr kumimoji="1" lang="en-US" altLang="ja-JP" sz="1300" b="0">
              <a:solidFill>
                <a:sysClr val="windowText" lastClr="000000"/>
              </a:solidFill>
              <a:latin typeface="ＭＳ Ｐゴシック"/>
            </a:rPr>
            <a:t>22</a:t>
          </a:r>
          <a:r>
            <a:rPr kumimoji="1" lang="ja-JP" altLang="en-US" sz="1300" b="0">
              <a:solidFill>
                <a:sysClr val="windowText" lastClr="000000"/>
              </a:solidFill>
              <a:latin typeface="ＭＳ Ｐゴシック"/>
            </a:rPr>
            <a:t>年度に約</a:t>
          </a:r>
          <a:r>
            <a:rPr kumimoji="1" lang="en-US" altLang="ja-JP" sz="1300" b="0">
              <a:solidFill>
                <a:sysClr val="windowText" lastClr="000000"/>
              </a:solidFill>
              <a:latin typeface="ＭＳ Ｐゴシック"/>
            </a:rPr>
            <a:t>83</a:t>
          </a:r>
          <a:r>
            <a:rPr kumimoji="1" lang="ja-JP" altLang="en-US" sz="1300" b="0">
              <a:solidFill>
                <a:sysClr val="windowText" lastClr="000000"/>
              </a:solidFill>
              <a:latin typeface="ＭＳ Ｐゴシック"/>
            </a:rPr>
            <a:t>億円まで落ち込んだが、</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年度では約</a:t>
          </a:r>
          <a:r>
            <a:rPr kumimoji="1" lang="en-US" altLang="ja-JP" sz="1300">
              <a:latin typeface="ＭＳ Ｐゴシック"/>
            </a:rPr>
            <a:t>95</a:t>
          </a:r>
          <a:r>
            <a:rPr kumimoji="1" lang="ja-JP" altLang="en-US" sz="1300">
              <a:latin typeface="ＭＳ Ｐゴシック"/>
            </a:rPr>
            <a:t>億円と差は縮まってはきているものの、地方消費税交付金を除き、全体的には減少傾向であるため、市税の公平かつ適正な賦課及び徴収による歳入の確保に努める。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78740</xdr:rowOff>
    </xdr:from>
    <xdr:to>
      <xdr:col>7</xdr:col>
      <xdr:colOff>152400</xdr:colOff>
      <xdr:row>40</xdr:row>
      <xdr:rowOff>102870</xdr:rowOff>
    </xdr:to>
    <xdr:cxnSp macro="">
      <xdr:nvCxnSpPr>
        <xdr:cNvPr id="66" name="直線コネクタ 65"/>
        <xdr:cNvCxnSpPr/>
      </xdr:nvCxnSpPr>
      <xdr:spPr>
        <a:xfrm flipV="1">
          <a:off x="4114800" y="693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102870</xdr:rowOff>
    </xdr:from>
    <xdr:to>
      <xdr:col>6</xdr:col>
      <xdr:colOff>0</xdr:colOff>
      <xdr:row>40</xdr:row>
      <xdr:rowOff>127000</xdr:rowOff>
    </xdr:to>
    <xdr:cxnSp macro="">
      <xdr:nvCxnSpPr>
        <xdr:cNvPr id="69" name="直線コネクタ 68"/>
        <xdr:cNvCxnSpPr/>
      </xdr:nvCxnSpPr>
      <xdr:spPr>
        <a:xfrm flipV="1">
          <a:off x="3225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151130</xdr:rowOff>
    </xdr:to>
    <xdr:cxnSp macro="">
      <xdr:nvCxnSpPr>
        <xdr:cNvPr id="72" name="直線コネクタ 71"/>
        <xdr:cNvCxnSpPr/>
      </xdr:nvCxnSpPr>
      <xdr:spPr>
        <a:xfrm flipV="1">
          <a:off x="2336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151130</xdr:rowOff>
    </xdr:from>
    <xdr:to>
      <xdr:col>3</xdr:col>
      <xdr:colOff>279400</xdr:colOff>
      <xdr:row>40</xdr:row>
      <xdr:rowOff>151130</xdr:rowOff>
    </xdr:to>
    <xdr:cxnSp macro="">
      <xdr:nvCxnSpPr>
        <xdr:cNvPr id="75" name="直線コネクタ 74"/>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85" name="円/楕円 84"/>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44467</xdr:rowOff>
    </xdr:from>
    <xdr:ext cx="762000" cy="259045"/>
    <xdr:sp macro="" textlink="">
      <xdr:nvSpPr>
        <xdr:cNvPr id="86" name="財政力該当値テキスト"/>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52070</xdr:rowOff>
    </xdr:from>
    <xdr:to>
      <xdr:col>6</xdr:col>
      <xdr:colOff>50800</xdr:colOff>
      <xdr:row>40</xdr:row>
      <xdr:rowOff>153670</xdr:rowOff>
    </xdr:to>
    <xdr:sp macro="" textlink="">
      <xdr:nvSpPr>
        <xdr:cNvPr id="87" name="円/楕円 86"/>
        <xdr:cNvSpPr/>
      </xdr:nvSpPr>
      <xdr:spPr>
        <a:xfrm>
          <a:off x="4064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88" name="テキスト ボックス 87"/>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9" name="円/楕円 88"/>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0" name="テキスト ボックス 89"/>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100330</xdr:rowOff>
    </xdr:from>
    <xdr:to>
      <xdr:col>3</xdr:col>
      <xdr:colOff>330200</xdr:colOff>
      <xdr:row>41</xdr:row>
      <xdr:rowOff>30480</xdr:rowOff>
    </xdr:to>
    <xdr:sp macro="" textlink="">
      <xdr:nvSpPr>
        <xdr:cNvPr id="91" name="円/楕円 90"/>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40657</xdr:rowOff>
    </xdr:from>
    <xdr:ext cx="762000" cy="259045"/>
    <xdr:sp macro="" textlink="">
      <xdr:nvSpPr>
        <xdr:cNvPr id="92" name="テキスト ボックス 91"/>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100330</xdr:rowOff>
    </xdr:from>
    <xdr:to>
      <xdr:col>2</xdr:col>
      <xdr:colOff>127000</xdr:colOff>
      <xdr:row>41</xdr:row>
      <xdr:rowOff>30480</xdr:rowOff>
    </xdr:to>
    <xdr:sp macro="" textlink="">
      <xdr:nvSpPr>
        <xdr:cNvPr id="93" name="円/楕円 92"/>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40657</xdr:rowOff>
    </xdr:from>
    <xdr:ext cx="762000" cy="259045"/>
    <xdr:sp macro="" textlink="">
      <xdr:nvSpPr>
        <xdr:cNvPr id="94" name="テキスト ボックス 93"/>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経常収支比率は、平成</a:t>
          </a:r>
          <a:r>
            <a:rPr kumimoji="1" lang="en-US" altLang="ja-JP" sz="1200">
              <a:latin typeface="ＭＳ Ｐゴシック"/>
            </a:rPr>
            <a:t>28</a:t>
          </a:r>
          <a:r>
            <a:rPr kumimoji="1" lang="ja-JP" altLang="en-US" sz="1200">
              <a:latin typeface="ＭＳ Ｐゴシック"/>
            </a:rPr>
            <a:t>年度では</a:t>
          </a:r>
          <a:r>
            <a:rPr kumimoji="1" lang="en-US" altLang="ja-JP" sz="1200">
              <a:latin typeface="ＭＳ Ｐゴシック"/>
            </a:rPr>
            <a:t>97.3</a:t>
          </a:r>
          <a:r>
            <a:rPr kumimoji="1" lang="ja-JP" altLang="en-US" sz="1200">
              <a:latin typeface="ＭＳ Ｐゴシック"/>
            </a:rPr>
            <a:t>％となり対前年度比</a:t>
          </a:r>
          <a:r>
            <a:rPr kumimoji="1" lang="en-US" altLang="ja-JP" sz="1200">
              <a:latin typeface="ＭＳ Ｐゴシック"/>
            </a:rPr>
            <a:t>0.4</a:t>
          </a:r>
          <a:r>
            <a:rPr kumimoji="1" lang="ja-JP" altLang="en-US" sz="1200">
              <a:latin typeface="ＭＳ Ｐゴシック"/>
            </a:rPr>
            <a:t>ポイント改善したが、依然硬直した財政状況が続いている。経常経費充当一般財源等が</a:t>
          </a:r>
          <a:r>
            <a:rPr kumimoji="1" lang="en-US" altLang="ja-JP" sz="1200">
              <a:latin typeface="ＭＳ Ｐゴシック"/>
            </a:rPr>
            <a:t>16,263,873</a:t>
          </a:r>
          <a:r>
            <a:rPr kumimoji="1" lang="ja-JP" altLang="en-US" sz="1200">
              <a:latin typeface="ＭＳ Ｐゴシック"/>
            </a:rPr>
            <a:t>千円と対前年度比</a:t>
          </a:r>
          <a:r>
            <a:rPr kumimoji="1" lang="en-US" altLang="ja-JP" sz="1200">
              <a:latin typeface="ＭＳ Ｐゴシック"/>
            </a:rPr>
            <a:t>767,874</a:t>
          </a:r>
          <a:r>
            <a:rPr kumimoji="1" lang="ja-JP" altLang="en-US" sz="1200">
              <a:latin typeface="ＭＳ Ｐゴシック"/>
            </a:rPr>
            <a:t>千円の減となったのは、主に人件費である。定年及び普通退職に伴う退職金の減によるものである。経常一般財源等では、市税が</a:t>
          </a:r>
          <a:r>
            <a:rPr kumimoji="1" lang="en-US" altLang="ja-JP" sz="1200">
              <a:latin typeface="ＭＳ Ｐゴシック"/>
            </a:rPr>
            <a:t>10,438,031</a:t>
          </a:r>
          <a:r>
            <a:rPr kumimoji="1" lang="ja-JP" altLang="en-US" sz="1200">
              <a:latin typeface="ＭＳ Ｐゴシック"/>
            </a:rPr>
            <a:t>千円と対前年度比</a:t>
          </a:r>
          <a:r>
            <a:rPr kumimoji="1" lang="en-US" altLang="ja-JP" sz="1200">
              <a:latin typeface="ＭＳ Ｐゴシック"/>
            </a:rPr>
            <a:t>95,670</a:t>
          </a:r>
          <a:r>
            <a:rPr kumimoji="1" lang="ja-JP" altLang="en-US" sz="1200">
              <a:latin typeface="ＭＳ Ｐゴシック"/>
            </a:rPr>
            <a:t>円の増となったものの、地方消費税交付金等が</a:t>
          </a:r>
          <a:r>
            <a:rPr kumimoji="1" lang="en-US" altLang="ja-JP" sz="1200">
              <a:latin typeface="ＭＳ Ｐゴシック"/>
            </a:rPr>
            <a:t>161,025</a:t>
          </a:r>
          <a:r>
            <a:rPr kumimoji="1" lang="ja-JP" altLang="en-US" sz="1200">
              <a:latin typeface="ＭＳ Ｐゴシック"/>
            </a:rPr>
            <a:t>千円の減、地方交付税が</a:t>
          </a:r>
          <a:r>
            <a:rPr kumimoji="1" lang="en-US" altLang="ja-JP" sz="1200">
              <a:latin typeface="ＭＳ Ｐゴシック"/>
            </a:rPr>
            <a:t>250,088</a:t>
          </a:r>
          <a:r>
            <a:rPr kumimoji="1" lang="ja-JP" altLang="en-US" sz="1200">
              <a:latin typeface="ＭＳ Ｐゴシック"/>
            </a:rPr>
            <a:t>千円の減となり、全体として前年度比</a:t>
          </a:r>
          <a:r>
            <a:rPr kumimoji="1" lang="en-US" altLang="ja-JP" sz="1200">
              <a:latin typeface="ＭＳ Ｐゴシック"/>
            </a:rPr>
            <a:t>428,915</a:t>
          </a:r>
          <a:r>
            <a:rPr kumimoji="1" lang="ja-JP" altLang="en-US" sz="1200">
              <a:latin typeface="ＭＳ Ｐゴシック"/>
            </a:rPr>
            <a:t>千円の減となったものである。今後も硬直した財政状況が続くことが想定されるため、引き続き事業費の圧縮等に努める。 </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63</xdr:row>
      <xdr:rowOff>123952</xdr:rowOff>
    </xdr:to>
    <xdr:cxnSp macro="">
      <xdr:nvCxnSpPr>
        <xdr:cNvPr id="127" name="直線コネクタ 126"/>
        <xdr:cNvCxnSpPr/>
      </xdr:nvCxnSpPr>
      <xdr:spPr>
        <a:xfrm flipV="1">
          <a:off x="4114800" y="1090599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123952</xdr:rowOff>
    </xdr:from>
    <xdr:to>
      <xdr:col>6</xdr:col>
      <xdr:colOff>0</xdr:colOff>
      <xdr:row>64</xdr:row>
      <xdr:rowOff>762</xdr:rowOff>
    </xdr:to>
    <xdr:cxnSp macro="">
      <xdr:nvCxnSpPr>
        <xdr:cNvPr id="130" name="直線コネクタ 129"/>
        <xdr:cNvCxnSpPr/>
      </xdr:nvCxnSpPr>
      <xdr:spPr>
        <a:xfrm flipV="1">
          <a:off x="3225800" y="109253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762</xdr:rowOff>
    </xdr:from>
    <xdr:to>
      <xdr:col>4</xdr:col>
      <xdr:colOff>482600</xdr:colOff>
      <xdr:row>64</xdr:row>
      <xdr:rowOff>10414</xdr:rowOff>
    </xdr:to>
    <xdr:cxnSp macro="">
      <xdr:nvCxnSpPr>
        <xdr:cNvPr id="133" name="直線コネクタ 132"/>
        <xdr:cNvCxnSpPr/>
      </xdr:nvCxnSpPr>
      <xdr:spPr>
        <a:xfrm flipV="1">
          <a:off x="2336800" y="109735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152908</xdr:rowOff>
    </xdr:from>
    <xdr:to>
      <xdr:col>3</xdr:col>
      <xdr:colOff>279400</xdr:colOff>
      <xdr:row>64</xdr:row>
      <xdr:rowOff>10414</xdr:rowOff>
    </xdr:to>
    <xdr:cxnSp macro="">
      <xdr:nvCxnSpPr>
        <xdr:cNvPr id="136" name="直線コネクタ 135"/>
        <xdr:cNvCxnSpPr/>
      </xdr:nvCxnSpPr>
      <xdr:spPr>
        <a:xfrm>
          <a:off x="1447800" y="109542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46" name="円/楕円 145"/>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25925</xdr:rowOff>
    </xdr:from>
    <xdr:ext cx="762000" cy="259045"/>
    <xdr:sp macro="" textlink="">
      <xdr:nvSpPr>
        <xdr:cNvPr id="147"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73152</xdr:rowOff>
    </xdr:from>
    <xdr:to>
      <xdr:col>6</xdr:col>
      <xdr:colOff>50800</xdr:colOff>
      <xdr:row>64</xdr:row>
      <xdr:rowOff>3302</xdr:rowOff>
    </xdr:to>
    <xdr:sp macro="" textlink="">
      <xdr:nvSpPr>
        <xdr:cNvPr id="148" name="円/楕円 147"/>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159529</xdr:rowOff>
    </xdr:from>
    <xdr:ext cx="736600" cy="259045"/>
    <xdr:sp macro="" textlink="">
      <xdr:nvSpPr>
        <xdr:cNvPr id="149" name="テキスト ボックス 148"/>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121412</xdr:rowOff>
    </xdr:from>
    <xdr:to>
      <xdr:col>4</xdr:col>
      <xdr:colOff>533400</xdr:colOff>
      <xdr:row>64</xdr:row>
      <xdr:rowOff>51562</xdr:rowOff>
    </xdr:to>
    <xdr:sp macro="" textlink="">
      <xdr:nvSpPr>
        <xdr:cNvPr id="150" name="円/楕円 149"/>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36339</xdr:rowOff>
    </xdr:from>
    <xdr:ext cx="762000" cy="259045"/>
    <xdr:sp macro="" textlink="">
      <xdr:nvSpPr>
        <xdr:cNvPr id="151" name="テキスト ボックス 150"/>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131064</xdr:rowOff>
    </xdr:from>
    <xdr:to>
      <xdr:col>3</xdr:col>
      <xdr:colOff>330200</xdr:colOff>
      <xdr:row>64</xdr:row>
      <xdr:rowOff>61214</xdr:rowOff>
    </xdr:to>
    <xdr:sp macro="" textlink="">
      <xdr:nvSpPr>
        <xdr:cNvPr id="152" name="円/楕円 151"/>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45991</xdr:rowOff>
    </xdr:from>
    <xdr:ext cx="762000" cy="259045"/>
    <xdr:sp macro="" textlink="">
      <xdr:nvSpPr>
        <xdr:cNvPr id="153" name="テキスト ボックス 152"/>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4" name="円/楕円 153"/>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17035</xdr:rowOff>
    </xdr:from>
    <xdr:ext cx="762000" cy="259045"/>
    <xdr:sp macro="" textlink="">
      <xdr:nvSpPr>
        <xdr:cNvPr id="155" name="テキスト ボックス 154"/>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全国・大阪府・類似団体に比べていずれも下回っている。</a:t>
          </a:r>
        </a:p>
        <a:p>
          <a:r>
            <a:rPr kumimoji="1" lang="ja-JP" altLang="en-US" sz="1300">
              <a:latin typeface="ＭＳ Ｐゴシック"/>
            </a:rPr>
            <a:t>　人件費については、職員数の削減、職員給与の抑制や各種手当等の見直しによるものである。今後も引き続き、この水準を維持するよう職員数の適正な管理に努めるものである。</a:t>
          </a:r>
        </a:p>
        <a:p>
          <a:r>
            <a:rPr kumimoji="1" lang="ja-JP" altLang="en-US" sz="1300">
              <a:latin typeface="ＭＳ Ｐゴシック"/>
            </a:rPr>
            <a:t>　物件費については、今後も事業費の圧縮に努める。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137981</xdr:rowOff>
    </xdr:from>
    <xdr:to>
      <xdr:col>7</xdr:col>
      <xdr:colOff>152400</xdr:colOff>
      <xdr:row>82</xdr:row>
      <xdr:rowOff>171134</xdr:rowOff>
    </xdr:to>
    <xdr:cxnSp macro="">
      <xdr:nvCxnSpPr>
        <xdr:cNvPr id="190" name="直線コネクタ 189"/>
        <xdr:cNvCxnSpPr/>
      </xdr:nvCxnSpPr>
      <xdr:spPr>
        <a:xfrm flipV="1">
          <a:off x="4114800" y="14196881"/>
          <a:ext cx="8382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120045</xdr:rowOff>
    </xdr:from>
    <xdr:to>
      <xdr:col>6</xdr:col>
      <xdr:colOff>0</xdr:colOff>
      <xdr:row>82</xdr:row>
      <xdr:rowOff>171134</xdr:rowOff>
    </xdr:to>
    <xdr:cxnSp macro="">
      <xdr:nvCxnSpPr>
        <xdr:cNvPr id="193" name="直線コネクタ 192"/>
        <xdr:cNvCxnSpPr/>
      </xdr:nvCxnSpPr>
      <xdr:spPr>
        <a:xfrm>
          <a:off x="3225800" y="14178945"/>
          <a:ext cx="889000" cy="5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47614</xdr:rowOff>
    </xdr:from>
    <xdr:to>
      <xdr:col>4</xdr:col>
      <xdr:colOff>482600</xdr:colOff>
      <xdr:row>82</xdr:row>
      <xdr:rowOff>120045</xdr:rowOff>
    </xdr:to>
    <xdr:cxnSp macro="">
      <xdr:nvCxnSpPr>
        <xdr:cNvPr id="196" name="直線コネクタ 195"/>
        <xdr:cNvCxnSpPr/>
      </xdr:nvCxnSpPr>
      <xdr:spPr>
        <a:xfrm>
          <a:off x="2336800" y="14106514"/>
          <a:ext cx="889000" cy="7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47614</xdr:rowOff>
    </xdr:from>
    <xdr:to>
      <xdr:col>3</xdr:col>
      <xdr:colOff>279400</xdr:colOff>
      <xdr:row>82</xdr:row>
      <xdr:rowOff>71946</xdr:rowOff>
    </xdr:to>
    <xdr:cxnSp macro="">
      <xdr:nvCxnSpPr>
        <xdr:cNvPr id="199" name="直線コネクタ 198"/>
        <xdr:cNvCxnSpPr/>
      </xdr:nvCxnSpPr>
      <xdr:spPr>
        <a:xfrm flipV="1">
          <a:off x="1447800" y="14106514"/>
          <a:ext cx="889000" cy="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87181</xdr:rowOff>
    </xdr:from>
    <xdr:to>
      <xdr:col>7</xdr:col>
      <xdr:colOff>203200</xdr:colOff>
      <xdr:row>83</xdr:row>
      <xdr:rowOff>17331</xdr:rowOff>
    </xdr:to>
    <xdr:sp macro="" textlink="">
      <xdr:nvSpPr>
        <xdr:cNvPr id="209" name="円/楕円 208"/>
        <xdr:cNvSpPr/>
      </xdr:nvSpPr>
      <xdr:spPr>
        <a:xfrm>
          <a:off x="4902200" y="141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103708</xdr:rowOff>
    </xdr:from>
    <xdr:ext cx="762000" cy="259045"/>
    <xdr:sp macro="" textlink="">
      <xdr:nvSpPr>
        <xdr:cNvPr id="210" name="人件費・物件費等の状況該当値テキスト"/>
        <xdr:cNvSpPr txBox="1"/>
      </xdr:nvSpPr>
      <xdr:spPr>
        <a:xfrm>
          <a:off x="5041900" y="1399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89,556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120334</xdr:rowOff>
    </xdr:from>
    <xdr:to>
      <xdr:col>6</xdr:col>
      <xdr:colOff>50800</xdr:colOff>
      <xdr:row>83</xdr:row>
      <xdr:rowOff>50484</xdr:rowOff>
    </xdr:to>
    <xdr:sp macro="" textlink="">
      <xdr:nvSpPr>
        <xdr:cNvPr id="211" name="円/楕円 210"/>
        <xdr:cNvSpPr/>
      </xdr:nvSpPr>
      <xdr:spPr>
        <a:xfrm>
          <a:off x="4064000" y="141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60661</xdr:rowOff>
    </xdr:from>
    <xdr:ext cx="736600" cy="259045"/>
    <xdr:sp macro="" textlink="">
      <xdr:nvSpPr>
        <xdr:cNvPr id="212" name="テキスト ボックス 211"/>
        <xdr:cNvSpPr txBox="1"/>
      </xdr:nvSpPr>
      <xdr:spPr>
        <a:xfrm>
          <a:off x="3733800" y="1394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92,029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69245</xdr:rowOff>
    </xdr:from>
    <xdr:to>
      <xdr:col>4</xdr:col>
      <xdr:colOff>533400</xdr:colOff>
      <xdr:row>82</xdr:row>
      <xdr:rowOff>170845</xdr:rowOff>
    </xdr:to>
    <xdr:sp macro="" textlink="">
      <xdr:nvSpPr>
        <xdr:cNvPr id="213" name="円/楕円 212"/>
        <xdr:cNvSpPr/>
      </xdr:nvSpPr>
      <xdr:spPr>
        <a:xfrm>
          <a:off x="3175000" y="141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9572</xdr:rowOff>
    </xdr:from>
    <xdr:ext cx="762000" cy="259045"/>
    <xdr:sp macro="" textlink="">
      <xdr:nvSpPr>
        <xdr:cNvPr id="214" name="テキスト ボックス 213"/>
        <xdr:cNvSpPr txBox="1"/>
      </xdr:nvSpPr>
      <xdr:spPr>
        <a:xfrm>
          <a:off x="2844800" y="1389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168264</xdr:rowOff>
    </xdr:from>
    <xdr:to>
      <xdr:col>3</xdr:col>
      <xdr:colOff>330200</xdr:colOff>
      <xdr:row>82</xdr:row>
      <xdr:rowOff>98414</xdr:rowOff>
    </xdr:to>
    <xdr:sp macro="" textlink="">
      <xdr:nvSpPr>
        <xdr:cNvPr id="215" name="円/楕円 214"/>
        <xdr:cNvSpPr/>
      </xdr:nvSpPr>
      <xdr:spPr>
        <a:xfrm>
          <a:off x="2286000" y="140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108591</xdr:rowOff>
    </xdr:from>
    <xdr:ext cx="762000" cy="259045"/>
    <xdr:sp macro="" textlink="">
      <xdr:nvSpPr>
        <xdr:cNvPr id="216" name="テキスト ボックス 215"/>
        <xdr:cNvSpPr txBox="1"/>
      </xdr:nvSpPr>
      <xdr:spPr>
        <a:xfrm>
          <a:off x="1955800" y="1382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82,815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21146</xdr:rowOff>
    </xdr:from>
    <xdr:to>
      <xdr:col>2</xdr:col>
      <xdr:colOff>127000</xdr:colOff>
      <xdr:row>82</xdr:row>
      <xdr:rowOff>122746</xdr:rowOff>
    </xdr:to>
    <xdr:sp macro="" textlink="">
      <xdr:nvSpPr>
        <xdr:cNvPr id="217" name="円/楕円 216"/>
        <xdr:cNvSpPr/>
      </xdr:nvSpPr>
      <xdr:spPr>
        <a:xfrm>
          <a:off x="1397000" y="140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132923</xdr:rowOff>
    </xdr:from>
    <xdr:ext cx="762000" cy="259045"/>
    <xdr:sp macro="" textlink="">
      <xdr:nvSpPr>
        <xdr:cNvPr id="218" name="テキスト ボックス 217"/>
        <xdr:cNvSpPr txBox="1"/>
      </xdr:nvSpPr>
      <xdr:spPr>
        <a:xfrm>
          <a:off x="1066800" y="138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高齢・高給者の退職や経験年数層内の職員分布が変わり、給料月額の低い者で経験年数階層が構成されるようになるなどの原因により、平成</a:t>
          </a:r>
          <a:r>
            <a:rPr kumimoji="1" lang="en-US" altLang="ja-JP" sz="1100">
              <a:latin typeface="ＭＳ Ｐゴシック"/>
            </a:rPr>
            <a:t>22</a:t>
          </a:r>
          <a:r>
            <a:rPr kumimoji="1" lang="ja-JP" altLang="en-US" sz="1100">
              <a:latin typeface="ＭＳ Ｐゴシック"/>
            </a:rPr>
            <a:t>年度頃までは低下傾向にあった</a:t>
          </a:r>
          <a:r>
            <a:rPr kumimoji="1" lang="ja-JP" altLang="en-US" sz="1100" b="0" strike="noStrike" baseline="0">
              <a:solidFill>
                <a:sysClr val="windowText" lastClr="000000"/>
              </a:solidFill>
              <a:latin typeface="ＭＳ Ｐゴシック"/>
            </a:rPr>
            <a:t>が、</a:t>
          </a:r>
          <a:r>
            <a:rPr kumimoji="1" lang="ja-JP" altLang="en-US" sz="1100">
              <a:latin typeface="ＭＳ Ｐゴシック"/>
            </a:rPr>
            <a:t>平成</a:t>
          </a:r>
          <a:r>
            <a:rPr kumimoji="1" lang="en-US" altLang="ja-JP" sz="1100">
              <a:latin typeface="ＭＳ Ｐゴシック"/>
            </a:rPr>
            <a:t>23</a:t>
          </a:r>
          <a:r>
            <a:rPr kumimoji="1" lang="ja-JP" altLang="en-US" sz="1100">
              <a:latin typeface="ＭＳ Ｐゴシック"/>
            </a:rPr>
            <a:t>年度（Ｈ</a:t>
          </a:r>
          <a:r>
            <a:rPr kumimoji="1" lang="en-US" altLang="ja-JP" sz="1100">
              <a:latin typeface="ＭＳ Ｐゴシック"/>
            </a:rPr>
            <a:t>24.4.1</a:t>
          </a:r>
          <a:r>
            <a:rPr kumimoji="1" lang="ja-JP" altLang="en-US" sz="1100">
              <a:latin typeface="ＭＳ Ｐゴシック"/>
            </a:rPr>
            <a:t>現在）・</a:t>
          </a:r>
          <a:r>
            <a:rPr kumimoji="1" lang="en-US" altLang="ja-JP" sz="1100">
              <a:latin typeface="ＭＳ Ｐゴシック"/>
            </a:rPr>
            <a:t>24</a:t>
          </a:r>
          <a:r>
            <a:rPr kumimoji="1" lang="ja-JP" altLang="en-US" sz="1100">
              <a:latin typeface="ＭＳ Ｐゴシック"/>
            </a:rPr>
            <a:t>年度（Ｈ</a:t>
          </a:r>
          <a:r>
            <a:rPr kumimoji="1" lang="en-US" altLang="ja-JP" sz="1100">
              <a:latin typeface="ＭＳ Ｐゴシック"/>
            </a:rPr>
            <a:t>25.4.1</a:t>
          </a:r>
          <a:r>
            <a:rPr kumimoji="1" lang="ja-JP" altLang="en-US" sz="1100">
              <a:latin typeface="ＭＳ Ｐゴシック"/>
            </a:rPr>
            <a:t>現在）は、国家公務員の給与特例減額の影響を受けて指数は</a:t>
          </a:r>
          <a:r>
            <a:rPr kumimoji="1" lang="en-US" altLang="ja-JP" sz="1100">
              <a:latin typeface="ＭＳ Ｐゴシック"/>
            </a:rPr>
            <a:t>100</a:t>
          </a:r>
          <a:r>
            <a:rPr kumimoji="1" lang="ja-JP" altLang="en-US" sz="1100">
              <a:latin typeface="ＭＳ Ｐゴシック"/>
            </a:rPr>
            <a:t>を超える結果となった</a:t>
          </a:r>
          <a:r>
            <a:rPr kumimoji="1" lang="ja-JP" altLang="en-US" sz="1100" b="0">
              <a:solidFill>
                <a:sysClr val="windowText" lastClr="000000"/>
              </a:solidFill>
              <a:latin typeface="ＭＳ Ｐゴシック"/>
            </a:rPr>
            <a:t>。</a:t>
          </a:r>
          <a:r>
            <a:rPr kumimoji="1" lang="ja-JP" altLang="en-US" sz="1100" b="0" strike="noStrike" baseline="0">
              <a:solidFill>
                <a:sysClr val="windowText" lastClr="000000"/>
              </a:solidFill>
              <a:latin typeface="ＭＳ Ｐゴシック"/>
            </a:rPr>
            <a:t>翌</a:t>
          </a:r>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年度（Ｈ</a:t>
          </a:r>
          <a:r>
            <a:rPr kumimoji="1" lang="en-US" altLang="ja-JP" sz="1100">
              <a:latin typeface="ＭＳ Ｐゴシック"/>
            </a:rPr>
            <a:t>25.7.1</a:t>
          </a:r>
          <a:r>
            <a:rPr kumimoji="1" lang="ja-JP" altLang="en-US" sz="1100">
              <a:latin typeface="ＭＳ Ｐゴシック"/>
            </a:rPr>
            <a:t>現在）は、国家公務員の給与特例減額と同等の減額を実施したことにより、指数は</a:t>
          </a:r>
          <a:r>
            <a:rPr kumimoji="1" lang="en-US" altLang="ja-JP" sz="1100">
              <a:latin typeface="ＭＳ Ｐゴシック"/>
            </a:rPr>
            <a:t>99.1</a:t>
          </a:r>
          <a:r>
            <a:rPr kumimoji="1" lang="ja-JP" altLang="en-US" sz="1100">
              <a:latin typeface="ＭＳ Ｐゴシック"/>
            </a:rPr>
            <a:t>となり、Ｈ</a:t>
          </a:r>
          <a:r>
            <a:rPr kumimoji="1" lang="en-US" altLang="ja-JP" sz="1100">
              <a:latin typeface="ＭＳ Ｐゴシック"/>
            </a:rPr>
            <a:t>26.4.1</a:t>
          </a:r>
          <a:r>
            <a:rPr kumimoji="1" lang="ja-JP" altLang="en-US" sz="1100">
              <a:latin typeface="ＭＳ Ｐゴシック"/>
            </a:rPr>
            <a:t>現在は国家公務員の給与特例減額の終了に伴い、指数は</a:t>
          </a:r>
          <a:r>
            <a:rPr kumimoji="1" lang="en-US" altLang="ja-JP" sz="1100">
              <a:latin typeface="ＭＳ Ｐゴシック"/>
            </a:rPr>
            <a:t>96.8</a:t>
          </a:r>
          <a:r>
            <a:rPr kumimoji="1" lang="ja-JP" altLang="en-US" sz="1100">
              <a:latin typeface="ＭＳ Ｐゴシック"/>
            </a:rPr>
            <a:t>となった。平成</a:t>
          </a:r>
          <a:r>
            <a:rPr kumimoji="1" lang="en-US" altLang="ja-JP" sz="1100">
              <a:latin typeface="ＭＳ Ｐゴシック"/>
            </a:rPr>
            <a:t>27</a:t>
          </a:r>
          <a:r>
            <a:rPr kumimoji="1" lang="ja-JP" altLang="en-US" sz="1100">
              <a:latin typeface="ＭＳ Ｐゴシック"/>
            </a:rPr>
            <a:t>年度（Ｈ</a:t>
          </a:r>
          <a:r>
            <a:rPr kumimoji="1" lang="en-US" altLang="ja-JP" sz="1100">
              <a:latin typeface="ＭＳ Ｐゴシック"/>
            </a:rPr>
            <a:t>28.4.1</a:t>
          </a:r>
          <a:r>
            <a:rPr kumimoji="1" lang="ja-JP" altLang="en-US" sz="1100">
              <a:latin typeface="ＭＳ Ｐゴシック"/>
            </a:rPr>
            <a:t>現在）は</a:t>
          </a:r>
          <a:r>
            <a:rPr kumimoji="1" lang="en-US" altLang="ja-JP" sz="1100">
              <a:latin typeface="ＭＳ Ｐゴシック"/>
            </a:rPr>
            <a:t>96.4</a:t>
          </a:r>
          <a:r>
            <a:rPr kumimoji="1" lang="ja-JP" altLang="en-US" sz="1100">
              <a:latin typeface="ＭＳ Ｐゴシック"/>
            </a:rPr>
            <a:t>、</a:t>
          </a:r>
          <a:r>
            <a:rPr kumimoji="1" lang="ja-JP" altLang="en-US" sz="1100" b="0">
              <a:solidFill>
                <a:sysClr val="windowText" lastClr="000000"/>
              </a:solidFill>
              <a:latin typeface="ＭＳ Ｐゴシック"/>
            </a:rPr>
            <a:t>平成</a:t>
          </a:r>
          <a:r>
            <a:rPr kumimoji="1" lang="en-US" altLang="ja-JP" sz="1100" b="0">
              <a:solidFill>
                <a:sysClr val="windowText" lastClr="000000"/>
              </a:solidFill>
              <a:latin typeface="ＭＳ Ｐゴシック"/>
            </a:rPr>
            <a:t>28</a:t>
          </a:r>
          <a:r>
            <a:rPr kumimoji="1" lang="ja-JP" altLang="en-US" sz="1100" b="0">
              <a:solidFill>
                <a:sysClr val="windowText" lastClr="000000"/>
              </a:solidFill>
              <a:latin typeface="ＭＳ Ｐゴシック"/>
            </a:rPr>
            <a:t>年度は</a:t>
          </a:r>
          <a:r>
            <a:rPr kumimoji="1" lang="en-US" altLang="ja-JP" sz="1100" b="0">
              <a:solidFill>
                <a:sysClr val="windowText" lastClr="000000"/>
              </a:solidFill>
              <a:latin typeface="ＭＳ Ｐゴシック"/>
            </a:rPr>
            <a:t>96.1</a:t>
          </a:r>
          <a:r>
            <a:rPr kumimoji="1" lang="ja-JP" altLang="en-US" sz="1100">
              <a:solidFill>
                <a:sysClr val="windowText" lastClr="000000"/>
              </a:solidFill>
              <a:latin typeface="ＭＳ Ｐゴシック"/>
            </a:rPr>
            <a:t>と</a:t>
          </a:r>
          <a:r>
            <a:rPr kumimoji="1" lang="ja-JP" altLang="en-US" sz="1100">
              <a:latin typeface="ＭＳ Ｐゴシック"/>
            </a:rPr>
            <a:t>全国市平均、類似団体平均を下回っているが、今後も引き続き給与の適正化に努める。 </a:t>
          </a:r>
        </a:p>
        <a:p>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40518</xdr:rowOff>
    </xdr:from>
    <xdr:to>
      <xdr:col>24</xdr:col>
      <xdr:colOff>558800</xdr:colOff>
      <xdr:row>82</xdr:row>
      <xdr:rowOff>74991</xdr:rowOff>
    </xdr:to>
    <xdr:cxnSp macro="">
      <xdr:nvCxnSpPr>
        <xdr:cNvPr id="254" name="直線コネクタ 253"/>
        <xdr:cNvCxnSpPr/>
      </xdr:nvCxnSpPr>
      <xdr:spPr>
        <a:xfrm flipV="1">
          <a:off x="16179800" y="14099418"/>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74991</xdr:rowOff>
    </xdr:from>
    <xdr:to>
      <xdr:col>23</xdr:col>
      <xdr:colOff>406400</xdr:colOff>
      <xdr:row>82</xdr:row>
      <xdr:rowOff>132443</xdr:rowOff>
    </xdr:to>
    <xdr:cxnSp macro="">
      <xdr:nvCxnSpPr>
        <xdr:cNvPr id="257" name="直線コネクタ 256"/>
        <xdr:cNvCxnSpPr/>
      </xdr:nvCxnSpPr>
      <xdr:spPr>
        <a:xfrm flipV="1">
          <a:off x="15290800" y="141338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120952</xdr:rowOff>
    </xdr:from>
    <xdr:to>
      <xdr:col>22</xdr:col>
      <xdr:colOff>203200</xdr:colOff>
      <xdr:row>82</xdr:row>
      <xdr:rowOff>132443</xdr:rowOff>
    </xdr:to>
    <xdr:cxnSp macro="">
      <xdr:nvCxnSpPr>
        <xdr:cNvPr id="260" name="直線コネクタ 259"/>
        <xdr:cNvCxnSpPr/>
      </xdr:nvCxnSpPr>
      <xdr:spPr>
        <a:xfrm>
          <a:off x="14401800" y="1417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120952</xdr:rowOff>
    </xdr:from>
    <xdr:to>
      <xdr:col>21</xdr:col>
      <xdr:colOff>0</xdr:colOff>
      <xdr:row>87</xdr:row>
      <xdr:rowOff>148468</xdr:rowOff>
    </xdr:to>
    <xdr:cxnSp macro="">
      <xdr:nvCxnSpPr>
        <xdr:cNvPr id="263" name="直線コネクタ 262"/>
        <xdr:cNvCxnSpPr/>
      </xdr:nvCxnSpPr>
      <xdr:spPr>
        <a:xfrm flipV="1">
          <a:off x="13512800" y="14179852"/>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161168</xdr:rowOff>
    </xdr:from>
    <xdr:to>
      <xdr:col>24</xdr:col>
      <xdr:colOff>609600</xdr:colOff>
      <xdr:row>82</xdr:row>
      <xdr:rowOff>91318</xdr:rowOff>
    </xdr:to>
    <xdr:sp macro="" textlink="">
      <xdr:nvSpPr>
        <xdr:cNvPr id="273" name="円/楕円 272"/>
        <xdr:cNvSpPr/>
      </xdr:nvSpPr>
      <xdr:spPr>
        <a:xfrm>
          <a:off x="169672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6245</xdr:rowOff>
    </xdr:from>
    <xdr:ext cx="762000" cy="259045"/>
    <xdr:sp macro="" textlink="">
      <xdr:nvSpPr>
        <xdr:cNvPr id="274" name="給与水準   （国との比較）該当値テキスト"/>
        <xdr:cNvSpPr txBox="1"/>
      </xdr:nvSpPr>
      <xdr:spPr>
        <a:xfrm>
          <a:off x="17106900" y="138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24191</xdr:rowOff>
    </xdr:from>
    <xdr:to>
      <xdr:col>23</xdr:col>
      <xdr:colOff>457200</xdr:colOff>
      <xdr:row>82</xdr:row>
      <xdr:rowOff>125791</xdr:rowOff>
    </xdr:to>
    <xdr:sp macro="" textlink="">
      <xdr:nvSpPr>
        <xdr:cNvPr id="275" name="円/楕円 274"/>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76" name="テキスト ボックス 275"/>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77" name="円/楕円 276"/>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78" name="テキスト ボックス 277"/>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70152</xdr:rowOff>
    </xdr:from>
    <xdr:to>
      <xdr:col>21</xdr:col>
      <xdr:colOff>50800</xdr:colOff>
      <xdr:row>83</xdr:row>
      <xdr:rowOff>302</xdr:rowOff>
    </xdr:to>
    <xdr:sp macro="" textlink="">
      <xdr:nvSpPr>
        <xdr:cNvPr id="279" name="円/楕円 278"/>
        <xdr:cNvSpPr/>
      </xdr:nvSpPr>
      <xdr:spPr>
        <a:xfrm>
          <a:off x="14351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80" name="テキスト ボックス 279"/>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97668</xdr:rowOff>
    </xdr:from>
    <xdr:to>
      <xdr:col>19</xdr:col>
      <xdr:colOff>533400</xdr:colOff>
      <xdr:row>88</xdr:row>
      <xdr:rowOff>27818</xdr:rowOff>
    </xdr:to>
    <xdr:sp macro="" textlink="">
      <xdr:nvSpPr>
        <xdr:cNvPr id="281" name="円/楕円 280"/>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37995</xdr:rowOff>
    </xdr:from>
    <xdr:ext cx="762000" cy="259045"/>
    <xdr:sp macro="" textlink="">
      <xdr:nvSpPr>
        <xdr:cNvPr id="282" name="テキスト ボックス 281"/>
        <xdr:cNvSpPr txBox="1"/>
      </xdr:nvSpPr>
      <xdr:spPr>
        <a:xfrm>
          <a:off x="13131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業務の民間委託推進、勧奨退職の実施（平成</a:t>
          </a:r>
          <a:r>
            <a:rPr kumimoji="1" lang="en-US" altLang="ja-JP" sz="1300">
              <a:latin typeface="ＭＳ Ｐゴシック"/>
            </a:rPr>
            <a:t>20</a:t>
          </a:r>
          <a:r>
            <a:rPr kumimoji="1" lang="ja-JP" altLang="en-US" sz="1300">
              <a:latin typeface="ＭＳ Ｐゴシック"/>
            </a:rPr>
            <a:t>年度まで）、団塊世代の大量退職への補充の抑制、技能労務職員の退職不補充などにより職員数を削減しており、全国平均、府平均、類似団体平均すべてにおいて、下回っている。また、採用については、今後の職員構成を鑑み、平準化を図っているところであ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23389</xdr:rowOff>
    </xdr:from>
    <xdr:to>
      <xdr:col>24</xdr:col>
      <xdr:colOff>558800</xdr:colOff>
      <xdr:row>60</xdr:row>
      <xdr:rowOff>43497</xdr:rowOff>
    </xdr:to>
    <xdr:cxnSp macro="">
      <xdr:nvCxnSpPr>
        <xdr:cNvPr id="317" name="直線コネクタ 316"/>
        <xdr:cNvCxnSpPr/>
      </xdr:nvCxnSpPr>
      <xdr:spPr>
        <a:xfrm>
          <a:off x="16179800" y="1031038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23389</xdr:rowOff>
    </xdr:from>
    <xdr:to>
      <xdr:col>23</xdr:col>
      <xdr:colOff>406400</xdr:colOff>
      <xdr:row>60</xdr:row>
      <xdr:rowOff>43497</xdr:rowOff>
    </xdr:to>
    <xdr:cxnSp macro="">
      <xdr:nvCxnSpPr>
        <xdr:cNvPr id="320" name="直線コネクタ 319"/>
        <xdr:cNvCxnSpPr/>
      </xdr:nvCxnSpPr>
      <xdr:spPr>
        <a:xfrm flipV="1">
          <a:off x="15290800" y="1031038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168698</xdr:rowOff>
    </xdr:from>
    <xdr:to>
      <xdr:col>22</xdr:col>
      <xdr:colOff>203200</xdr:colOff>
      <xdr:row>60</xdr:row>
      <xdr:rowOff>43497</xdr:rowOff>
    </xdr:to>
    <xdr:cxnSp macro="">
      <xdr:nvCxnSpPr>
        <xdr:cNvPr id="323" name="直線コネクタ 322"/>
        <xdr:cNvCxnSpPr/>
      </xdr:nvCxnSpPr>
      <xdr:spPr>
        <a:xfrm>
          <a:off x="14401800" y="1028424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168698</xdr:rowOff>
    </xdr:from>
    <xdr:to>
      <xdr:col>21</xdr:col>
      <xdr:colOff>0</xdr:colOff>
      <xdr:row>60</xdr:row>
      <xdr:rowOff>17356</xdr:rowOff>
    </xdr:to>
    <xdr:cxnSp macro="">
      <xdr:nvCxnSpPr>
        <xdr:cNvPr id="326" name="直線コネクタ 325"/>
        <xdr:cNvCxnSpPr/>
      </xdr:nvCxnSpPr>
      <xdr:spPr>
        <a:xfrm flipV="1">
          <a:off x="13512800" y="1028424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164147</xdr:rowOff>
    </xdr:from>
    <xdr:to>
      <xdr:col>24</xdr:col>
      <xdr:colOff>609600</xdr:colOff>
      <xdr:row>60</xdr:row>
      <xdr:rowOff>94297</xdr:rowOff>
    </xdr:to>
    <xdr:sp macro="" textlink="">
      <xdr:nvSpPr>
        <xdr:cNvPr id="336" name="円/楕円 335"/>
        <xdr:cNvSpPr/>
      </xdr:nvSpPr>
      <xdr:spPr>
        <a:xfrm>
          <a:off x="169672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9224</xdr:rowOff>
    </xdr:from>
    <xdr:ext cx="762000" cy="259045"/>
    <xdr:sp macro="" textlink="">
      <xdr:nvSpPr>
        <xdr:cNvPr id="337" name="定員管理の状況該当値テキスト"/>
        <xdr:cNvSpPr txBox="1"/>
      </xdr:nvSpPr>
      <xdr:spPr>
        <a:xfrm>
          <a:off x="17106900" y="1012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144039</xdr:rowOff>
    </xdr:from>
    <xdr:to>
      <xdr:col>23</xdr:col>
      <xdr:colOff>457200</xdr:colOff>
      <xdr:row>60</xdr:row>
      <xdr:rowOff>74189</xdr:rowOff>
    </xdr:to>
    <xdr:sp macro="" textlink="">
      <xdr:nvSpPr>
        <xdr:cNvPr id="338" name="円/楕円 337"/>
        <xdr:cNvSpPr/>
      </xdr:nvSpPr>
      <xdr:spPr>
        <a:xfrm>
          <a:off x="16129000" y="10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84366</xdr:rowOff>
    </xdr:from>
    <xdr:ext cx="736600" cy="259045"/>
    <xdr:sp macro="" textlink="">
      <xdr:nvSpPr>
        <xdr:cNvPr id="339" name="テキスト ボックス 338"/>
        <xdr:cNvSpPr txBox="1"/>
      </xdr:nvSpPr>
      <xdr:spPr>
        <a:xfrm>
          <a:off x="15798800" y="1002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164147</xdr:rowOff>
    </xdr:from>
    <xdr:to>
      <xdr:col>22</xdr:col>
      <xdr:colOff>254000</xdr:colOff>
      <xdr:row>60</xdr:row>
      <xdr:rowOff>94297</xdr:rowOff>
    </xdr:to>
    <xdr:sp macro="" textlink="">
      <xdr:nvSpPr>
        <xdr:cNvPr id="340" name="円/楕円 339"/>
        <xdr:cNvSpPr/>
      </xdr:nvSpPr>
      <xdr:spPr>
        <a:xfrm>
          <a:off x="15240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104474</xdr:rowOff>
    </xdr:from>
    <xdr:ext cx="762000" cy="259045"/>
    <xdr:sp macro="" textlink="">
      <xdr:nvSpPr>
        <xdr:cNvPr id="341" name="テキスト ボックス 340"/>
        <xdr:cNvSpPr txBox="1"/>
      </xdr:nvSpPr>
      <xdr:spPr>
        <a:xfrm>
          <a:off x="14909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117898</xdr:rowOff>
    </xdr:from>
    <xdr:to>
      <xdr:col>21</xdr:col>
      <xdr:colOff>50800</xdr:colOff>
      <xdr:row>60</xdr:row>
      <xdr:rowOff>48048</xdr:rowOff>
    </xdr:to>
    <xdr:sp macro="" textlink="">
      <xdr:nvSpPr>
        <xdr:cNvPr id="342" name="円/楕円 341"/>
        <xdr:cNvSpPr/>
      </xdr:nvSpPr>
      <xdr:spPr>
        <a:xfrm>
          <a:off x="14351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58225</xdr:rowOff>
    </xdr:from>
    <xdr:ext cx="762000" cy="259045"/>
    <xdr:sp macro="" textlink="">
      <xdr:nvSpPr>
        <xdr:cNvPr id="343" name="テキスト ボックス 342"/>
        <xdr:cNvSpPr txBox="1"/>
      </xdr:nvSpPr>
      <xdr:spPr>
        <a:xfrm>
          <a:off x="14020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138006</xdr:rowOff>
    </xdr:from>
    <xdr:to>
      <xdr:col>19</xdr:col>
      <xdr:colOff>533400</xdr:colOff>
      <xdr:row>60</xdr:row>
      <xdr:rowOff>68156</xdr:rowOff>
    </xdr:to>
    <xdr:sp macro="" textlink="">
      <xdr:nvSpPr>
        <xdr:cNvPr id="344" name="円/楕円 343"/>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78333</xdr:rowOff>
    </xdr:from>
    <xdr:ext cx="762000" cy="259045"/>
    <xdr:sp macro="" textlink="">
      <xdr:nvSpPr>
        <xdr:cNvPr id="345" name="テキスト ボックス 344"/>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実質公債費比率は平成</a:t>
          </a:r>
          <a:r>
            <a:rPr kumimoji="1" lang="en-US" altLang="ja-JP" sz="1300">
              <a:latin typeface="ＭＳ Ｐゴシック"/>
            </a:rPr>
            <a:t>21</a:t>
          </a:r>
          <a:r>
            <a:rPr kumimoji="1" lang="ja-JP" altLang="en-US" sz="1300">
              <a:latin typeface="ＭＳ Ｐゴシック"/>
            </a:rPr>
            <a:t>年度から起債許可基準である</a:t>
          </a:r>
          <a:r>
            <a:rPr kumimoji="1" lang="en-US" altLang="ja-JP" sz="1300">
              <a:latin typeface="ＭＳ Ｐゴシック"/>
            </a:rPr>
            <a:t>18</a:t>
          </a:r>
          <a:r>
            <a:rPr kumimoji="1" lang="ja-JP" altLang="en-US" sz="1300">
              <a:latin typeface="ＭＳ Ｐゴシック"/>
            </a:rPr>
            <a:t>％を超過していたが平成</a:t>
          </a:r>
          <a:r>
            <a:rPr kumimoji="1" lang="en-US" altLang="ja-JP" sz="1300">
              <a:latin typeface="ＭＳ Ｐゴシック"/>
            </a:rPr>
            <a:t>28</a:t>
          </a:r>
          <a:r>
            <a:rPr kumimoji="1" lang="ja-JP" altLang="en-US" sz="1300">
              <a:latin typeface="ＭＳ Ｐゴシック"/>
            </a:rPr>
            <a:t>年度には</a:t>
          </a:r>
          <a:r>
            <a:rPr kumimoji="1" lang="en-US" altLang="ja-JP" sz="1300">
              <a:latin typeface="ＭＳ Ｐゴシック"/>
            </a:rPr>
            <a:t>16.5</a:t>
          </a:r>
          <a:r>
            <a:rPr kumimoji="1" lang="ja-JP" altLang="en-US" sz="1300">
              <a:latin typeface="ＭＳ Ｐゴシック"/>
            </a:rPr>
            <a:t>％となり</a:t>
          </a:r>
          <a:r>
            <a:rPr kumimoji="1" lang="en-US" altLang="ja-JP" sz="1300">
              <a:latin typeface="ＭＳ Ｐゴシック"/>
            </a:rPr>
            <a:t>7</a:t>
          </a:r>
          <a:r>
            <a:rPr kumimoji="1" lang="ja-JP" altLang="en-US" sz="1300">
              <a:latin typeface="ＭＳ Ｐゴシック"/>
            </a:rPr>
            <a:t>年ぶりに起債許可基準を下回った。しかしながら、全国平均・大阪府平均を大きく超えている。これは、過去に実施した普通建設事業や職員退職手当の財源として多額の地方債を発行したことが比率の高い要因となっている。</a:t>
          </a:r>
        </a:p>
        <a:p>
          <a:r>
            <a:rPr kumimoji="1" lang="ja-JP" altLang="en-US" sz="1300">
              <a:latin typeface="ＭＳ Ｐゴシック"/>
            </a:rPr>
            <a:t>　今後とも地方債を財源とする事業については、その必要性等を検討したうえで実施しなければならない。</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4763</xdr:rowOff>
    </xdr:from>
    <xdr:to>
      <xdr:col>24</xdr:col>
      <xdr:colOff>558800</xdr:colOff>
      <xdr:row>43</xdr:row>
      <xdr:rowOff>107315</xdr:rowOff>
    </xdr:to>
    <xdr:cxnSp macro="">
      <xdr:nvCxnSpPr>
        <xdr:cNvPr id="375" name="直線コネクタ 374"/>
        <xdr:cNvCxnSpPr/>
      </xdr:nvCxnSpPr>
      <xdr:spPr>
        <a:xfrm flipV="1">
          <a:off x="16179800" y="7377113"/>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107315</xdr:rowOff>
    </xdr:from>
    <xdr:to>
      <xdr:col>23</xdr:col>
      <xdr:colOff>406400</xdr:colOff>
      <xdr:row>43</xdr:row>
      <xdr:rowOff>161607</xdr:rowOff>
    </xdr:to>
    <xdr:cxnSp macro="">
      <xdr:nvCxnSpPr>
        <xdr:cNvPr id="378" name="直線コネクタ 377"/>
        <xdr:cNvCxnSpPr/>
      </xdr:nvCxnSpPr>
      <xdr:spPr>
        <a:xfrm flipV="1">
          <a:off x="15290800" y="747966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125413</xdr:rowOff>
    </xdr:from>
    <xdr:to>
      <xdr:col>22</xdr:col>
      <xdr:colOff>203200</xdr:colOff>
      <xdr:row>43</xdr:row>
      <xdr:rowOff>161607</xdr:rowOff>
    </xdr:to>
    <xdr:cxnSp macro="">
      <xdr:nvCxnSpPr>
        <xdr:cNvPr id="381" name="直線コネクタ 380"/>
        <xdr:cNvCxnSpPr/>
      </xdr:nvCxnSpPr>
      <xdr:spPr>
        <a:xfrm>
          <a:off x="14401800" y="74977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125413</xdr:rowOff>
    </xdr:from>
    <xdr:to>
      <xdr:col>21</xdr:col>
      <xdr:colOff>0</xdr:colOff>
      <xdr:row>43</xdr:row>
      <xdr:rowOff>125413</xdr:rowOff>
    </xdr:to>
    <xdr:cxnSp macro="">
      <xdr:nvCxnSpPr>
        <xdr:cNvPr id="384" name="直線コネクタ 383"/>
        <xdr:cNvCxnSpPr/>
      </xdr:nvCxnSpPr>
      <xdr:spPr>
        <a:xfrm>
          <a:off x="13512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125413</xdr:rowOff>
    </xdr:from>
    <xdr:to>
      <xdr:col>24</xdr:col>
      <xdr:colOff>609600</xdr:colOff>
      <xdr:row>43</xdr:row>
      <xdr:rowOff>55563</xdr:rowOff>
    </xdr:to>
    <xdr:sp macro="" textlink="">
      <xdr:nvSpPr>
        <xdr:cNvPr id="394" name="円/楕円 393"/>
        <xdr:cNvSpPr/>
      </xdr:nvSpPr>
      <xdr:spPr>
        <a:xfrm>
          <a:off x="16967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97490</xdr:rowOff>
    </xdr:from>
    <xdr:ext cx="762000" cy="259045"/>
    <xdr:sp macro="" textlink="">
      <xdr:nvSpPr>
        <xdr:cNvPr id="395" name="公債費負担の状況該当値テキスト"/>
        <xdr:cNvSpPr txBox="1"/>
      </xdr:nvSpPr>
      <xdr:spPr>
        <a:xfrm>
          <a:off x="17106900" y="72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56515</xdr:rowOff>
    </xdr:from>
    <xdr:to>
      <xdr:col>23</xdr:col>
      <xdr:colOff>457200</xdr:colOff>
      <xdr:row>43</xdr:row>
      <xdr:rowOff>158115</xdr:rowOff>
    </xdr:to>
    <xdr:sp macro="" textlink="">
      <xdr:nvSpPr>
        <xdr:cNvPr id="396" name="円/楕円 395"/>
        <xdr:cNvSpPr/>
      </xdr:nvSpPr>
      <xdr:spPr>
        <a:xfrm>
          <a:off x="16129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142892</xdr:rowOff>
    </xdr:from>
    <xdr:ext cx="736600" cy="259045"/>
    <xdr:sp macro="" textlink="">
      <xdr:nvSpPr>
        <xdr:cNvPr id="397" name="テキスト ボックス 396"/>
        <xdr:cNvSpPr txBox="1"/>
      </xdr:nvSpPr>
      <xdr:spPr>
        <a:xfrm>
          <a:off x="15798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110807</xdr:rowOff>
    </xdr:from>
    <xdr:to>
      <xdr:col>22</xdr:col>
      <xdr:colOff>254000</xdr:colOff>
      <xdr:row>44</xdr:row>
      <xdr:rowOff>40957</xdr:rowOff>
    </xdr:to>
    <xdr:sp macro="" textlink="">
      <xdr:nvSpPr>
        <xdr:cNvPr id="398" name="円/楕円 397"/>
        <xdr:cNvSpPr/>
      </xdr:nvSpPr>
      <xdr:spPr>
        <a:xfrm>
          <a:off x="15240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25734</xdr:rowOff>
    </xdr:from>
    <xdr:ext cx="762000" cy="259045"/>
    <xdr:sp macro="" textlink="">
      <xdr:nvSpPr>
        <xdr:cNvPr id="399" name="テキスト ボックス 398"/>
        <xdr:cNvSpPr txBox="1"/>
      </xdr:nvSpPr>
      <xdr:spPr>
        <a:xfrm>
          <a:off x="14909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74613</xdr:rowOff>
    </xdr:from>
    <xdr:to>
      <xdr:col>21</xdr:col>
      <xdr:colOff>50800</xdr:colOff>
      <xdr:row>44</xdr:row>
      <xdr:rowOff>4763</xdr:rowOff>
    </xdr:to>
    <xdr:sp macro="" textlink="">
      <xdr:nvSpPr>
        <xdr:cNvPr id="400" name="円/楕円 399"/>
        <xdr:cNvSpPr/>
      </xdr:nvSpPr>
      <xdr:spPr>
        <a:xfrm>
          <a:off x="14351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160990</xdr:rowOff>
    </xdr:from>
    <xdr:ext cx="762000" cy="259045"/>
    <xdr:sp macro="" textlink="">
      <xdr:nvSpPr>
        <xdr:cNvPr id="401" name="テキスト ボックス 400"/>
        <xdr:cNvSpPr txBox="1"/>
      </xdr:nvSpPr>
      <xdr:spPr>
        <a:xfrm>
          <a:off x="14020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74613</xdr:rowOff>
    </xdr:from>
    <xdr:to>
      <xdr:col>19</xdr:col>
      <xdr:colOff>533400</xdr:colOff>
      <xdr:row>44</xdr:row>
      <xdr:rowOff>4763</xdr:rowOff>
    </xdr:to>
    <xdr:sp macro="" textlink="">
      <xdr:nvSpPr>
        <xdr:cNvPr id="402" name="円/楕円 401"/>
        <xdr:cNvSpPr/>
      </xdr:nvSpPr>
      <xdr:spPr>
        <a:xfrm>
          <a:off x="13462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160990</xdr:rowOff>
    </xdr:from>
    <xdr:ext cx="762000" cy="259045"/>
    <xdr:sp macro="" textlink="">
      <xdr:nvSpPr>
        <xdr:cNvPr id="403" name="テキスト ボックス 402"/>
        <xdr:cNvSpPr txBox="1"/>
      </xdr:nvSpPr>
      <xdr:spPr>
        <a:xfrm>
          <a:off x="13131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118.4</a:t>
          </a:r>
          <a:r>
            <a:rPr kumimoji="1" lang="ja-JP" altLang="en-US" sz="1300">
              <a:latin typeface="ＭＳ Ｐゴシック"/>
            </a:rPr>
            <a:t>％と対前年度比▲</a:t>
          </a:r>
          <a:r>
            <a:rPr kumimoji="1" lang="en-US" altLang="ja-JP" sz="1300">
              <a:latin typeface="ＭＳ Ｐゴシック"/>
            </a:rPr>
            <a:t>20.4</a:t>
          </a:r>
          <a:r>
            <a:rPr kumimoji="1" lang="ja-JP" altLang="en-US" sz="1300">
              <a:latin typeface="ＭＳ Ｐゴシック"/>
            </a:rPr>
            <a:t>ポイントとなり、</a:t>
          </a:r>
          <a:r>
            <a:rPr kumimoji="1" lang="en-US" altLang="ja-JP" sz="1300">
              <a:latin typeface="ＭＳ Ｐゴシック"/>
            </a:rPr>
            <a:t>5</a:t>
          </a:r>
          <a:r>
            <a:rPr kumimoji="1" lang="ja-JP" altLang="en-US" sz="1300">
              <a:latin typeface="ＭＳ Ｐゴシック"/>
            </a:rPr>
            <a:t>ヵ年連続で改善した。これは地方債現在高が減少していることや、土地開発公社の保有土地の買戻しを行ったことによるものであるが、依然高い数値を示している。今後も「財政運営基本方針」で示している目標値を下回るよう、地方債を財源とする事業については、後年度の公債費負担を考慮のうえ、可能な限り発行額の抑制に努めていかなければならない。</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65447</xdr:rowOff>
    </xdr:from>
    <xdr:to>
      <xdr:col>24</xdr:col>
      <xdr:colOff>558800</xdr:colOff>
      <xdr:row>20</xdr:row>
      <xdr:rowOff>58081</xdr:rowOff>
    </xdr:to>
    <xdr:cxnSp macro="">
      <xdr:nvCxnSpPr>
        <xdr:cNvPr id="437" name="直線コネクタ 436"/>
        <xdr:cNvCxnSpPr/>
      </xdr:nvCxnSpPr>
      <xdr:spPr>
        <a:xfrm flipV="1">
          <a:off x="16179800" y="3322997"/>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58081</xdr:rowOff>
    </xdr:from>
    <xdr:to>
      <xdr:col>23</xdr:col>
      <xdr:colOff>406400</xdr:colOff>
      <xdr:row>21</xdr:row>
      <xdr:rowOff>22564</xdr:rowOff>
    </xdr:to>
    <xdr:cxnSp macro="">
      <xdr:nvCxnSpPr>
        <xdr:cNvPr id="440" name="直線コネクタ 439"/>
        <xdr:cNvCxnSpPr/>
      </xdr:nvCxnSpPr>
      <xdr:spPr>
        <a:xfrm flipV="1">
          <a:off x="15290800" y="3487081"/>
          <a:ext cx="889000" cy="1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22564</xdr:rowOff>
    </xdr:from>
    <xdr:to>
      <xdr:col>22</xdr:col>
      <xdr:colOff>203200</xdr:colOff>
      <xdr:row>21</xdr:row>
      <xdr:rowOff>49911</xdr:rowOff>
    </xdr:to>
    <xdr:cxnSp macro="">
      <xdr:nvCxnSpPr>
        <xdr:cNvPr id="443" name="直線コネクタ 442"/>
        <xdr:cNvCxnSpPr/>
      </xdr:nvCxnSpPr>
      <xdr:spPr>
        <a:xfrm flipV="1">
          <a:off x="14401800" y="362301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49911</xdr:rowOff>
    </xdr:from>
    <xdr:to>
      <xdr:col>21</xdr:col>
      <xdr:colOff>0</xdr:colOff>
      <xdr:row>21</xdr:row>
      <xdr:rowOff>165735</xdr:rowOff>
    </xdr:to>
    <xdr:cxnSp macro="">
      <xdr:nvCxnSpPr>
        <xdr:cNvPr id="446" name="直線コネクタ 445"/>
        <xdr:cNvCxnSpPr/>
      </xdr:nvCxnSpPr>
      <xdr:spPr>
        <a:xfrm flipV="1">
          <a:off x="13512800" y="3650361"/>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14647</xdr:rowOff>
    </xdr:from>
    <xdr:to>
      <xdr:col>24</xdr:col>
      <xdr:colOff>609600</xdr:colOff>
      <xdr:row>19</xdr:row>
      <xdr:rowOff>116247</xdr:rowOff>
    </xdr:to>
    <xdr:sp macro="" textlink="">
      <xdr:nvSpPr>
        <xdr:cNvPr id="456" name="円/楕円 455"/>
        <xdr:cNvSpPr/>
      </xdr:nvSpPr>
      <xdr:spPr>
        <a:xfrm>
          <a:off x="16967200" y="327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158174</xdr:rowOff>
    </xdr:from>
    <xdr:ext cx="762000" cy="259045"/>
    <xdr:sp macro="" textlink="">
      <xdr:nvSpPr>
        <xdr:cNvPr id="457" name="将来負担の状況該当値テキスト"/>
        <xdr:cNvSpPr txBox="1"/>
      </xdr:nvSpPr>
      <xdr:spPr>
        <a:xfrm>
          <a:off x="17106900" y="324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7281</xdr:rowOff>
    </xdr:from>
    <xdr:to>
      <xdr:col>23</xdr:col>
      <xdr:colOff>457200</xdr:colOff>
      <xdr:row>20</xdr:row>
      <xdr:rowOff>108881</xdr:rowOff>
    </xdr:to>
    <xdr:sp macro="" textlink="">
      <xdr:nvSpPr>
        <xdr:cNvPr id="458" name="円/楕円 457"/>
        <xdr:cNvSpPr/>
      </xdr:nvSpPr>
      <xdr:spPr>
        <a:xfrm>
          <a:off x="16129000" y="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93658</xdr:rowOff>
    </xdr:from>
    <xdr:ext cx="736600" cy="259045"/>
    <xdr:sp macro="" textlink="">
      <xdr:nvSpPr>
        <xdr:cNvPr id="459" name="テキスト ボックス 458"/>
        <xdr:cNvSpPr txBox="1"/>
      </xdr:nvSpPr>
      <xdr:spPr>
        <a:xfrm>
          <a:off x="15798800" y="352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143214</xdr:rowOff>
    </xdr:from>
    <xdr:to>
      <xdr:col>22</xdr:col>
      <xdr:colOff>254000</xdr:colOff>
      <xdr:row>21</xdr:row>
      <xdr:rowOff>73364</xdr:rowOff>
    </xdr:to>
    <xdr:sp macro="" textlink="">
      <xdr:nvSpPr>
        <xdr:cNvPr id="460" name="円/楕円 459"/>
        <xdr:cNvSpPr/>
      </xdr:nvSpPr>
      <xdr:spPr>
        <a:xfrm>
          <a:off x="15240000" y="357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58141</xdr:rowOff>
    </xdr:from>
    <xdr:ext cx="762000" cy="259045"/>
    <xdr:sp macro="" textlink="">
      <xdr:nvSpPr>
        <xdr:cNvPr id="461" name="テキスト ボックス 460"/>
        <xdr:cNvSpPr txBox="1"/>
      </xdr:nvSpPr>
      <xdr:spPr>
        <a:xfrm>
          <a:off x="14909800" y="365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170561</xdr:rowOff>
    </xdr:from>
    <xdr:to>
      <xdr:col>21</xdr:col>
      <xdr:colOff>50800</xdr:colOff>
      <xdr:row>21</xdr:row>
      <xdr:rowOff>100711</xdr:rowOff>
    </xdr:to>
    <xdr:sp macro="" textlink="">
      <xdr:nvSpPr>
        <xdr:cNvPr id="462" name="円/楕円 461"/>
        <xdr:cNvSpPr/>
      </xdr:nvSpPr>
      <xdr:spPr>
        <a:xfrm>
          <a:off x="14351000" y="35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85488</xdr:rowOff>
    </xdr:from>
    <xdr:ext cx="762000" cy="259045"/>
    <xdr:sp macro="" textlink="">
      <xdr:nvSpPr>
        <xdr:cNvPr id="463" name="テキスト ボックス 462"/>
        <xdr:cNvSpPr txBox="1"/>
      </xdr:nvSpPr>
      <xdr:spPr>
        <a:xfrm>
          <a:off x="14020800" y="368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114935</xdr:rowOff>
    </xdr:from>
    <xdr:to>
      <xdr:col>19</xdr:col>
      <xdr:colOff>533400</xdr:colOff>
      <xdr:row>22</xdr:row>
      <xdr:rowOff>45085</xdr:rowOff>
    </xdr:to>
    <xdr:sp macro="" textlink="">
      <xdr:nvSpPr>
        <xdr:cNvPr id="464" name="円/楕円 463"/>
        <xdr:cNvSpPr/>
      </xdr:nvSpPr>
      <xdr:spPr>
        <a:xfrm>
          <a:off x="13462000" y="37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29862</xdr:rowOff>
    </xdr:from>
    <xdr:ext cx="762000" cy="259045"/>
    <xdr:sp macro="" textlink="">
      <xdr:nvSpPr>
        <xdr:cNvPr id="465" name="テキスト ボックス 464"/>
        <xdr:cNvSpPr txBox="1"/>
      </xdr:nvSpPr>
      <xdr:spPr>
        <a:xfrm>
          <a:off x="13131800" y="380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75,577
74,358
14.31
28,677,150
28,311,125
263,564
16,532,377
30,202,001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118.4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経常収支比率における人件費の占める割合は、全国・府・類似団体平均すべてにおいて下回っている。前年度と比較すると</a:t>
          </a:r>
          <a:r>
            <a:rPr kumimoji="1" lang="en-US" altLang="ja-JP" sz="1300" b="0">
              <a:solidFill>
                <a:sysClr val="windowText" lastClr="000000"/>
              </a:solidFill>
              <a:latin typeface="ＭＳ Ｐゴシック"/>
            </a:rPr>
            <a:t>1.3</a:t>
          </a:r>
          <a:r>
            <a:rPr kumimoji="1" lang="ja-JP" altLang="en-US" sz="1300" b="0">
              <a:solidFill>
                <a:sysClr val="windowText" lastClr="000000"/>
              </a:solidFill>
              <a:latin typeface="ＭＳ Ｐゴシック"/>
            </a:rPr>
            <a:t>ポイント減少しているが、これは退職手当の減によるものである。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94343</xdr:rowOff>
    </xdr:from>
    <xdr:to>
      <xdr:col>7</xdr:col>
      <xdr:colOff>15875</xdr:colOff>
      <xdr:row>35</xdr:row>
      <xdr:rowOff>7801</xdr:rowOff>
    </xdr:to>
    <xdr:cxnSp macro="">
      <xdr:nvCxnSpPr>
        <xdr:cNvPr id="68" name="直線コネクタ 67"/>
        <xdr:cNvCxnSpPr/>
      </xdr:nvCxnSpPr>
      <xdr:spPr>
        <a:xfrm flipV="1">
          <a:off x="3987800" y="592364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7801</xdr:rowOff>
    </xdr:to>
    <xdr:cxnSp macro="">
      <xdr:nvCxnSpPr>
        <xdr:cNvPr id="71" name="直線コネクタ 70"/>
        <xdr:cNvCxnSpPr/>
      </xdr:nvCxnSpPr>
      <xdr:spPr>
        <a:xfrm>
          <a:off x="3098800" y="60020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105773</xdr:rowOff>
    </xdr:to>
    <xdr:cxnSp macro="">
      <xdr:nvCxnSpPr>
        <xdr:cNvPr id="74" name="直線コネクタ 73"/>
        <xdr:cNvCxnSpPr/>
      </xdr:nvCxnSpPr>
      <xdr:spPr>
        <a:xfrm flipV="1">
          <a:off x="2209800" y="60020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153126</xdr:rowOff>
    </xdr:from>
    <xdr:to>
      <xdr:col>3</xdr:col>
      <xdr:colOff>142875</xdr:colOff>
      <xdr:row>35</xdr:row>
      <xdr:rowOff>105773</xdr:rowOff>
    </xdr:to>
    <xdr:cxnSp macro="">
      <xdr:nvCxnSpPr>
        <xdr:cNvPr id="77" name="直線コネクタ 76"/>
        <xdr:cNvCxnSpPr/>
      </xdr:nvCxnSpPr>
      <xdr:spPr>
        <a:xfrm>
          <a:off x="1320800" y="598242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43543</xdr:rowOff>
    </xdr:from>
    <xdr:to>
      <xdr:col>7</xdr:col>
      <xdr:colOff>66675</xdr:colOff>
      <xdr:row>34</xdr:row>
      <xdr:rowOff>145143</xdr:rowOff>
    </xdr:to>
    <xdr:sp macro="" textlink="">
      <xdr:nvSpPr>
        <xdr:cNvPr id="87" name="円/楕円 86"/>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60070</xdr:rowOff>
    </xdr:from>
    <xdr:ext cx="762000" cy="259045"/>
    <xdr:sp macro="" textlink="">
      <xdr:nvSpPr>
        <xdr:cNvPr id="88" name="人件費該当値テキスト"/>
        <xdr:cNvSpPr txBox="1"/>
      </xdr:nvSpPr>
      <xdr:spPr>
        <a:xfrm>
          <a:off x="4914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128451</xdr:rowOff>
    </xdr:from>
    <xdr:to>
      <xdr:col>5</xdr:col>
      <xdr:colOff>600075</xdr:colOff>
      <xdr:row>35</xdr:row>
      <xdr:rowOff>58601</xdr:rowOff>
    </xdr:to>
    <xdr:sp macro="" textlink="">
      <xdr:nvSpPr>
        <xdr:cNvPr id="89" name="円/楕円 88"/>
        <xdr:cNvSpPr/>
      </xdr:nvSpPr>
      <xdr:spPr>
        <a:xfrm>
          <a:off x="3937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68778</xdr:rowOff>
    </xdr:from>
    <xdr:ext cx="736600" cy="259045"/>
    <xdr:sp macro="" textlink="">
      <xdr:nvSpPr>
        <xdr:cNvPr id="90" name="テキスト ボックス 89"/>
        <xdr:cNvSpPr txBox="1"/>
      </xdr:nvSpPr>
      <xdr:spPr>
        <a:xfrm>
          <a:off x="3606800" y="572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121920</xdr:rowOff>
    </xdr:from>
    <xdr:to>
      <xdr:col>4</xdr:col>
      <xdr:colOff>396875</xdr:colOff>
      <xdr:row>35</xdr:row>
      <xdr:rowOff>52070</xdr:rowOff>
    </xdr:to>
    <xdr:sp macro="" textlink="">
      <xdr:nvSpPr>
        <xdr:cNvPr id="91" name="円/楕円 90"/>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62247</xdr:rowOff>
    </xdr:from>
    <xdr:ext cx="762000" cy="259045"/>
    <xdr:sp macro="" textlink="">
      <xdr:nvSpPr>
        <xdr:cNvPr id="92" name="テキスト ボックス 91"/>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54973</xdr:rowOff>
    </xdr:from>
    <xdr:to>
      <xdr:col>3</xdr:col>
      <xdr:colOff>193675</xdr:colOff>
      <xdr:row>35</xdr:row>
      <xdr:rowOff>156573</xdr:rowOff>
    </xdr:to>
    <xdr:sp macro="" textlink="">
      <xdr:nvSpPr>
        <xdr:cNvPr id="93" name="円/楕円 92"/>
        <xdr:cNvSpPr/>
      </xdr:nvSpPr>
      <xdr:spPr>
        <a:xfrm>
          <a:off x="2159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166750</xdr:rowOff>
    </xdr:from>
    <xdr:ext cx="762000" cy="259045"/>
    <xdr:sp macro="" textlink="">
      <xdr:nvSpPr>
        <xdr:cNvPr id="94" name="テキスト ボックス 93"/>
        <xdr:cNvSpPr txBox="1"/>
      </xdr:nvSpPr>
      <xdr:spPr>
        <a:xfrm>
          <a:off x="1828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102326</xdr:rowOff>
    </xdr:from>
    <xdr:to>
      <xdr:col>1</xdr:col>
      <xdr:colOff>676275</xdr:colOff>
      <xdr:row>35</xdr:row>
      <xdr:rowOff>32476</xdr:rowOff>
    </xdr:to>
    <xdr:sp macro="" textlink="">
      <xdr:nvSpPr>
        <xdr:cNvPr id="95" name="円/楕円 94"/>
        <xdr:cNvSpPr/>
      </xdr:nvSpPr>
      <xdr:spPr>
        <a:xfrm>
          <a:off x="1270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42653</xdr:rowOff>
    </xdr:from>
    <xdr:ext cx="762000" cy="259045"/>
    <xdr:sp macro="" textlink="">
      <xdr:nvSpPr>
        <xdr:cNvPr id="96" name="テキスト ボックス 95"/>
        <xdr:cNvSpPr txBox="1"/>
      </xdr:nvSpPr>
      <xdr:spPr>
        <a:xfrm>
          <a:off x="939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事業費の抑制などにより、全国・類似団体平均を下回る水準で推移している。今後もこの水準を維持するよう努めていく。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163576</xdr:rowOff>
    </xdr:from>
    <xdr:to>
      <xdr:col>24</xdr:col>
      <xdr:colOff>31750</xdr:colOff>
      <xdr:row>15</xdr:row>
      <xdr:rowOff>74422</xdr:rowOff>
    </xdr:to>
    <xdr:cxnSp macro="">
      <xdr:nvCxnSpPr>
        <xdr:cNvPr id="127" name="直線コネクタ 126"/>
        <xdr:cNvCxnSpPr/>
      </xdr:nvCxnSpPr>
      <xdr:spPr>
        <a:xfrm>
          <a:off x="15671800" y="25638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14</xdr:row>
      <xdr:rowOff>163576</xdr:rowOff>
    </xdr:to>
    <xdr:cxnSp macro="">
      <xdr:nvCxnSpPr>
        <xdr:cNvPr id="130" name="直線コネクタ 129"/>
        <xdr:cNvCxnSpPr/>
      </xdr:nvCxnSpPr>
      <xdr:spPr>
        <a:xfrm>
          <a:off x="14782800" y="24815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124714</xdr:rowOff>
    </xdr:from>
    <xdr:to>
      <xdr:col>21</xdr:col>
      <xdr:colOff>361950</xdr:colOff>
      <xdr:row>14</xdr:row>
      <xdr:rowOff>81280</xdr:rowOff>
    </xdr:to>
    <xdr:cxnSp macro="">
      <xdr:nvCxnSpPr>
        <xdr:cNvPr id="133" name="直線コネクタ 132"/>
        <xdr:cNvCxnSpPr/>
      </xdr:nvCxnSpPr>
      <xdr:spPr>
        <a:xfrm>
          <a:off x="13893800" y="23535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124714</xdr:rowOff>
    </xdr:from>
    <xdr:to>
      <xdr:col>20</xdr:col>
      <xdr:colOff>158750</xdr:colOff>
      <xdr:row>14</xdr:row>
      <xdr:rowOff>17272</xdr:rowOff>
    </xdr:to>
    <xdr:cxnSp macro="">
      <xdr:nvCxnSpPr>
        <xdr:cNvPr id="136" name="直線コネクタ 135"/>
        <xdr:cNvCxnSpPr/>
      </xdr:nvCxnSpPr>
      <xdr:spPr>
        <a:xfrm flipV="1">
          <a:off x="13004800" y="23535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46" name="円/楕円 145"/>
        <xdr:cNvSpPr/>
      </xdr:nvSpPr>
      <xdr:spPr>
        <a:xfrm>
          <a:off x="164592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40149</xdr:rowOff>
    </xdr:from>
    <xdr:ext cx="762000" cy="259045"/>
    <xdr:sp macro="" textlink="">
      <xdr:nvSpPr>
        <xdr:cNvPr id="147" name="物件費該当値テキスト"/>
        <xdr:cNvSpPr txBox="1"/>
      </xdr:nvSpPr>
      <xdr:spPr>
        <a:xfrm>
          <a:off x="16598900" y="24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112776</xdr:rowOff>
    </xdr:from>
    <xdr:to>
      <xdr:col>22</xdr:col>
      <xdr:colOff>615950</xdr:colOff>
      <xdr:row>15</xdr:row>
      <xdr:rowOff>42926</xdr:rowOff>
    </xdr:to>
    <xdr:sp macro="" textlink="">
      <xdr:nvSpPr>
        <xdr:cNvPr id="148" name="円/楕円 147"/>
        <xdr:cNvSpPr/>
      </xdr:nvSpPr>
      <xdr:spPr>
        <a:xfrm>
          <a:off x="15621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53103</xdr:rowOff>
    </xdr:from>
    <xdr:ext cx="736600" cy="259045"/>
    <xdr:sp macro="" textlink="">
      <xdr:nvSpPr>
        <xdr:cNvPr id="149" name="テキスト ボックス 148"/>
        <xdr:cNvSpPr txBox="1"/>
      </xdr:nvSpPr>
      <xdr:spPr>
        <a:xfrm>
          <a:off x="15290800" y="228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50" name="円/楕円 149"/>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51" name="テキスト ボックス 150"/>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73914</xdr:rowOff>
    </xdr:from>
    <xdr:to>
      <xdr:col>20</xdr:col>
      <xdr:colOff>209550</xdr:colOff>
      <xdr:row>14</xdr:row>
      <xdr:rowOff>4064</xdr:rowOff>
    </xdr:to>
    <xdr:sp macro="" textlink="">
      <xdr:nvSpPr>
        <xdr:cNvPr id="152" name="円/楕円 151"/>
        <xdr:cNvSpPr/>
      </xdr:nvSpPr>
      <xdr:spPr>
        <a:xfrm>
          <a:off x="13843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14241</xdr:rowOff>
    </xdr:from>
    <xdr:ext cx="762000" cy="259045"/>
    <xdr:sp macro="" textlink="">
      <xdr:nvSpPr>
        <xdr:cNvPr id="153" name="テキスト ボックス 152"/>
        <xdr:cNvSpPr txBox="1"/>
      </xdr:nvSpPr>
      <xdr:spPr>
        <a:xfrm>
          <a:off x="13512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137922</xdr:rowOff>
    </xdr:from>
    <xdr:to>
      <xdr:col>19</xdr:col>
      <xdr:colOff>6350</xdr:colOff>
      <xdr:row>14</xdr:row>
      <xdr:rowOff>68072</xdr:rowOff>
    </xdr:to>
    <xdr:sp macro="" textlink="">
      <xdr:nvSpPr>
        <xdr:cNvPr id="154" name="円/楕円 153"/>
        <xdr:cNvSpPr/>
      </xdr:nvSpPr>
      <xdr:spPr>
        <a:xfrm>
          <a:off x="12954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78249</xdr:rowOff>
    </xdr:from>
    <xdr:ext cx="762000" cy="259045"/>
    <xdr:sp macro="" textlink="">
      <xdr:nvSpPr>
        <xdr:cNvPr id="155" name="テキスト ボックス 154"/>
        <xdr:cNvSpPr txBox="1"/>
      </xdr:nvSpPr>
      <xdr:spPr>
        <a:xfrm>
          <a:off x="12623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大阪府平均と比較すると下回ってはいるものの、類似団体・全国平均と比較すると上回っている。この要因としては障がい者総合支援費関連の上昇が著しい。社会保障経費を含む扶助費の増加傾向は高齢化の進展に伴い、今後も増加するものと見込んで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124278</xdr:rowOff>
    </xdr:from>
    <xdr:to>
      <xdr:col>7</xdr:col>
      <xdr:colOff>15875</xdr:colOff>
      <xdr:row>58</xdr:row>
      <xdr:rowOff>94343</xdr:rowOff>
    </xdr:to>
    <xdr:cxnSp macro="">
      <xdr:nvCxnSpPr>
        <xdr:cNvPr id="190" name="直線コネクタ 189"/>
        <xdr:cNvCxnSpPr/>
      </xdr:nvCxnSpPr>
      <xdr:spPr>
        <a:xfrm>
          <a:off x="3987800" y="98969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80735</xdr:rowOff>
    </xdr:from>
    <xdr:to>
      <xdr:col>5</xdr:col>
      <xdr:colOff>549275</xdr:colOff>
      <xdr:row>57</xdr:row>
      <xdr:rowOff>124278</xdr:rowOff>
    </xdr:to>
    <xdr:cxnSp macro="">
      <xdr:nvCxnSpPr>
        <xdr:cNvPr id="193" name="直線コネクタ 192"/>
        <xdr:cNvCxnSpPr/>
      </xdr:nvCxnSpPr>
      <xdr:spPr>
        <a:xfrm>
          <a:off x="3098800" y="9853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80735</xdr:rowOff>
    </xdr:to>
    <xdr:cxnSp macro="">
      <xdr:nvCxnSpPr>
        <xdr:cNvPr id="196" name="直線コネクタ 195"/>
        <xdr:cNvCxnSpPr/>
      </xdr:nvCxnSpPr>
      <xdr:spPr>
        <a:xfrm>
          <a:off x="2209800" y="9766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154215</xdr:rowOff>
    </xdr:from>
    <xdr:to>
      <xdr:col>3</xdr:col>
      <xdr:colOff>142875</xdr:colOff>
      <xdr:row>56</xdr:row>
      <xdr:rowOff>165100</xdr:rowOff>
    </xdr:to>
    <xdr:cxnSp macro="">
      <xdr:nvCxnSpPr>
        <xdr:cNvPr id="199" name="直線コネクタ 198"/>
        <xdr:cNvCxnSpPr/>
      </xdr:nvCxnSpPr>
      <xdr:spPr>
        <a:xfrm>
          <a:off x="1320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09" name="円/楕円 208"/>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15620</xdr:rowOff>
    </xdr:from>
    <xdr:ext cx="762000" cy="259045"/>
    <xdr:sp macro="" textlink="">
      <xdr:nvSpPr>
        <xdr:cNvPr id="210"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73478</xdr:rowOff>
    </xdr:from>
    <xdr:to>
      <xdr:col>5</xdr:col>
      <xdr:colOff>600075</xdr:colOff>
      <xdr:row>58</xdr:row>
      <xdr:rowOff>3628</xdr:rowOff>
    </xdr:to>
    <xdr:sp macro="" textlink="">
      <xdr:nvSpPr>
        <xdr:cNvPr id="211" name="円/楕円 210"/>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212" name="テキスト ボックス 211"/>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29935</xdr:rowOff>
    </xdr:from>
    <xdr:to>
      <xdr:col>4</xdr:col>
      <xdr:colOff>396875</xdr:colOff>
      <xdr:row>57</xdr:row>
      <xdr:rowOff>131535</xdr:rowOff>
    </xdr:to>
    <xdr:sp macro="" textlink="">
      <xdr:nvSpPr>
        <xdr:cNvPr id="213" name="円/楕円 212"/>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116312</xdr:rowOff>
    </xdr:from>
    <xdr:ext cx="762000" cy="259045"/>
    <xdr:sp macro="" textlink="">
      <xdr:nvSpPr>
        <xdr:cNvPr id="214" name="テキスト ボックス 213"/>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5" name="円/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103415</xdr:rowOff>
    </xdr:from>
    <xdr:to>
      <xdr:col>1</xdr:col>
      <xdr:colOff>676275</xdr:colOff>
      <xdr:row>57</xdr:row>
      <xdr:rowOff>33565</xdr:rowOff>
    </xdr:to>
    <xdr:sp macro="" textlink="">
      <xdr:nvSpPr>
        <xdr:cNvPr id="217" name="円/楕円 216"/>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18342</xdr:rowOff>
    </xdr:from>
    <xdr:ext cx="762000" cy="259045"/>
    <xdr:sp macro="" textlink="">
      <xdr:nvSpPr>
        <xdr:cNvPr id="218" name="テキスト ボックス 217"/>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その他については類似団体平均と比較して</a:t>
          </a:r>
          <a:r>
            <a:rPr kumimoji="1" lang="en-US" altLang="ja-JP" sz="1300">
              <a:latin typeface="ＭＳ Ｐゴシック"/>
            </a:rPr>
            <a:t>5.6</a:t>
          </a:r>
          <a:r>
            <a:rPr kumimoji="1" lang="ja-JP" altLang="en-US" sz="1300">
              <a:latin typeface="ＭＳ Ｐゴシック"/>
            </a:rPr>
            <a:t>ポイント上回っており、これは繰出金が主な要因となっている。繰出金のうち下水道事業に対する繰出が多額であり、このことが経常収支比率を上げる要因の一つとなっている。近年では、介護保険事業特別会計や後期高齢者医療会計（後期高齢者広域連合への負担金含む）への繰出金が毎年増えており、繰出金に係る経常収支比率は、当面この水準が続くものと考えられ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85090</xdr:rowOff>
    </xdr:from>
    <xdr:to>
      <xdr:col>24</xdr:col>
      <xdr:colOff>31750</xdr:colOff>
      <xdr:row>59</xdr:row>
      <xdr:rowOff>92710</xdr:rowOff>
    </xdr:to>
    <xdr:cxnSp macro="">
      <xdr:nvCxnSpPr>
        <xdr:cNvPr id="251" name="直線コネクタ 250"/>
        <xdr:cNvCxnSpPr/>
      </xdr:nvCxnSpPr>
      <xdr:spPr>
        <a:xfrm flipV="1">
          <a:off x="15671800" y="10200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92710</xdr:rowOff>
    </xdr:from>
    <xdr:to>
      <xdr:col>22</xdr:col>
      <xdr:colOff>565150</xdr:colOff>
      <xdr:row>59</xdr:row>
      <xdr:rowOff>100330</xdr:rowOff>
    </xdr:to>
    <xdr:cxnSp macro="">
      <xdr:nvCxnSpPr>
        <xdr:cNvPr id="254" name="直線コネクタ 253"/>
        <xdr:cNvCxnSpPr/>
      </xdr:nvCxnSpPr>
      <xdr:spPr>
        <a:xfrm flipV="1">
          <a:off x="14782800" y="1020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31750</xdr:rowOff>
    </xdr:from>
    <xdr:to>
      <xdr:col>21</xdr:col>
      <xdr:colOff>361950</xdr:colOff>
      <xdr:row>59</xdr:row>
      <xdr:rowOff>100330</xdr:rowOff>
    </xdr:to>
    <xdr:cxnSp macro="">
      <xdr:nvCxnSpPr>
        <xdr:cNvPr id="257" name="直線コネクタ 256"/>
        <xdr:cNvCxnSpPr/>
      </xdr:nvCxnSpPr>
      <xdr:spPr>
        <a:xfrm>
          <a:off x="13893800" y="1014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31750</xdr:rowOff>
    </xdr:to>
    <xdr:cxnSp macro="">
      <xdr:nvCxnSpPr>
        <xdr:cNvPr id="260" name="直線コネクタ 259"/>
        <xdr:cNvCxnSpPr/>
      </xdr:nvCxnSpPr>
      <xdr:spPr>
        <a:xfrm>
          <a:off x="13004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34290</xdr:rowOff>
    </xdr:from>
    <xdr:to>
      <xdr:col>24</xdr:col>
      <xdr:colOff>82550</xdr:colOff>
      <xdr:row>59</xdr:row>
      <xdr:rowOff>135890</xdr:rowOff>
    </xdr:to>
    <xdr:sp macro="" textlink="">
      <xdr:nvSpPr>
        <xdr:cNvPr id="270" name="円/楕円 269"/>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6367</xdr:rowOff>
    </xdr:from>
    <xdr:ext cx="762000" cy="259045"/>
    <xdr:sp macro="" textlink="">
      <xdr:nvSpPr>
        <xdr:cNvPr id="271"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41910</xdr:rowOff>
    </xdr:from>
    <xdr:to>
      <xdr:col>22</xdr:col>
      <xdr:colOff>615950</xdr:colOff>
      <xdr:row>59</xdr:row>
      <xdr:rowOff>143510</xdr:rowOff>
    </xdr:to>
    <xdr:sp macro="" textlink="">
      <xdr:nvSpPr>
        <xdr:cNvPr id="272" name="円/楕円 271"/>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128287</xdr:rowOff>
    </xdr:from>
    <xdr:ext cx="736600" cy="259045"/>
    <xdr:sp macro="" textlink="">
      <xdr:nvSpPr>
        <xdr:cNvPr id="273" name="テキスト ボックス 272"/>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49530</xdr:rowOff>
    </xdr:from>
    <xdr:to>
      <xdr:col>21</xdr:col>
      <xdr:colOff>412750</xdr:colOff>
      <xdr:row>59</xdr:row>
      <xdr:rowOff>151130</xdr:rowOff>
    </xdr:to>
    <xdr:sp macro="" textlink="">
      <xdr:nvSpPr>
        <xdr:cNvPr id="274" name="円/楕円 273"/>
        <xdr:cNvSpPr/>
      </xdr:nvSpPr>
      <xdr:spPr>
        <a:xfrm>
          <a:off x="1473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135907</xdr:rowOff>
    </xdr:from>
    <xdr:ext cx="762000" cy="259045"/>
    <xdr:sp macro="" textlink="">
      <xdr:nvSpPr>
        <xdr:cNvPr id="275" name="テキスト ボックス 274"/>
        <xdr:cNvSpPr txBox="1"/>
      </xdr:nvSpPr>
      <xdr:spPr>
        <a:xfrm>
          <a:off x="14401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76" name="円/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8" name="円/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年度は病院事業会計繰出金の減などがあり、</a:t>
          </a:r>
          <a:r>
            <a:rPr kumimoji="1" lang="en-US" altLang="ja-JP" sz="1300">
              <a:latin typeface="ＭＳ Ｐゴシック"/>
            </a:rPr>
            <a:t>1.1</a:t>
          </a:r>
          <a:r>
            <a:rPr kumimoji="1" lang="ja-JP" altLang="en-US" sz="1300">
              <a:latin typeface="ＭＳ Ｐゴシック"/>
            </a:rPr>
            <a:t>ポイントの改善となり、全国平均、類似団体平均及び大阪府平均を下回る結果となった。病院事業会計への繰出金が</a:t>
          </a:r>
          <a:r>
            <a:rPr kumimoji="1" lang="en-US" altLang="ja-JP" sz="1300">
              <a:latin typeface="ＭＳ Ｐゴシック"/>
            </a:rPr>
            <a:t>10</a:t>
          </a:r>
          <a:r>
            <a:rPr kumimoji="1" lang="ja-JP" altLang="en-US" sz="1300">
              <a:latin typeface="ＭＳ Ｐゴシック"/>
            </a:rPr>
            <a:t>億円超で推移していたが、平成</a:t>
          </a:r>
          <a:r>
            <a:rPr kumimoji="1" lang="en-US" altLang="ja-JP" sz="1300">
              <a:latin typeface="ＭＳ Ｐゴシック"/>
            </a:rPr>
            <a:t>28</a:t>
          </a:r>
          <a:r>
            <a:rPr kumimoji="1" lang="ja-JP" altLang="en-US" sz="1300">
              <a:latin typeface="ＭＳ Ｐゴシック"/>
            </a:rPr>
            <a:t>年度は約</a:t>
          </a:r>
          <a:r>
            <a:rPr kumimoji="1" lang="en-US" altLang="ja-JP" sz="1300">
              <a:latin typeface="ＭＳ Ｐゴシック"/>
            </a:rPr>
            <a:t>8</a:t>
          </a:r>
          <a:r>
            <a:rPr kumimoji="1" lang="ja-JP" altLang="en-US" sz="1300">
              <a:latin typeface="ＭＳ Ｐゴシック"/>
            </a:rPr>
            <a:t>億となったことが要因となっている。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99568</xdr:rowOff>
    </xdr:to>
    <xdr:cxnSp macro="">
      <xdr:nvCxnSpPr>
        <xdr:cNvPr id="309" name="直線コネクタ 308"/>
        <xdr:cNvCxnSpPr/>
      </xdr:nvCxnSpPr>
      <xdr:spPr>
        <a:xfrm flipV="1">
          <a:off x="15671800" y="61894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104140</xdr:rowOff>
    </xdr:to>
    <xdr:cxnSp macro="">
      <xdr:nvCxnSpPr>
        <xdr:cNvPr id="312" name="直線コネクタ 311"/>
        <xdr:cNvCxnSpPr/>
      </xdr:nvCxnSpPr>
      <xdr:spPr>
        <a:xfrm flipV="1">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127000</xdr:rowOff>
    </xdr:to>
    <xdr:cxnSp macro="">
      <xdr:nvCxnSpPr>
        <xdr:cNvPr id="315" name="直線コネクタ 314"/>
        <xdr:cNvCxnSpPr/>
      </xdr:nvCxnSpPr>
      <xdr:spPr>
        <a:xfrm flipV="1">
          <a:off x="13893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145288</xdr:rowOff>
    </xdr:to>
    <xdr:cxnSp macro="">
      <xdr:nvCxnSpPr>
        <xdr:cNvPr id="318" name="直線コネクタ 317"/>
        <xdr:cNvCxnSpPr/>
      </xdr:nvCxnSpPr>
      <xdr:spPr>
        <a:xfrm flipV="1">
          <a:off x="13004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8" name="円/楕円 327"/>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9"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30" name="円/楕円 329"/>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31" name="テキスト ボックス 330"/>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2" name="円/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33" name="テキスト ボックス 332"/>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4" name="円/楕円 333"/>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5" name="テキスト ボックス 334"/>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36" name="円/楕円 335"/>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37" name="テキスト ボックス 336"/>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類似団体と比較して</a:t>
          </a:r>
          <a:r>
            <a:rPr kumimoji="1" lang="en-US" altLang="ja-JP" sz="1200">
              <a:latin typeface="ＭＳ Ｐゴシック"/>
            </a:rPr>
            <a:t>2.4</a:t>
          </a:r>
          <a:r>
            <a:rPr kumimoji="1" lang="ja-JP" altLang="en-US" sz="1200">
              <a:latin typeface="ＭＳ Ｐゴシック"/>
            </a:rPr>
            <a:t>ポイント上回っている。これは、南海中央線街路事業、南海本線連続立体交差事業、学校教育施設の大規模改修事業を短期間に実施したことや、退職者の増加に伴う退職手当支払額が増加し、これらの財源として地方債を発行したことによるもので、経常収支比率を押し上げる最大の要因となっている。今後も厳しい財政状況が続くことが予想されることから、地方債の発行にあたっては基準財政需要額算入の有無も検討したうえで、発行を可能な限り抑制していく。</a:t>
          </a: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53848</xdr:rowOff>
    </xdr:to>
    <xdr:cxnSp macro="">
      <xdr:nvCxnSpPr>
        <xdr:cNvPr id="367" name="直線コネクタ 366"/>
        <xdr:cNvCxnSpPr/>
      </xdr:nvCxnSpPr>
      <xdr:spPr>
        <a:xfrm>
          <a:off x="3987800" y="133995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127000</xdr:rowOff>
    </xdr:to>
    <xdr:cxnSp macro="">
      <xdr:nvCxnSpPr>
        <xdr:cNvPr id="370" name="直線コネクタ 369"/>
        <xdr:cNvCxnSpPr/>
      </xdr:nvCxnSpPr>
      <xdr:spPr>
        <a:xfrm flipV="1">
          <a:off x="3098800" y="133995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10413</xdr:rowOff>
    </xdr:to>
    <xdr:cxnSp macro="">
      <xdr:nvCxnSpPr>
        <xdr:cNvPr id="373" name="直線コネクタ 372"/>
        <xdr:cNvCxnSpPr/>
      </xdr:nvCxnSpPr>
      <xdr:spPr>
        <a:xfrm flipV="1">
          <a:off x="2209800" y="135001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46989</xdr:rowOff>
    </xdr:to>
    <xdr:cxnSp macro="">
      <xdr:nvCxnSpPr>
        <xdr:cNvPr id="376" name="直線コネクタ 375"/>
        <xdr:cNvCxnSpPr/>
      </xdr:nvCxnSpPr>
      <xdr:spPr>
        <a:xfrm flipV="1">
          <a:off x="1320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86" name="円/楕円 385"/>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87"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8" name="円/楕円 387"/>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9" name="テキスト ボックス 388"/>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0" name="円/楕円 389"/>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1" name="テキスト ボックス 390"/>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92" name="円/楕円 391"/>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93" name="テキスト ボックス 392"/>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4" name="円/楕円 393"/>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95" name="テキスト ボックス 394"/>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を除いた経常収支比率は、大阪府平均を上回る水準で推移している。本市の経常収支比率は、非常に硬直した状態である。各性質別経費の項目で述べているとおり、経常収支比率の数値は現状の水準で推移する見通しではあるが、今後の地方債償還終了による公債費の逓減と特別会計、企業会計の収支改善に伴う繰出金の減額を待たなければ、その改善は極めて厳しいと考える。当面の間は現状の水準から悪化しないように努めるものとする。</a:t>
          </a: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27939</xdr:rowOff>
    </xdr:from>
    <xdr:to>
      <xdr:col>24</xdr:col>
      <xdr:colOff>31750</xdr:colOff>
      <xdr:row>77</xdr:row>
      <xdr:rowOff>66039</xdr:rowOff>
    </xdr:to>
    <xdr:cxnSp macro="">
      <xdr:nvCxnSpPr>
        <xdr:cNvPr id="428" name="直線コネクタ 427"/>
        <xdr:cNvCxnSpPr/>
      </xdr:nvCxnSpPr>
      <xdr:spPr>
        <a:xfrm flipV="1">
          <a:off x="15671800" y="132295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77</xdr:row>
      <xdr:rowOff>66039</xdr:rowOff>
    </xdr:to>
    <xdr:cxnSp macro="">
      <xdr:nvCxnSpPr>
        <xdr:cNvPr id="431" name="直線コネクタ 430"/>
        <xdr:cNvCxnSpPr/>
      </xdr:nvCxnSpPr>
      <xdr:spPr>
        <a:xfrm>
          <a:off x="14782800" y="13221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20320</xdr:rowOff>
    </xdr:to>
    <xdr:cxnSp macro="">
      <xdr:nvCxnSpPr>
        <xdr:cNvPr id="434" name="直線コネクタ 433"/>
        <xdr:cNvCxnSpPr/>
      </xdr:nvCxnSpPr>
      <xdr:spPr>
        <a:xfrm>
          <a:off x="13893800" y="13183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100330</xdr:rowOff>
    </xdr:from>
    <xdr:to>
      <xdr:col>20</xdr:col>
      <xdr:colOff>158750</xdr:colOff>
      <xdr:row>76</xdr:row>
      <xdr:rowOff>153670</xdr:rowOff>
    </xdr:to>
    <xdr:cxnSp macro="">
      <xdr:nvCxnSpPr>
        <xdr:cNvPr id="437" name="直線コネクタ 436"/>
        <xdr:cNvCxnSpPr/>
      </xdr:nvCxnSpPr>
      <xdr:spPr>
        <a:xfrm>
          <a:off x="13004800" y="13130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47" name="円/楕円 446"/>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120666</xdr:rowOff>
    </xdr:from>
    <xdr:ext cx="762000" cy="259045"/>
    <xdr:sp macro="" textlink="">
      <xdr:nvSpPr>
        <xdr:cNvPr id="448" name="公債費以外該当値テキスト"/>
        <xdr:cNvSpPr txBox="1"/>
      </xdr:nvSpPr>
      <xdr:spPr>
        <a:xfrm>
          <a:off x="16598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15239</xdr:rowOff>
    </xdr:from>
    <xdr:to>
      <xdr:col>22</xdr:col>
      <xdr:colOff>615950</xdr:colOff>
      <xdr:row>77</xdr:row>
      <xdr:rowOff>116839</xdr:rowOff>
    </xdr:to>
    <xdr:sp macro="" textlink="">
      <xdr:nvSpPr>
        <xdr:cNvPr id="449" name="円/楕円 448"/>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101616</xdr:rowOff>
    </xdr:from>
    <xdr:ext cx="736600" cy="259045"/>
    <xdr:sp macro="" textlink="">
      <xdr:nvSpPr>
        <xdr:cNvPr id="450" name="テキスト ボックス 449"/>
        <xdr:cNvSpPr txBox="1"/>
      </xdr:nvSpPr>
      <xdr:spPr>
        <a:xfrm>
          <a:off x="15290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51" name="円/楕円 450"/>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55897</xdr:rowOff>
    </xdr:from>
    <xdr:ext cx="762000" cy="259045"/>
    <xdr:sp macro="" textlink="">
      <xdr:nvSpPr>
        <xdr:cNvPr id="452" name="テキスト ボックス 451"/>
        <xdr:cNvSpPr txBox="1"/>
      </xdr:nvSpPr>
      <xdr:spPr>
        <a:xfrm>
          <a:off x="14401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53" name="円/楕円 452"/>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54" name="テキスト ボックス 453"/>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49530</xdr:rowOff>
    </xdr:from>
    <xdr:to>
      <xdr:col>19</xdr:col>
      <xdr:colOff>6350</xdr:colOff>
      <xdr:row>76</xdr:row>
      <xdr:rowOff>151130</xdr:rowOff>
    </xdr:to>
    <xdr:sp macro="" textlink="">
      <xdr:nvSpPr>
        <xdr:cNvPr id="455" name="円/楕円 454"/>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135907</xdr:rowOff>
    </xdr:from>
    <xdr:ext cx="762000" cy="259045"/>
    <xdr:sp macro="" textlink="">
      <xdr:nvSpPr>
        <xdr:cNvPr id="456" name="テキスト ボックス 455"/>
        <xdr:cNvSpPr txBox="1"/>
      </xdr:nvSpPr>
      <xdr:spPr>
        <a:xfrm>
          <a:off x="12623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大阪府泉大津市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107569</xdr:rowOff>
    </xdr:from>
    <xdr:to>
      <xdr:col>4</xdr:col>
      <xdr:colOff>1117600</xdr:colOff>
      <xdr:row>18</xdr:row>
      <xdr:rowOff>26187</xdr:rowOff>
    </xdr:to>
    <xdr:cxnSp macro="">
      <xdr:nvCxnSpPr>
        <xdr:cNvPr id="50" name="直線コネクタ 49"/>
        <xdr:cNvCxnSpPr/>
      </xdr:nvCxnSpPr>
      <xdr:spPr bwMode="auto">
        <a:xfrm>
          <a:off x="5003800" y="3069844"/>
          <a:ext cx="647700" cy="9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107569</xdr:rowOff>
    </xdr:from>
    <xdr:to>
      <xdr:col>4</xdr:col>
      <xdr:colOff>469900</xdr:colOff>
      <xdr:row>18</xdr:row>
      <xdr:rowOff>21558</xdr:rowOff>
    </xdr:to>
    <xdr:cxnSp macro="">
      <xdr:nvCxnSpPr>
        <xdr:cNvPr id="53" name="直線コネクタ 52"/>
        <xdr:cNvCxnSpPr/>
      </xdr:nvCxnSpPr>
      <xdr:spPr bwMode="auto">
        <a:xfrm flipV="1">
          <a:off x="4305300" y="3069844"/>
          <a:ext cx="698500" cy="85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21558</xdr:rowOff>
    </xdr:from>
    <xdr:to>
      <xdr:col>3</xdr:col>
      <xdr:colOff>904875</xdr:colOff>
      <xdr:row>18</xdr:row>
      <xdr:rowOff>42685</xdr:rowOff>
    </xdr:to>
    <xdr:cxnSp macro="">
      <xdr:nvCxnSpPr>
        <xdr:cNvPr id="56" name="直線コネクタ 55"/>
        <xdr:cNvCxnSpPr/>
      </xdr:nvCxnSpPr>
      <xdr:spPr bwMode="auto">
        <a:xfrm flipV="1">
          <a:off x="3606800" y="3155283"/>
          <a:ext cx="698500" cy="2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41313</xdr:rowOff>
    </xdr:from>
    <xdr:to>
      <xdr:col>3</xdr:col>
      <xdr:colOff>206375</xdr:colOff>
      <xdr:row>18</xdr:row>
      <xdr:rowOff>42685</xdr:rowOff>
    </xdr:to>
    <xdr:cxnSp macro="">
      <xdr:nvCxnSpPr>
        <xdr:cNvPr id="59" name="直線コネクタ 58"/>
        <xdr:cNvCxnSpPr/>
      </xdr:nvCxnSpPr>
      <xdr:spPr bwMode="auto">
        <a:xfrm>
          <a:off x="2908300" y="3175038"/>
          <a:ext cx="698500" cy="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146837</xdr:rowOff>
    </xdr:from>
    <xdr:to>
      <xdr:col>5</xdr:col>
      <xdr:colOff>34925</xdr:colOff>
      <xdr:row>18</xdr:row>
      <xdr:rowOff>76987</xdr:rowOff>
    </xdr:to>
    <xdr:sp macro="" textlink="">
      <xdr:nvSpPr>
        <xdr:cNvPr id="69" name="円/楕円 68"/>
        <xdr:cNvSpPr/>
      </xdr:nvSpPr>
      <xdr:spPr bwMode="auto">
        <a:xfrm>
          <a:off x="5600700" y="310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118914</xdr:rowOff>
    </xdr:from>
    <xdr:ext cx="762000" cy="259045"/>
    <xdr:sp macro="" textlink="">
      <xdr:nvSpPr>
        <xdr:cNvPr id="70" name="人口1人当たり決算額の推移該当値テキスト130"/>
        <xdr:cNvSpPr txBox="1"/>
      </xdr:nvSpPr>
      <xdr:spPr>
        <a:xfrm>
          <a:off x="5740400" y="308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60,792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56769</xdr:rowOff>
    </xdr:from>
    <xdr:to>
      <xdr:col>4</xdr:col>
      <xdr:colOff>520700</xdr:colOff>
      <xdr:row>17</xdr:row>
      <xdr:rowOff>158369</xdr:rowOff>
    </xdr:to>
    <xdr:sp macro="" textlink="">
      <xdr:nvSpPr>
        <xdr:cNvPr id="71" name="円/楕円 70"/>
        <xdr:cNvSpPr/>
      </xdr:nvSpPr>
      <xdr:spPr bwMode="auto">
        <a:xfrm>
          <a:off x="4953000" y="301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143146</xdr:rowOff>
    </xdr:from>
    <xdr:ext cx="736600" cy="259045"/>
    <xdr:sp macro="" textlink="">
      <xdr:nvSpPr>
        <xdr:cNvPr id="72" name="テキスト ボックス 71"/>
        <xdr:cNvSpPr txBox="1"/>
      </xdr:nvSpPr>
      <xdr:spPr>
        <a:xfrm>
          <a:off x="4622800" y="310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65,520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142208</xdr:rowOff>
    </xdr:from>
    <xdr:to>
      <xdr:col>3</xdr:col>
      <xdr:colOff>955675</xdr:colOff>
      <xdr:row>18</xdr:row>
      <xdr:rowOff>72358</xdr:rowOff>
    </xdr:to>
    <xdr:sp macro="" textlink="">
      <xdr:nvSpPr>
        <xdr:cNvPr id="73" name="円/楕円 72"/>
        <xdr:cNvSpPr/>
      </xdr:nvSpPr>
      <xdr:spPr bwMode="auto">
        <a:xfrm>
          <a:off x="4254500" y="310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57135</xdr:rowOff>
    </xdr:from>
    <xdr:ext cx="762000" cy="259045"/>
    <xdr:sp macro="" textlink="">
      <xdr:nvSpPr>
        <xdr:cNvPr id="74" name="テキスト ボックス 73"/>
        <xdr:cNvSpPr txBox="1"/>
      </xdr:nvSpPr>
      <xdr:spPr>
        <a:xfrm>
          <a:off x="3924300" y="319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61,035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163335</xdr:rowOff>
    </xdr:from>
    <xdr:to>
      <xdr:col>3</xdr:col>
      <xdr:colOff>257175</xdr:colOff>
      <xdr:row>18</xdr:row>
      <xdr:rowOff>93485</xdr:rowOff>
    </xdr:to>
    <xdr:sp macro="" textlink="">
      <xdr:nvSpPr>
        <xdr:cNvPr id="75" name="円/楕円 74"/>
        <xdr:cNvSpPr/>
      </xdr:nvSpPr>
      <xdr:spPr bwMode="auto">
        <a:xfrm>
          <a:off x="3556000" y="312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78262</xdr:rowOff>
    </xdr:from>
    <xdr:ext cx="762000" cy="259045"/>
    <xdr:sp macro="" textlink="">
      <xdr:nvSpPr>
        <xdr:cNvPr id="76" name="テキスト ボックス 75"/>
        <xdr:cNvSpPr txBox="1"/>
      </xdr:nvSpPr>
      <xdr:spPr>
        <a:xfrm>
          <a:off x="3225800" y="32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161963</xdr:rowOff>
    </xdr:from>
    <xdr:to>
      <xdr:col>2</xdr:col>
      <xdr:colOff>692150</xdr:colOff>
      <xdr:row>18</xdr:row>
      <xdr:rowOff>92113</xdr:rowOff>
    </xdr:to>
    <xdr:sp macro="" textlink="">
      <xdr:nvSpPr>
        <xdr:cNvPr id="77" name="円/楕円 76"/>
        <xdr:cNvSpPr/>
      </xdr:nvSpPr>
      <xdr:spPr bwMode="auto">
        <a:xfrm>
          <a:off x="2857500" y="312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76890</xdr:rowOff>
    </xdr:from>
    <xdr:ext cx="762000" cy="259045"/>
    <xdr:sp macro="" textlink="">
      <xdr:nvSpPr>
        <xdr:cNvPr id="78" name="テキスト ボックス 77"/>
        <xdr:cNvSpPr txBox="1"/>
      </xdr:nvSpPr>
      <xdr:spPr>
        <a:xfrm>
          <a:off x="2527300" y="321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3461</xdr:rowOff>
    </xdr:from>
    <xdr:to>
      <xdr:col>4</xdr:col>
      <xdr:colOff>1117600</xdr:colOff>
      <xdr:row>35</xdr:row>
      <xdr:rowOff>95872</xdr:rowOff>
    </xdr:to>
    <xdr:cxnSp macro="">
      <xdr:nvCxnSpPr>
        <xdr:cNvPr id="111" name="直線コネクタ 110"/>
        <xdr:cNvCxnSpPr/>
      </xdr:nvCxnSpPr>
      <xdr:spPr bwMode="auto">
        <a:xfrm>
          <a:off x="5003800" y="6613811"/>
          <a:ext cx="647700" cy="9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189922</xdr:rowOff>
    </xdr:from>
    <xdr:to>
      <xdr:col>4</xdr:col>
      <xdr:colOff>469900</xdr:colOff>
      <xdr:row>35</xdr:row>
      <xdr:rowOff>3461</xdr:rowOff>
    </xdr:to>
    <xdr:cxnSp macro="">
      <xdr:nvCxnSpPr>
        <xdr:cNvPr id="114" name="直線コネクタ 113"/>
        <xdr:cNvCxnSpPr/>
      </xdr:nvCxnSpPr>
      <xdr:spPr bwMode="auto">
        <a:xfrm>
          <a:off x="4305300" y="6457372"/>
          <a:ext cx="698500" cy="15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189922</xdr:rowOff>
    </xdr:from>
    <xdr:to>
      <xdr:col>3</xdr:col>
      <xdr:colOff>904875</xdr:colOff>
      <xdr:row>34</xdr:row>
      <xdr:rowOff>272771</xdr:rowOff>
    </xdr:to>
    <xdr:cxnSp macro="">
      <xdr:nvCxnSpPr>
        <xdr:cNvPr id="117" name="直線コネクタ 116"/>
        <xdr:cNvCxnSpPr/>
      </xdr:nvCxnSpPr>
      <xdr:spPr bwMode="auto">
        <a:xfrm flipV="1">
          <a:off x="3606800" y="6457372"/>
          <a:ext cx="698500" cy="82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272771</xdr:rowOff>
    </xdr:from>
    <xdr:to>
      <xdr:col>3</xdr:col>
      <xdr:colOff>206375</xdr:colOff>
      <xdr:row>34</xdr:row>
      <xdr:rowOff>276371</xdr:rowOff>
    </xdr:to>
    <xdr:cxnSp macro="">
      <xdr:nvCxnSpPr>
        <xdr:cNvPr id="120" name="直線コネクタ 119"/>
        <xdr:cNvCxnSpPr/>
      </xdr:nvCxnSpPr>
      <xdr:spPr bwMode="auto">
        <a:xfrm flipV="1">
          <a:off x="2908300" y="6540221"/>
          <a:ext cx="698500" cy="3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45072</xdr:rowOff>
    </xdr:from>
    <xdr:to>
      <xdr:col>5</xdr:col>
      <xdr:colOff>34925</xdr:colOff>
      <xdr:row>35</xdr:row>
      <xdr:rowOff>146672</xdr:rowOff>
    </xdr:to>
    <xdr:sp macro="" textlink="">
      <xdr:nvSpPr>
        <xdr:cNvPr id="130" name="円/楕円 129"/>
        <xdr:cNvSpPr/>
      </xdr:nvSpPr>
      <xdr:spPr bwMode="auto">
        <a:xfrm>
          <a:off x="5600700" y="665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233049</xdr:rowOff>
    </xdr:from>
    <xdr:ext cx="762000" cy="259045"/>
    <xdr:sp macro="" textlink="">
      <xdr:nvSpPr>
        <xdr:cNvPr id="131" name="人口1人当たり決算額の推移該当値テキスト445"/>
        <xdr:cNvSpPr txBox="1"/>
      </xdr:nvSpPr>
      <xdr:spPr>
        <a:xfrm>
          <a:off x="5740400" y="650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24,634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295561</xdr:rowOff>
    </xdr:from>
    <xdr:to>
      <xdr:col>4</xdr:col>
      <xdr:colOff>520700</xdr:colOff>
      <xdr:row>35</xdr:row>
      <xdr:rowOff>54261</xdr:rowOff>
    </xdr:to>
    <xdr:sp macro="" textlink="">
      <xdr:nvSpPr>
        <xdr:cNvPr id="132" name="円/楕円 131"/>
        <xdr:cNvSpPr/>
      </xdr:nvSpPr>
      <xdr:spPr bwMode="auto">
        <a:xfrm>
          <a:off x="4953000" y="656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64438</xdr:rowOff>
    </xdr:from>
    <xdr:ext cx="736600" cy="259045"/>
    <xdr:sp macro="" textlink="">
      <xdr:nvSpPr>
        <xdr:cNvPr id="133" name="テキスト ボックス 132"/>
        <xdr:cNvSpPr txBox="1"/>
      </xdr:nvSpPr>
      <xdr:spPr>
        <a:xfrm>
          <a:off x="4622800" y="633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29,485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139122</xdr:rowOff>
    </xdr:from>
    <xdr:to>
      <xdr:col>3</xdr:col>
      <xdr:colOff>955675</xdr:colOff>
      <xdr:row>34</xdr:row>
      <xdr:rowOff>240722</xdr:rowOff>
    </xdr:to>
    <xdr:sp macro="" textlink="">
      <xdr:nvSpPr>
        <xdr:cNvPr id="134" name="円/楕円 133"/>
        <xdr:cNvSpPr/>
      </xdr:nvSpPr>
      <xdr:spPr bwMode="auto">
        <a:xfrm>
          <a:off x="4254500" y="6406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250899</xdr:rowOff>
    </xdr:from>
    <xdr:ext cx="762000" cy="259045"/>
    <xdr:sp macro="" textlink="">
      <xdr:nvSpPr>
        <xdr:cNvPr id="135" name="テキスト ボックス 134"/>
        <xdr:cNvSpPr txBox="1"/>
      </xdr:nvSpPr>
      <xdr:spPr>
        <a:xfrm>
          <a:off x="3924300" y="61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37,697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221971</xdr:rowOff>
    </xdr:from>
    <xdr:to>
      <xdr:col>3</xdr:col>
      <xdr:colOff>257175</xdr:colOff>
      <xdr:row>34</xdr:row>
      <xdr:rowOff>323571</xdr:rowOff>
    </xdr:to>
    <xdr:sp macro="" textlink="">
      <xdr:nvSpPr>
        <xdr:cNvPr id="136" name="円/楕円 135"/>
        <xdr:cNvSpPr/>
      </xdr:nvSpPr>
      <xdr:spPr bwMode="auto">
        <a:xfrm>
          <a:off x="3556000" y="648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333748</xdr:rowOff>
    </xdr:from>
    <xdr:ext cx="762000" cy="259045"/>
    <xdr:sp macro="" textlink="">
      <xdr:nvSpPr>
        <xdr:cNvPr id="137" name="テキスト ボックス 136"/>
        <xdr:cNvSpPr txBox="1"/>
      </xdr:nvSpPr>
      <xdr:spPr>
        <a:xfrm>
          <a:off x="3225800" y="625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225571</xdr:rowOff>
    </xdr:from>
    <xdr:to>
      <xdr:col>2</xdr:col>
      <xdr:colOff>692150</xdr:colOff>
      <xdr:row>34</xdr:row>
      <xdr:rowOff>327171</xdr:rowOff>
    </xdr:to>
    <xdr:sp macro="" textlink="">
      <xdr:nvSpPr>
        <xdr:cNvPr id="138" name="円/楕円 137"/>
        <xdr:cNvSpPr/>
      </xdr:nvSpPr>
      <xdr:spPr bwMode="auto">
        <a:xfrm>
          <a:off x="2857500" y="649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337348</xdr:rowOff>
    </xdr:from>
    <xdr:ext cx="762000" cy="259045"/>
    <xdr:sp macro="" textlink="">
      <xdr:nvSpPr>
        <xdr:cNvPr id="139" name="テキスト ボックス 138"/>
        <xdr:cNvSpPr txBox="1"/>
      </xdr:nvSpPr>
      <xdr:spPr>
        <a:xfrm>
          <a:off x="2527300" y="626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75,577
74,358
14.31
28,677,150
28,311,125
263,564
16,532,377
30,202,001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87145</xdr:rowOff>
    </xdr:from>
    <xdr:to>
      <xdr:col>6</xdr:col>
      <xdr:colOff>511175</xdr:colOff>
      <xdr:row>37</xdr:row>
      <xdr:rowOff>41882</xdr:rowOff>
    </xdr:to>
    <xdr:cxnSp macro="">
      <xdr:nvCxnSpPr>
        <xdr:cNvPr id="59" name="直線コネクタ 58"/>
        <xdr:cNvCxnSpPr/>
      </xdr:nvCxnSpPr>
      <xdr:spPr>
        <a:xfrm>
          <a:off x="3797300" y="6259345"/>
          <a:ext cx="8382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87145</xdr:rowOff>
    </xdr:from>
    <xdr:to>
      <xdr:col>5</xdr:col>
      <xdr:colOff>358775</xdr:colOff>
      <xdr:row>37</xdr:row>
      <xdr:rowOff>15090</xdr:rowOff>
    </xdr:to>
    <xdr:cxnSp macro="">
      <xdr:nvCxnSpPr>
        <xdr:cNvPr id="62" name="直線コネクタ 61"/>
        <xdr:cNvCxnSpPr/>
      </xdr:nvCxnSpPr>
      <xdr:spPr>
        <a:xfrm flipV="1">
          <a:off x="2908300" y="6259345"/>
          <a:ext cx="889000" cy="9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108702</xdr:rowOff>
    </xdr:from>
    <xdr:to>
      <xdr:col>4</xdr:col>
      <xdr:colOff>155575</xdr:colOff>
      <xdr:row>37</xdr:row>
      <xdr:rowOff>15090</xdr:rowOff>
    </xdr:to>
    <xdr:cxnSp macro="">
      <xdr:nvCxnSpPr>
        <xdr:cNvPr id="65" name="直線コネクタ 64"/>
        <xdr:cNvCxnSpPr/>
      </xdr:nvCxnSpPr>
      <xdr:spPr>
        <a:xfrm>
          <a:off x="2019300" y="6280902"/>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108702</xdr:rowOff>
    </xdr:from>
    <xdr:to>
      <xdr:col>2</xdr:col>
      <xdr:colOff>638175</xdr:colOff>
      <xdr:row>37</xdr:row>
      <xdr:rowOff>12553</xdr:rowOff>
    </xdr:to>
    <xdr:cxnSp macro="">
      <xdr:nvCxnSpPr>
        <xdr:cNvPr id="68" name="直線コネクタ 67"/>
        <xdr:cNvCxnSpPr/>
      </xdr:nvCxnSpPr>
      <xdr:spPr>
        <a:xfrm flipV="1">
          <a:off x="1130300" y="6280902"/>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162532</xdr:rowOff>
    </xdr:from>
    <xdr:to>
      <xdr:col>6</xdr:col>
      <xdr:colOff>561975</xdr:colOff>
      <xdr:row>37</xdr:row>
      <xdr:rowOff>92682</xdr:rowOff>
    </xdr:to>
    <xdr:sp macro="" textlink="">
      <xdr:nvSpPr>
        <xdr:cNvPr id="78" name="円/楕円 77"/>
        <xdr:cNvSpPr/>
      </xdr:nvSpPr>
      <xdr:spPr>
        <a:xfrm>
          <a:off x="4584700" y="63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140959</xdr:rowOff>
    </xdr:from>
    <xdr:ext cx="534377" cy="259045"/>
    <xdr:sp macro="" textlink="">
      <xdr:nvSpPr>
        <xdr:cNvPr id="79" name="人件費該当値テキスト"/>
        <xdr:cNvSpPr txBox="1"/>
      </xdr:nvSpPr>
      <xdr:spPr>
        <a:xfrm>
          <a:off x="4686300" y="631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36345</xdr:rowOff>
    </xdr:from>
    <xdr:to>
      <xdr:col>5</xdr:col>
      <xdr:colOff>409575</xdr:colOff>
      <xdr:row>36</xdr:row>
      <xdr:rowOff>137945</xdr:rowOff>
    </xdr:to>
    <xdr:sp macro="" textlink="">
      <xdr:nvSpPr>
        <xdr:cNvPr id="80" name="円/楕円 79"/>
        <xdr:cNvSpPr/>
      </xdr:nvSpPr>
      <xdr:spPr>
        <a:xfrm>
          <a:off x="3746500" y="62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129072</xdr:rowOff>
    </xdr:from>
    <xdr:ext cx="534377" cy="259045"/>
    <xdr:sp macro="" textlink="">
      <xdr:nvSpPr>
        <xdr:cNvPr id="81" name="テキスト ボックス 80"/>
        <xdr:cNvSpPr txBox="1"/>
      </xdr:nvSpPr>
      <xdr:spPr>
        <a:xfrm>
          <a:off x="3530111" y="630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135740</xdr:rowOff>
    </xdr:from>
    <xdr:to>
      <xdr:col>4</xdr:col>
      <xdr:colOff>206375</xdr:colOff>
      <xdr:row>37</xdr:row>
      <xdr:rowOff>65890</xdr:rowOff>
    </xdr:to>
    <xdr:sp macro="" textlink="">
      <xdr:nvSpPr>
        <xdr:cNvPr id="82" name="円/楕円 81"/>
        <xdr:cNvSpPr/>
      </xdr:nvSpPr>
      <xdr:spPr>
        <a:xfrm>
          <a:off x="2857500" y="63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57017</xdr:rowOff>
    </xdr:from>
    <xdr:ext cx="534377" cy="259045"/>
    <xdr:sp macro="" textlink="">
      <xdr:nvSpPr>
        <xdr:cNvPr id="83" name="テキスト ボックス 82"/>
        <xdr:cNvSpPr txBox="1"/>
      </xdr:nvSpPr>
      <xdr:spPr>
        <a:xfrm>
          <a:off x="2641111" y="64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57902</xdr:rowOff>
    </xdr:from>
    <xdr:to>
      <xdr:col>3</xdr:col>
      <xdr:colOff>3175</xdr:colOff>
      <xdr:row>36</xdr:row>
      <xdr:rowOff>159502</xdr:rowOff>
    </xdr:to>
    <xdr:sp macro="" textlink="">
      <xdr:nvSpPr>
        <xdr:cNvPr id="84" name="円/楕円 83"/>
        <xdr:cNvSpPr/>
      </xdr:nvSpPr>
      <xdr:spPr>
        <a:xfrm>
          <a:off x="1968500" y="62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150629</xdr:rowOff>
    </xdr:from>
    <xdr:ext cx="534377" cy="259045"/>
    <xdr:sp macro="" textlink="">
      <xdr:nvSpPr>
        <xdr:cNvPr id="85" name="テキスト ボックス 84"/>
        <xdr:cNvSpPr txBox="1"/>
      </xdr:nvSpPr>
      <xdr:spPr>
        <a:xfrm>
          <a:off x="1752111" y="63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133203</xdr:rowOff>
    </xdr:from>
    <xdr:to>
      <xdr:col>1</xdr:col>
      <xdr:colOff>485775</xdr:colOff>
      <xdr:row>37</xdr:row>
      <xdr:rowOff>63353</xdr:rowOff>
    </xdr:to>
    <xdr:sp macro="" textlink="">
      <xdr:nvSpPr>
        <xdr:cNvPr id="86" name="円/楕円 85"/>
        <xdr:cNvSpPr/>
      </xdr:nvSpPr>
      <xdr:spPr>
        <a:xfrm>
          <a:off x="1079500" y="63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54480</xdr:rowOff>
    </xdr:from>
    <xdr:ext cx="534377" cy="259045"/>
    <xdr:sp macro="" textlink="">
      <xdr:nvSpPr>
        <xdr:cNvPr id="87" name="テキスト ボックス 86"/>
        <xdr:cNvSpPr txBox="1"/>
      </xdr:nvSpPr>
      <xdr:spPr>
        <a:xfrm>
          <a:off x="863111" y="639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5642</xdr:rowOff>
    </xdr:from>
    <xdr:to>
      <xdr:col>6</xdr:col>
      <xdr:colOff>511175</xdr:colOff>
      <xdr:row>58</xdr:row>
      <xdr:rowOff>13546</xdr:rowOff>
    </xdr:to>
    <xdr:cxnSp macro="">
      <xdr:nvCxnSpPr>
        <xdr:cNvPr id="119" name="直線コネクタ 118"/>
        <xdr:cNvCxnSpPr/>
      </xdr:nvCxnSpPr>
      <xdr:spPr>
        <a:xfrm>
          <a:off x="3797300" y="9949742"/>
          <a:ext cx="8382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5642</xdr:rowOff>
    </xdr:from>
    <xdr:to>
      <xdr:col>5</xdr:col>
      <xdr:colOff>358775</xdr:colOff>
      <xdr:row>58</xdr:row>
      <xdr:rowOff>75464</xdr:rowOff>
    </xdr:to>
    <xdr:cxnSp macro="">
      <xdr:nvCxnSpPr>
        <xdr:cNvPr id="122" name="直線コネクタ 121"/>
        <xdr:cNvCxnSpPr/>
      </xdr:nvCxnSpPr>
      <xdr:spPr>
        <a:xfrm flipV="1">
          <a:off x="2908300" y="9949742"/>
          <a:ext cx="889000" cy="6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75464</xdr:rowOff>
    </xdr:from>
    <xdr:to>
      <xdr:col>4</xdr:col>
      <xdr:colOff>155575</xdr:colOff>
      <xdr:row>59</xdr:row>
      <xdr:rowOff>10933</xdr:rowOff>
    </xdr:to>
    <xdr:cxnSp macro="">
      <xdr:nvCxnSpPr>
        <xdr:cNvPr id="125" name="直線コネクタ 124"/>
        <xdr:cNvCxnSpPr/>
      </xdr:nvCxnSpPr>
      <xdr:spPr>
        <a:xfrm flipV="1">
          <a:off x="2019300" y="10019564"/>
          <a:ext cx="889000" cy="10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161450</xdr:rowOff>
    </xdr:from>
    <xdr:to>
      <xdr:col>2</xdr:col>
      <xdr:colOff>638175</xdr:colOff>
      <xdr:row>59</xdr:row>
      <xdr:rowOff>10933</xdr:rowOff>
    </xdr:to>
    <xdr:cxnSp macro="">
      <xdr:nvCxnSpPr>
        <xdr:cNvPr id="128" name="直線コネクタ 127"/>
        <xdr:cNvCxnSpPr/>
      </xdr:nvCxnSpPr>
      <xdr:spPr>
        <a:xfrm>
          <a:off x="1130300" y="10105550"/>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134196</xdr:rowOff>
    </xdr:from>
    <xdr:to>
      <xdr:col>6</xdr:col>
      <xdr:colOff>561975</xdr:colOff>
      <xdr:row>58</xdr:row>
      <xdr:rowOff>64346</xdr:rowOff>
    </xdr:to>
    <xdr:sp macro="" textlink="">
      <xdr:nvSpPr>
        <xdr:cNvPr id="138" name="円/楕円 137"/>
        <xdr:cNvSpPr/>
      </xdr:nvSpPr>
      <xdr:spPr>
        <a:xfrm>
          <a:off x="4584700" y="99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112623</xdr:rowOff>
    </xdr:from>
    <xdr:ext cx="534377" cy="259045"/>
    <xdr:sp macro="" textlink="">
      <xdr:nvSpPr>
        <xdr:cNvPr id="139" name="物件費該当値テキスト"/>
        <xdr:cNvSpPr txBox="1"/>
      </xdr:nvSpPr>
      <xdr:spPr>
        <a:xfrm>
          <a:off x="4686300" y="98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126292</xdr:rowOff>
    </xdr:from>
    <xdr:to>
      <xdr:col>5</xdr:col>
      <xdr:colOff>409575</xdr:colOff>
      <xdr:row>58</xdr:row>
      <xdr:rowOff>56442</xdr:rowOff>
    </xdr:to>
    <xdr:sp macro="" textlink="">
      <xdr:nvSpPr>
        <xdr:cNvPr id="140" name="円/楕円 139"/>
        <xdr:cNvSpPr/>
      </xdr:nvSpPr>
      <xdr:spPr>
        <a:xfrm>
          <a:off x="3746500" y="98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47569</xdr:rowOff>
    </xdr:from>
    <xdr:ext cx="534377" cy="259045"/>
    <xdr:sp macro="" textlink="">
      <xdr:nvSpPr>
        <xdr:cNvPr id="141" name="テキスト ボックス 140"/>
        <xdr:cNvSpPr txBox="1"/>
      </xdr:nvSpPr>
      <xdr:spPr>
        <a:xfrm>
          <a:off x="3530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24664</xdr:rowOff>
    </xdr:from>
    <xdr:to>
      <xdr:col>4</xdr:col>
      <xdr:colOff>206375</xdr:colOff>
      <xdr:row>58</xdr:row>
      <xdr:rowOff>126264</xdr:rowOff>
    </xdr:to>
    <xdr:sp macro="" textlink="">
      <xdr:nvSpPr>
        <xdr:cNvPr id="142" name="円/楕円 141"/>
        <xdr:cNvSpPr/>
      </xdr:nvSpPr>
      <xdr:spPr>
        <a:xfrm>
          <a:off x="2857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117391</xdr:rowOff>
    </xdr:from>
    <xdr:ext cx="534377" cy="259045"/>
    <xdr:sp macro="" textlink="">
      <xdr:nvSpPr>
        <xdr:cNvPr id="143" name="テキスト ボックス 142"/>
        <xdr:cNvSpPr txBox="1"/>
      </xdr:nvSpPr>
      <xdr:spPr>
        <a:xfrm>
          <a:off x="2641111" y="100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131583</xdr:rowOff>
    </xdr:from>
    <xdr:to>
      <xdr:col>3</xdr:col>
      <xdr:colOff>3175</xdr:colOff>
      <xdr:row>59</xdr:row>
      <xdr:rowOff>61733</xdr:rowOff>
    </xdr:to>
    <xdr:sp macro="" textlink="">
      <xdr:nvSpPr>
        <xdr:cNvPr id="144" name="円/楕円 143"/>
        <xdr:cNvSpPr/>
      </xdr:nvSpPr>
      <xdr:spPr>
        <a:xfrm>
          <a:off x="1968500" y="100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52860</xdr:rowOff>
    </xdr:from>
    <xdr:ext cx="534377" cy="259045"/>
    <xdr:sp macro="" textlink="">
      <xdr:nvSpPr>
        <xdr:cNvPr id="145" name="テキスト ボックス 144"/>
        <xdr:cNvSpPr txBox="1"/>
      </xdr:nvSpPr>
      <xdr:spPr>
        <a:xfrm>
          <a:off x="1752111" y="1016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110650</xdr:rowOff>
    </xdr:from>
    <xdr:to>
      <xdr:col>1</xdr:col>
      <xdr:colOff>485775</xdr:colOff>
      <xdr:row>59</xdr:row>
      <xdr:rowOff>40800</xdr:rowOff>
    </xdr:to>
    <xdr:sp macro="" textlink="">
      <xdr:nvSpPr>
        <xdr:cNvPr id="146" name="円/楕円 145"/>
        <xdr:cNvSpPr/>
      </xdr:nvSpPr>
      <xdr:spPr>
        <a:xfrm>
          <a:off x="1079500" y="100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31927</xdr:rowOff>
    </xdr:from>
    <xdr:ext cx="534377" cy="259045"/>
    <xdr:sp macro="" textlink="">
      <xdr:nvSpPr>
        <xdr:cNvPr id="147" name="テキスト ボックス 146"/>
        <xdr:cNvSpPr txBox="1"/>
      </xdr:nvSpPr>
      <xdr:spPr>
        <a:xfrm>
          <a:off x="863111" y="101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74034</xdr:rowOff>
    </xdr:from>
    <xdr:to>
      <xdr:col>6</xdr:col>
      <xdr:colOff>511175</xdr:colOff>
      <xdr:row>77</xdr:row>
      <xdr:rowOff>109410</xdr:rowOff>
    </xdr:to>
    <xdr:cxnSp macro="">
      <xdr:nvCxnSpPr>
        <xdr:cNvPr id="172" name="直線コネクタ 171"/>
        <xdr:cNvCxnSpPr/>
      </xdr:nvCxnSpPr>
      <xdr:spPr>
        <a:xfrm>
          <a:off x="3797300" y="13275684"/>
          <a:ext cx="8382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61748</xdr:rowOff>
    </xdr:from>
    <xdr:to>
      <xdr:col>5</xdr:col>
      <xdr:colOff>358775</xdr:colOff>
      <xdr:row>77</xdr:row>
      <xdr:rowOff>74034</xdr:rowOff>
    </xdr:to>
    <xdr:cxnSp macro="">
      <xdr:nvCxnSpPr>
        <xdr:cNvPr id="175" name="直線コネクタ 174"/>
        <xdr:cNvCxnSpPr/>
      </xdr:nvCxnSpPr>
      <xdr:spPr>
        <a:xfrm>
          <a:off x="2908300" y="13263398"/>
          <a:ext cx="8890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61748</xdr:rowOff>
    </xdr:from>
    <xdr:to>
      <xdr:col>4</xdr:col>
      <xdr:colOff>155575</xdr:colOff>
      <xdr:row>77</xdr:row>
      <xdr:rowOff>113068</xdr:rowOff>
    </xdr:to>
    <xdr:cxnSp macro="">
      <xdr:nvCxnSpPr>
        <xdr:cNvPr id="178" name="直線コネクタ 177"/>
        <xdr:cNvCxnSpPr/>
      </xdr:nvCxnSpPr>
      <xdr:spPr>
        <a:xfrm flipV="1">
          <a:off x="2019300" y="13263398"/>
          <a:ext cx="8890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113068</xdr:rowOff>
    </xdr:from>
    <xdr:to>
      <xdr:col>2</xdr:col>
      <xdr:colOff>638175</xdr:colOff>
      <xdr:row>77</xdr:row>
      <xdr:rowOff>121813</xdr:rowOff>
    </xdr:to>
    <xdr:cxnSp macro="">
      <xdr:nvCxnSpPr>
        <xdr:cNvPr id="181" name="直線コネクタ 180"/>
        <xdr:cNvCxnSpPr/>
      </xdr:nvCxnSpPr>
      <xdr:spPr>
        <a:xfrm flipV="1">
          <a:off x="1130300" y="13314718"/>
          <a:ext cx="8890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58610</xdr:rowOff>
    </xdr:from>
    <xdr:to>
      <xdr:col>6</xdr:col>
      <xdr:colOff>561975</xdr:colOff>
      <xdr:row>77</xdr:row>
      <xdr:rowOff>160210</xdr:rowOff>
    </xdr:to>
    <xdr:sp macro="" textlink="">
      <xdr:nvSpPr>
        <xdr:cNvPr id="191" name="円/楕円 190"/>
        <xdr:cNvSpPr/>
      </xdr:nvSpPr>
      <xdr:spPr>
        <a:xfrm>
          <a:off x="45847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144987</xdr:rowOff>
    </xdr:from>
    <xdr:ext cx="469744" cy="259045"/>
    <xdr:sp macro="" textlink="">
      <xdr:nvSpPr>
        <xdr:cNvPr id="192" name="維持補修費該当値テキスト"/>
        <xdr:cNvSpPr txBox="1"/>
      </xdr:nvSpPr>
      <xdr:spPr>
        <a:xfrm>
          <a:off x="4686300" y="131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23234</xdr:rowOff>
    </xdr:from>
    <xdr:to>
      <xdr:col>5</xdr:col>
      <xdr:colOff>409575</xdr:colOff>
      <xdr:row>77</xdr:row>
      <xdr:rowOff>124834</xdr:rowOff>
    </xdr:to>
    <xdr:sp macro="" textlink="">
      <xdr:nvSpPr>
        <xdr:cNvPr id="193" name="円/楕円 192"/>
        <xdr:cNvSpPr/>
      </xdr:nvSpPr>
      <xdr:spPr>
        <a:xfrm>
          <a:off x="3746500" y="132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115961</xdr:rowOff>
    </xdr:from>
    <xdr:ext cx="469744" cy="259045"/>
    <xdr:sp macro="" textlink="">
      <xdr:nvSpPr>
        <xdr:cNvPr id="194" name="テキスト ボックス 193"/>
        <xdr:cNvSpPr txBox="1"/>
      </xdr:nvSpPr>
      <xdr:spPr>
        <a:xfrm>
          <a:off x="3562427" y="1331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10948</xdr:rowOff>
    </xdr:from>
    <xdr:to>
      <xdr:col>4</xdr:col>
      <xdr:colOff>206375</xdr:colOff>
      <xdr:row>77</xdr:row>
      <xdr:rowOff>112548</xdr:rowOff>
    </xdr:to>
    <xdr:sp macro="" textlink="">
      <xdr:nvSpPr>
        <xdr:cNvPr id="195" name="円/楕円 194"/>
        <xdr:cNvSpPr/>
      </xdr:nvSpPr>
      <xdr:spPr>
        <a:xfrm>
          <a:off x="2857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103675</xdr:rowOff>
    </xdr:from>
    <xdr:ext cx="469744" cy="259045"/>
    <xdr:sp macro="" textlink="">
      <xdr:nvSpPr>
        <xdr:cNvPr id="196" name="テキスト ボックス 195"/>
        <xdr:cNvSpPr txBox="1"/>
      </xdr:nvSpPr>
      <xdr:spPr>
        <a:xfrm>
          <a:off x="2673427" y="133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62268</xdr:rowOff>
    </xdr:from>
    <xdr:to>
      <xdr:col>3</xdr:col>
      <xdr:colOff>3175</xdr:colOff>
      <xdr:row>77</xdr:row>
      <xdr:rowOff>163868</xdr:rowOff>
    </xdr:to>
    <xdr:sp macro="" textlink="">
      <xdr:nvSpPr>
        <xdr:cNvPr id="197" name="円/楕円 196"/>
        <xdr:cNvSpPr/>
      </xdr:nvSpPr>
      <xdr:spPr>
        <a:xfrm>
          <a:off x="1968500" y="132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154995</xdr:rowOff>
    </xdr:from>
    <xdr:ext cx="469744" cy="259045"/>
    <xdr:sp macro="" textlink="">
      <xdr:nvSpPr>
        <xdr:cNvPr id="198" name="テキスト ボックス 197"/>
        <xdr:cNvSpPr txBox="1"/>
      </xdr:nvSpPr>
      <xdr:spPr>
        <a:xfrm>
          <a:off x="1784427" y="1335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71013</xdr:rowOff>
    </xdr:from>
    <xdr:to>
      <xdr:col>1</xdr:col>
      <xdr:colOff>485775</xdr:colOff>
      <xdr:row>78</xdr:row>
      <xdr:rowOff>1163</xdr:rowOff>
    </xdr:to>
    <xdr:sp macro="" textlink="">
      <xdr:nvSpPr>
        <xdr:cNvPr id="199" name="円/楕円 198"/>
        <xdr:cNvSpPr/>
      </xdr:nvSpPr>
      <xdr:spPr>
        <a:xfrm>
          <a:off x="1079500" y="132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163740</xdr:rowOff>
    </xdr:from>
    <xdr:ext cx="469744" cy="259045"/>
    <xdr:sp macro="" textlink="">
      <xdr:nvSpPr>
        <xdr:cNvPr id="200" name="テキスト ボックス 199"/>
        <xdr:cNvSpPr txBox="1"/>
      </xdr:nvSpPr>
      <xdr:spPr>
        <a:xfrm>
          <a:off x="895427" y="133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7210</xdr:rowOff>
    </xdr:from>
    <xdr:to>
      <xdr:col>6</xdr:col>
      <xdr:colOff>511175</xdr:colOff>
      <xdr:row>93</xdr:row>
      <xdr:rowOff>71137</xdr:rowOff>
    </xdr:to>
    <xdr:cxnSp macro="">
      <xdr:nvCxnSpPr>
        <xdr:cNvPr id="232" name="直線コネクタ 231"/>
        <xdr:cNvCxnSpPr/>
      </xdr:nvCxnSpPr>
      <xdr:spPr>
        <a:xfrm flipV="1">
          <a:off x="3797300" y="15952060"/>
          <a:ext cx="838200" cy="6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66368</xdr:rowOff>
    </xdr:from>
    <xdr:to>
      <xdr:col>5</xdr:col>
      <xdr:colOff>358775</xdr:colOff>
      <xdr:row>93</xdr:row>
      <xdr:rowOff>71137</xdr:rowOff>
    </xdr:to>
    <xdr:cxnSp macro="">
      <xdr:nvCxnSpPr>
        <xdr:cNvPr id="235" name="直線コネクタ 234"/>
        <xdr:cNvCxnSpPr/>
      </xdr:nvCxnSpPr>
      <xdr:spPr>
        <a:xfrm>
          <a:off x="2908300" y="16011218"/>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66368</xdr:rowOff>
    </xdr:from>
    <xdr:to>
      <xdr:col>4</xdr:col>
      <xdr:colOff>155575</xdr:colOff>
      <xdr:row>94</xdr:row>
      <xdr:rowOff>6671</xdr:rowOff>
    </xdr:to>
    <xdr:cxnSp macro="">
      <xdr:nvCxnSpPr>
        <xdr:cNvPr id="238" name="直線コネクタ 237"/>
        <xdr:cNvCxnSpPr/>
      </xdr:nvCxnSpPr>
      <xdr:spPr>
        <a:xfrm flipV="1">
          <a:off x="2019300" y="16011218"/>
          <a:ext cx="889000" cy="1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6671</xdr:rowOff>
    </xdr:from>
    <xdr:to>
      <xdr:col>2</xdr:col>
      <xdr:colOff>638175</xdr:colOff>
      <xdr:row>94</xdr:row>
      <xdr:rowOff>54547</xdr:rowOff>
    </xdr:to>
    <xdr:cxnSp macro="">
      <xdr:nvCxnSpPr>
        <xdr:cNvPr id="241" name="直線コネクタ 240"/>
        <xdr:cNvCxnSpPr/>
      </xdr:nvCxnSpPr>
      <xdr:spPr>
        <a:xfrm flipV="1">
          <a:off x="1130300" y="16122971"/>
          <a:ext cx="8890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127860</xdr:rowOff>
    </xdr:from>
    <xdr:to>
      <xdr:col>6</xdr:col>
      <xdr:colOff>561975</xdr:colOff>
      <xdr:row>93</xdr:row>
      <xdr:rowOff>58010</xdr:rowOff>
    </xdr:to>
    <xdr:sp macro="" textlink="">
      <xdr:nvSpPr>
        <xdr:cNvPr id="251" name="円/楕円 250"/>
        <xdr:cNvSpPr/>
      </xdr:nvSpPr>
      <xdr:spPr>
        <a:xfrm>
          <a:off x="4584700" y="159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150737</xdr:rowOff>
    </xdr:from>
    <xdr:ext cx="599010" cy="259045"/>
    <xdr:sp macro="" textlink="">
      <xdr:nvSpPr>
        <xdr:cNvPr id="252" name="扶助費該当値テキスト"/>
        <xdr:cNvSpPr txBox="1"/>
      </xdr:nvSpPr>
      <xdr:spPr>
        <a:xfrm>
          <a:off x="4686300" y="1575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108,614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20337</xdr:rowOff>
    </xdr:from>
    <xdr:to>
      <xdr:col>5</xdr:col>
      <xdr:colOff>409575</xdr:colOff>
      <xdr:row>93</xdr:row>
      <xdr:rowOff>121937</xdr:rowOff>
    </xdr:to>
    <xdr:sp macro="" textlink="">
      <xdr:nvSpPr>
        <xdr:cNvPr id="253" name="円/楕円 252"/>
        <xdr:cNvSpPr/>
      </xdr:nvSpPr>
      <xdr:spPr>
        <a:xfrm>
          <a:off x="3746500" y="159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138464</xdr:rowOff>
    </xdr:from>
    <xdr:ext cx="599010" cy="259045"/>
    <xdr:sp macro="" textlink="">
      <xdr:nvSpPr>
        <xdr:cNvPr id="254" name="テキスト ボックス 253"/>
        <xdr:cNvSpPr txBox="1"/>
      </xdr:nvSpPr>
      <xdr:spPr>
        <a:xfrm>
          <a:off x="3497794" y="1574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104,699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15568</xdr:rowOff>
    </xdr:from>
    <xdr:to>
      <xdr:col>4</xdr:col>
      <xdr:colOff>206375</xdr:colOff>
      <xdr:row>93</xdr:row>
      <xdr:rowOff>117168</xdr:rowOff>
    </xdr:to>
    <xdr:sp macro="" textlink="">
      <xdr:nvSpPr>
        <xdr:cNvPr id="255" name="円/楕円 254"/>
        <xdr:cNvSpPr/>
      </xdr:nvSpPr>
      <xdr:spPr>
        <a:xfrm>
          <a:off x="2857500" y="159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133695</xdr:rowOff>
    </xdr:from>
    <xdr:ext cx="599010" cy="259045"/>
    <xdr:sp macro="" textlink="">
      <xdr:nvSpPr>
        <xdr:cNvPr id="256" name="テキスト ボックス 255"/>
        <xdr:cNvSpPr txBox="1"/>
      </xdr:nvSpPr>
      <xdr:spPr>
        <a:xfrm>
          <a:off x="2608794" y="157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104,991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127321</xdr:rowOff>
    </xdr:from>
    <xdr:to>
      <xdr:col>3</xdr:col>
      <xdr:colOff>3175</xdr:colOff>
      <xdr:row>94</xdr:row>
      <xdr:rowOff>57471</xdr:rowOff>
    </xdr:to>
    <xdr:sp macro="" textlink="">
      <xdr:nvSpPr>
        <xdr:cNvPr id="257" name="円/楕円 256"/>
        <xdr:cNvSpPr/>
      </xdr:nvSpPr>
      <xdr:spPr>
        <a:xfrm>
          <a:off x="1968500" y="160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73998</xdr:rowOff>
    </xdr:from>
    <xdr:ext cx="534377" cy="259045"/>
    <xdr:sp macro="" textlink="">
      <xdr:nvSpPr>
        <xdr:cNvPr id="258" name="テキスト ボックス 257"/>
        <xdr:cNvSpPr txBox="1"/>
      </xdr:nvSpPr>
      <xdr:spPr>
        <a:xfrm>
          <a:off x="1752111" y="158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98,147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3747</xdr:rowOff>
    </xdr:from>
    <xdr:to>
      <xdr:col>1</xdr:col>
      <xdr:colOff>485775</xdr:colOff>
      <xdr:row>94</xdr:row>
      <xdr:rowOff>105347</xdr:rowOff>
    </xdr:to>
    <xdr:sp macro="" textlink="">
      <xdr:nvSpPr>
        <xdr:cNvPr id="259" name="円/楕円 258"/>
        <xdr:cNvSpPr/>
      </xdr:nvSpPr>
      <xdr:spPr>
        <a:xfrm>
          <a:off x="1079500" y="161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121874</xdr:rowOff>
    </xdr:from>
    <xdr:ext cx="534377" cy="259045"/>
    <xdr:sp macro="" textlink="">
      <xdr:nvSpPr>
        <xdr:cNvPr id="260" name="テキスト ボックス 259"/>
        <xdr:cNvSpPr txBox="1"/>
      </xdr:nvSpPr>
      <xdr:spPr>
        <a:xfrm>
          <a:off x="863111" y="15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58433</xdr:rowOff>
    </xdr:from>
    <xdr:to>
      <xdr:col>15</xdr:col>
      <xdr:colOff>180975</xdr:colOff>
      <xdr:row>37</xdr:row>
      <xdr:rowOff>8077</xdr:rowOff>
    </xdr:to>
    <xdr:cxnSp macro="">
      <xdr:nvCxnSpPr>
        <xdr:cNvPr id="289" name="直線コネクタ 288"/>
        <xdr:cNvCxnSpPr/>
      </xdr:nvCxnSpPr>
      <xdr:spPr>
        <a:xfrm>
          <a:off x="9639300" y="6230633"/>
          <a:ext cx="838200" cy="1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58433</xdr:rowOff>
    </xdr:from>
    <xdr:to>
      <xdr:col>14</xdr:col>
      <xdr:colOff>28575</xdr:colOff>
      <xdr:row>36</xdr:row>
      <xdr:rowOff>84684</xdr:rowOff>
    </xdr:to>
    <xdr:cxnSp macro="">
      <xdr:nvCxnSpPr>
        <xdr:cNvPr id="292" name="直線コネクタ 291"/>
        <xdr:cNvCxnSpPr/>
      </xdr:nvCxnSpPr>
      <xdr:spPr>
        <a:xfrm flipV="1">
          <a:off x="8750300" y="6230633"/>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84684</xdr:rowOff>
    </xdr:from>
    <xdr:to>
      <xdr:col>12</xdr:col>
      <xdr:colOff>511175</xdr:colOff>
      <xdr:row>36</xdr:row>
      <xdr:rowOff>141643</xdr:rowOff>
    </xdr:to>
    <xdr:cxnSp macro="">
      <xdr:nvCxnSpPr>
        <xdr:cNvPr id="295" name="直線コネクタ 294"/>
        <xdr:cNvCxnSpPr/>
      </xdr:nvCxnSpPr>
      <xdr:spPr>
        <a:xfrm flipV="1">
          <a:off x="7861300" y="6256884"/>
          <a:ext cx="889000" cy="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141643</xdr:rowOff>
    </xdr:from>
    <xdr:to>
      <xdr:col>11</xdr:col>
      <xdr:colOff>307975</xdr:colOff>
      <xdr:row>36</xdr:row>
      <xdr:rowOff>147574</xdr:rowOff>
    </xdr:to>
    <xdr:cxnSp macro="">
      <xdr:nvCxnSpPr>
        <xdr:cNvPr id="298" name="直線コネクタ 297"/>
        <xdr:cNvCxnSpPr/>
      </xdr:nvCxnSpPr>
      <xdr:spPr>
        <a:xfrm flipV="1">
          <a:off x="6972300" y="6313843"/>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128727</xdr:rowOff>
    </xdr:from>
    <xdr:to>
      <xdr:col>15</xdr:col>
      <xdr:colOff>231775</xdr:colOff>
      <xdr:row>37</xdr:row>
      <xdr:rowOff>58877</xdr:rowOff>
    </xdr:to>
    <xdr:sp macro="" textlink="">
      <xdr:nvSpPr>
        <xdr:cNvPr id="308" name="円/楕円 307"/>
        <xdr:cNvSpPr/>
      </xdr:nvSpPr>
      <xdr:spPr>
        <a:xfrm>
          <a:off x="10426700" y="63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107154</xdr:rowOff>
    </xdr:from>
    <xdr:ext cx="534377" cy="259045"/>
    <xdr:sp macro="" textlink="">
      <xdr:nvSpPr>
        <xdr:cNvPr id="309" name="補助費等該当値テキスト"/>
        <xdr:cNvSpPr txBox="1"/>
      </xdr:nvSpPr>
      <xdr:spPr>
        <a:xfrm>
          <a:off x="10528300" y="62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29,864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7633</xdr:rowOff>
    </xdr:from>
    <xdr:to>
      <xdr:col>14</xdr:col>
      <xdr:colOff>79375</xdr:colOff>
      <xdr:row>36</xdr:row>
      <xdr:rowOff>109233</xdr:rowOff>
    </xdr:to>
    <xdr:sp macro="" textlink="">
      <xdr:nvSpPr>
        <xdr:cNvPr id="310" name="円/楕円 309"/>
        <xdr:cNvSpPr/>
      </xdr:nvSpPr>
      <xdr:spPr>
        <a:xfrm>
          <a:off x="9588500" y="61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125760</xdr:rowOff>
    </xdr:from>
    <xdr:ext cx="534377" cy="259045"/>
    <xdr:sp macro="" textlink="">
      <xdr:nvSpPr>
        <xdr:cNvPr id="311" name="テキスト ボックス 310"/>
        <xdr:cNvSpPr txBox="1"/>
      </xdr:nvSpPr>
      <xdr:spPr>
        <a:xfrm>
          <a:off x="9372111" y="59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33884</xdr:rowOff>
    </xdr:from>
    <xdr:to>
      <xdr:col>12</xdr:col>
      <xdr:colOff>561975</xdr:colOff>
      <xdr:row>36</xdr:row>
      <xdr:rowOff>135484</xdr:rowOff>
    </xdr:to>
    <xdr:sp macro="" textlink="">
      <xdr:nvSpPr>
        <xdr:cNvPr id="312" name="円/楕円 311"/>
        <xdr:cNvSpPr/>
      </xdr:nvSpPr>
      <xdr:spPr>
        <a:xfrm>
          <a:off x="8699500" y="62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126611</xdr:rowOff>
    </xdr:from>
    <xdr:ext cx="534377" cy="259045"/>
    <xdr:sp macro="" textlink="">
      <xdr:nvSpPr>
        <xdr:cNvPr id="313" name="テキスト ボックス 312"/>
        <xdr:cNvSpPr txBox="1"/>
      </xdr:nvSpPr>
      <xdr:spPr>
        <a:xfrm>
          <a:off x="8483111" y="62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90843</xdr:rowOff>
    </xdr:from>
    <xdr:to>
      <xdr:col>11</xdr:col>
      <xdr:colOff>358775</xdr:colOff>
      <xdr:row>37</xdr:row>
      <xdr:rowOff>20993</xdr:rowOff>
    </xdr:to>
    <xdr:sp macro="" textlink="">
      <xdr:nvSpPr>
        <xdr:cNvPr id="314" name="円/楕円 313"/>
        <xdr:cNvSpPr/>
      </xdr:nvSpPr>
      <xdr:spPr>
        <a:xfrm>
          <a:off x="7810500" y="62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12120</xdr:rowOff>
    </xdr:from>
    <xdr:ext cx="534377" cy="259045"/>
    <xdr:sp macro="" textlink="">
      <xdr:nvSpPr>
        <xdr:cNvPr id="315" name="テキスト ボックス 314"/>
        <xdr:cNvSpPr txBox="1"/>
      </xdr:nvSpPr>
      <xdr:spPr>
        <a:xfrm>
          <a:off x="7594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96774</xdr:rowOff>
    </xdr:from>
    <xdr:to>
      <xdr:col>10</xdr:col>
      <xdr:colOff>155575</xdr:colOff>
      <xdr:row>37</xdr:row>
      <xdr:rowOff>26924</xdr:rowOff>
    </xdr:to>
    <xdr:sp macro="" textlink="">
      <xdr:nvSpPr>
        <xdr:cNvPr id="316" name="円/楕円 315"/>
        <xdr:cNvSpPr/>
      </xdr:nvSpPr>
      <xdr:spPr>
        <a:xfrm>
          <a:off x="69215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18051</xdr:rowOff>
    </xdr:from>
    <xdr:ext cx="534377" cy="259045"/>
    <xdr:sp macro="" textlink="">
      <xdr:nvSpPr>
        <xdr:cNvPr id="317" name="テキスト ボックス 316"/>
        <xdr:cNvSpPr txBox="1"/>
      </xdr:nvSpPr>
      <xdr:spPr>
        <a:xfrm>
          <a:off x="6705111" y="63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76226</xdr:rowOff>
    </xdr:from>
    <xdr:to>
      <xdr:col>15</xdr:col>
      <xdr:colOff>180975</xdr:colOff>
      <xdr:row>58</xdr:row>
      <xdr:rowOff>104457</xdr:rowOff>
    </xdr:to>
    <xdr:cxnSp macro="">
      <xdr:nvCxnSpPr>
        <xdr:cNvPr id="346" name="直線コネクタ 345"/>
        <xdr:cNvCxnSpPr/>
      </xdr:nvCxnSpPr>
      <xdr:spPr>
        <a:xfrm flipV="1">
          <a:off x="9639300" y="10020326"/>
          <a:ext cx="8382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97623</xdr:rowOff>
    </xdr:from>
    <xdr:to>
      <xdr:col>14</xdr:col>
      <xdr:colOff>28575</xdr:colOff>
      <xdr:row>58</xdr:row>
      <xdr:rowOff>104457</xdr:rowOff>
    </xdr:to>
    <xdr:cxnSp macro="">
      <xdr:nvCxnSpPr>
        <xdr:cNvPr id="349" name="直線コネクタ 348"/>
        <xdr:cNvCxnSpPr/>
      </xdr:nvCxnSpPr>
      <xdr:spPr>
        <a:xfrm>
          <a:off x="8750300" y="10041723"/>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44438</xdr:rowOff>
    </xdr:from>
    <xdr:to>
      <xdr:col>12</xdr:col>
      <xdr:colOff>511175</xdr:colOff>
      <xdr:row>58</xdr:row>
      <xdr:rowOff>97623</xdr:rowOff>
    </xdr:to>
    <xdr:cxnSp macro="">
      <xdr:nvCxnSpPr>
        <xdr:cNvPr id="352" name="直線コネクタ 351"/>
        <xdr:cNvCxnSpPr/>
      </xdr:nvCxnSpPr>
      <xdr:spPr>
        <a:xfrm>
          <a:off x="7861300" y="9988538"/>
          <a:ext cx="889000" cy="5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44438</xdr:rowOff>
    </xdr:from>
    <xdr:to>
      <xdr:col>11</xdr:col>
      <xdr:colOff>307975</xdr:colOff>
      <xdr:row>58</xdr:row>
      <xdr:rowOff>110737</xdr:rowOff>
    </xdr:to>
    <xdr:cxnSp macro="">
      <xdr:nvCxnSpPr>
        <xdr:cNvPr id="355" name="直線コネクタ 354"/>
        <xdr:cNvCxnSpPr/>
      </xdr:nvCxnSpPr>
      <xdr:spPr>
        <a:xfrm flipV="1">
          <a:off x="6972300" y="9988538"/>
          <a:ext cx="889000" cy="6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25426</xdr:rowOff>
    </xdr:from>
    <xdr:to>
      <xdr:col>15</xdr:col>
      <xdr:colOff>231775</xdr:colOff>
      <xdr:row>58</xdr:row>
      <xdr:rowOff>127026</xdr:rowOff>
    </xdr:to>
    <xdr:sp macro="" textlink="">
      <xdr:nvSpPr>
        <xdr:cNvPr id="365" name="円/楕円 364"/>
        <xdr:cNvSpPr/>
      </xdr:nvSpPr>
      <xdr:spPr>
        <a:xfrm>
          <a:off x="10426700" y="996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53657</xdr:rowOff>
    </xdr:from>
    <xdr:to>
      <xdr:col>14</xdr:col>
      <xdr:colOff>79375</xdr:colOff>
      <xdr:row>58</xdr:row>
      <xdr:rowOff>155257</xdr:rowOff>
    </xdr:to>
    <xdr:sp macro="" textlink="">
      <xdr:nvSpPr>
        <xdr:cNvPr id="367" name="円/楕円 366"/>
        <xdr:cNvSpPr/>
      </xdr:nvSpPr>
      <xdr:spPr>
        <a:xfrm>
          <a:off x="9588500" y="99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146384</xdr:rowOff>
    </xdr:from>
    <xdr:ext cx="534377" cy="259045"/>
    <xdr:sp macro="" textlink="">
      <xdr:nvSpPr>
        <xdr:cNvPr id="368" name="テキスト ボックス 367"/>
        <xdr:cNvSpPr txBox="1"/>
      </xdr:nvSpPr>
      <xdr:spPr>
        <a:xfrm>
          <a:off x="9372111" y="100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46823</xdr:rowOff>
    </xdr:from>
    <xdr:to>
      <xdr:col>12</xdr:col>
      <xdr:colOff>561975</xdr:colOff>
      <xdr:row>58</xdr:row>
      <xdr:rowOff>148423</xdr:rowOff>
    </xdr:to>
    <xdr:sp macro="" textlink="">
      <xdr:nvSpPr>
        <xdr:cNvPr id="369" name="円/楕円 368"/>
        <xdr:cNvSpPr/>
      </xdr:nvSpPr>
      <xdr:spPr>
        <a:xfrm>
          <a:off x="8699500" y="999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139550</xdr:rowOff>
    </xdr:from>
    <xdr:ext cx="534377" cy="259045"/>
    <xdr:sp macro="" textlink="">
      <xdr:nvSpPr>
        <xdr:cNvPr id="370" name="テキスト ボックス 369"/>
        <xdr:cNvSpPr txBox="1"/>
      </xdr:nvSpPr>
      <xdr:spPr>
        <a:xfrm>
          <a:off x="8483111" y="100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165088</xdr:rowOff>
    </xdr:from>
    <xdr:to>
      <xdr:col>11</xdr:col>
      <xdr:colOff>358775</xdr:colOff>
      <xdr:row>58</xdr:row>
      <xdr:rowOff>95238</xdr:rowOff>
    </xdr:to>
    <xdr:sp macro="" textlink="">
      <xdr:nvSpPr>
        <xdr:cNvPr id="371" name="円/楕円 370"/>
        <xdr:cNvSpPr/>
      </xdr:nvSpPr>
      <xdr:spPr>
        <a:xfrm>
          <a:off x="7810500" y="993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86365</xdr:rowOff>
    </xdr:from>
    <xdr:ext cx="534377" cy="259045"/>
    <xdr:sp macro="" textlink="">
      <xdr:nvSpPr>
        <xdr:cNvPr id="372" name="テキスト ボックス 371"/>
        <xdr:cNvSpPr txBox="1"/>
      </xdr:nvSpPr>
      <xdr:spPr>
        <a:xfrm>
          <a:off x="7594111" y="100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59937</xdr:rowOff>
    </xdr:from>
    <xdr:to>
      <xdr:col>10</xdr:col>
      <xdr:colOff>155575</xdr:colOff>
      <xdr:row>58</xdr:row>
      <xdr:rowOff>161537</xdr:rowOff>
    </xdr:to>
    <xdr:sp macro="" textlink="">
      <xdr:nvSpPr>
        <xdr:cNvPr id="373" name="円/楕円 372"/>
        <xdr:cNvSpPr/>
      </xdr:nvSpPr>
      <xdr:spPr>
        <a:xfrm>
          <a:off x="6921500" y="100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152664</xdr:rowOff>
    </xdr:from>
    <xdr:ext cx="534377" cy="259045"/>
    <xdr:sp macro="" textlink="">
      <xdr:nvSpPr>
        <xdr:cNvPr id="374" name="テキスト ボックス 373"/>
        <xdr:cNvSpPr txBox="1"/>
      </xdr:nvSpPr>
      <xdr:spPr>
        <a:xfrm>
          <a:off x="6705111" y="100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102930</xdr:rowOff>
    </xdr:from>
    <xdr:to>
      <xdr:col>15</xdr:col>
      <xdr:colOff>180975</xdr:colOff>
      <xdr:row>78</xdr:row>
      <xdr:rowOff>2786</xdr:rowOff>
    </xdr:to>
    <xdr:cxnSp macro="">
      <xdr:nvCxnSpPr>
        <xdr:cNvPr id="399" name="直線コネクタ 398"/>
        <xdr:cNvCxnSpPr/>
      </xdr:nvCxnSpPr>
      <xdr:spPr>
        <a:xfrm>
          <a:off x="9639300" y="13304580"/>
          <a:ext cx="838200" cy="7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102930</xdr:rowOff>
    </xdr:from>
    <xdr:to>
      <xdr:col>14</xdr:col>
      <xdr:colOff>28575</xdr:colOff>
      <xdr:row>77</xdr:row>
      <xdr:rowOff>138911</xdr:rowOff>
    </xdr:to>
    <xdr:cxnSp macro="">
      <xdr:nvCxnSpPr>
        <xdr:cNvPr id="402" name="直線コネクタ 401"/>
        <xdr:cNvCxnSpPr/>
      </xdr:nvCxnSpPr>
      <xdr:spPr>
        <a:xfrm flipV="1">
          <a:off x="8750300" y="13304580"/>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123436</xdr:rowOff>
    </xdr:from>
    <xdr:to>
      <xdr:col>15</xdr:col>
      <xdr:colOff>231775</xdr:colOff>
      <xdr:row>78</xdr:row>
      <xdr:rowOff>53586</xdr:rowOff>
    </xdr:to>
    <xdr:sp macro="" textlink="">
      <xdr:nvSpPr>
        <xdr:cNvPr id="412" name="円/楕円 411"/>
        <xdr:cNvSpPr/>
      </xdr:nvSpPr>
      <xdr:spPr>
        <a:xfrm>
          <a:off x="10426700" y="133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469744" cy="259045"/>
    <xdr:sp macro="" textlink="">
      <xdr:nvSpPr>
        <xdr:cNvPr id="413" name="普通建設事業費 （ うち新規整備　）該当値テキスト"/>
        <xdr:cNvSpPr txBox="1"/>
      </xdr:nvSpPr>
      <xdr:spPr>
        <a:xfrm>
          <a:off x="10528300" y="1324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52130</xdr:rowOff>
    </xdr:from>
    <xdr:to>
      <xdr:col>14</xdr:col>
      <xdr:colOff>79375</xdr:colOff>
      <xdr:row>77</xdr:row>
      <xdr:rowOff>153730</xdr:rowOff>
    </xdr:to>
    <xdr:sp macro="" textlink="">
      <xdr:nvSpPr>
        <xdr:cNvPr id="414" name="円/楕円 413"/>
        <xdr:cNvSpPr/>
      </xdr:nvSpPr>
      <xdr:spPr>
        <a:xfrm>
          <a:off x="9588500" y="1325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144857</xdr:rowOff>
    </xdr:from>
    <xdr:ext cx="534377" cy="259045"/>
    <xdr:sp macro="" textlink="">
      <xdr:nvSpPr>
        <xdr:cNvPr id="415" name="テキスト ボックス 414"/>
        <xdr:cNvSpPr txBox="1"/>
      </xdr:nvSpPr>
      <xdr:spPr>
        <a:xfrm>
          <a:off x="9372111" y="1334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88111</xdr:rowOff>
    </xdr:from>
    <xdr:to>
      <xdr:col>12</xdr:col>
      <xdr:colOff>561975</xdr:colOff>
      <xdr:row>78</xdr:row>
      <xdr:rowOff>18261</xdr:rowOff>
    </xdr:to>
    <xdr:sp macro="" textlink="">
      <xdr:nvSpPr>
        <xdr:cNvPr id="416" name="円/楕円 415"/>
        <xdr:cNvSpPr/>
      </xdr:nvSpPr>
      <xdr:spPr>
        <a:xfrm>
          <a:off x="8699500" y="132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9388</xdr:rowOff>
    </xdr:from>
    <xdr:ext cx="534377" cy="259045"/>
    <xdr:sp macro="" textlink="">
      <xdr:nvSpPr>
        <xdr:cNvPr id="417" name="テキスト ボックス 416"/>
        <xdr:cNvSpPr txBox="1"/>
      </xdr:nvSpPr>
      <xdr:spPr>
        <a:xfrm>
          <a:off x="8483111" y="133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157550</xdr:rowOff>
    </xdr:from>
    <xdr:to>
      <xdr:col>15</xdr:col>
      <xdr:colOff>180975</xdr:colOff>
      <xdr:row>99</xdr:row>
      <xdr:rowOff>12294</xdr:rowOff>
    </xdr:to>
    <xdr:cxnSp macro="">
      <xdr:nvCxnSpPr>
        <xdr:cNvPr id="446" name="直線コネクタ 445"/>
        <xdr:cNvCxnSpPr/>
      </xdr:nvCxnSpPr>
      <xdr:spPr>
        <a:xfrm flipV="1">
          <a:off x="9639300" y="16616750"/>
          <a:ext cx="838200" cy="3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147129</xdr:rowOff>
    </xdr:from>
    <xdr:to>
      <xdr:col>14</xdr:col>
      <xdr:colOff>28575</xdr:colOff>
      <xdr:row>99</xdr:row>
      <xdr:rowOff>12294</xdr:rowOff>
    </xdr:to>
    <xdr:cxnSp macro="">
      <xdr:nvCxnSpPr>
        <xdr:cNvPr id="449" name="直線コネクタ 448"/>
        <xdr:cNvCxnSpPr/>
      </xdr:nvCxnSpPr>
      <xdr:spPr>
        <a:xfrm>
          <a:off x="8750300" y="16777779"/>
          <a:ext cx="889000" cy="20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106750</xdr:rowOff>
    </xdr:from>
    <xdr:to>
      <xdr:col>15</xdr:col>
      <xdr:colOff>231775</xdr:colOff>
      <xdr:row>97</xdr:row>
      <xdr:rowOff>36900</xdr:rowOff>
    </xdr:to>
    <xdr:sp macro="" textlink="">
      <xdr:nvSpPr>
        <xdr:cNvPr id="459" name="円/楕円 458"/>
        <xdr:cNvSpPr/>
      </xdr:nvSpPr>
      <xdr:spPr>
        <a:xfrm>
          <a:off x="10426700" y="165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85177</xdr:rowOff>
    </xdr:from>
    <xdr:ext cx="534377" cy="259045"/>
    <xdr:sp macro="" textlink="">
      <xdr:nvSpPr>
        <xdr:cNvPr id="460" name="普通建設事業費 （ うち更新整備　）該当値テキスト"/>
        <xdr:cNvSpPr txBox="1"/>
      </xdr:nvSpPr>
      <xdr:spPr>
        <a:xfrm>
          <a:off x="10528300" y="165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132944</xdr:rowOff>
    </xdr:from>
    <xdr:to>
      <xdr:col>14</xdr:col>
      <xdr:colOff>79375</xdr:colOff>
      <xdr:row>99</xdr:row>
      <xdr:rowOff>63094</xdr:rowOff>
    </xdr:to>
    <xdr:sp macro="" textlink="">
      <xdr:nvSpPr>
        <xdr:cNvPr id="461" name="円/楕円 460"/>
        <xdr:cNvSpPr/>
      </xdr:nvSpPr>
      <xdr:spPr>
        <a:xfrm>
          <a:off x="9588500" y="169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54221</xdr:rowOff>
    </xdr:from>
    <xdr:ext cx="469744" cy="259045"/>
    <xdr:sp macro="" textlink="">
      <xdr:nvSpPr>
        <xdr:cNvPr id="462" name="テキスト ボックス 461"/>
        <xdr:cNvSpPr txBox="1"/>
      </xdr:nvSpPr>
      <xdr:spPr>
        <a:xfrm>
          <a:off x="9404427" y="1702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96329</xdr:rowOff>
    </xdr:from>
    <xdr:to>
      <xdr:col>12</xdr:col>
      <xdr:colOff>561975</xdr:colOff>
      <xdr:row>98</xdr:row>
      <xdr:rowOff>26479</xdr:rowOff>
    </xdr:to>
    <xdr:sp macro="" textlink="">
      <xdr:nvSpPr>
        <xdr:cNvPr id="463" name="円/楕円 462"/>
        <xdr:cNvSpPr/>
      </xdr:nvSpPr>
      <xdr:spPr>
        <a:xfrm>
          <a:off x="8699500" y="167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17606</xdr:rowOff>
    </xdr:from>
    <xdr:ext cx="534377" cy="259045"/>
    <xdr:sp macro="" textlink="">
      <xdr:nvSpPr>
        <xdr:cNvPr id="464" name="テキスト ボックス 463"/>
        <xdr:cNvSpPr txBox="1"/>
      </xdr:nvSpPr>
      <xdr:spPr>
        <a:xfrm>
          <a:off x="8483111" y="168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68276</xdr:rowOff>
    </xdr:from>
    <xdr:to>
      <xdr:col>23</xdr:col>
      <xdr:colOff>517525</xdr:colOff>
      <xdr:row>76</xdr:row>
      <xdr:rowOff>68862</xdr:rowOff>
    </xdr:to>
    <xdr:cxnSp macro="">
      <xdr:nvCxnSpPr>
        <xdr:cNvPr id="601" name="直線コネクタ 600"/>
        <xdr:cNvCxnSpPr/>
      </xdr:nvCxnSpPr>
      <xdr:spPr>
        <a:xfrm>
          <a:off x="15481300" y="13098476"/>
          <a:ext cx="8382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16356</xdr:rowOff>
    </xdr:from>
    <xdr:to>
      <xdr:col>22</xdr:col>
      <xdr:colOff>365125</xdr:colOff>
      <xdr:row>76</xdr:row>
      <xdr:rowOff>68276</xdr:rowOff>
    </xdr:to>
    <xdr:cxnSp macro="">
      <xdr:nvCxnSpPr>
        <xdr:cNvPr id="604" name="直線コネクタ 603"/>
        <xdr:cNvCxnSpPr/>
      </xdr:nvCxnSpPr>
      <xdr:spPr>
        <a:xfrm>
          <a:off x="14592300" y="13046556"/>
          <a:ext cx="889000" cy="5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151388</xdr:rowOff>
    </xdr:from>
    <xdr:to>
      <xdr:col>21</xdr:col>
      <xdr:colOff>161925</xdr:colOff>
      <xdr:row>76</xdr:row>
      <xdr:rowOff>16356</xdr:rowOff>
    </xdr:to>
    <xdr:cxnSp macro="">
      <xdr:nvCxnSpPr>
        <xdr:cNvPr id="607" name="直線コネクタ 606"/>
        <xdr:cNvCxnSpPr/>
      </xdr:nvCxnSpPr>
      <xdr:spPr>
        <a:xfrm>
          <a:off x="13703300" y="13010138"/>
          <a:ext cx="889000" cy="3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134885</xdr:rowOff>
    </xdr:from>
    <xdr:to>
      <xdr:col>19</xdr:col>
      <xdr:colOff>644525</xdr:colOff>
      <xdr:row>75</xdr:row>
      <xdr:rowOff>151388</xdr:rowOff>
    </xdr:to>
    <xdr:cxnSp macro="">
      <xdr:nvCxnSpPr>
        <xdr:cNvPr id="610" name="直線コネクタ 609"/>
        <xdr:cNvCxnSpPr/>
      </xdr:nvCxnSpPr>
      <xdr:spPr>
        <a:xfrm>
          <a:off x="12814300" y="12993635"/>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18062</xdr:rowOff>
    </xdr:from>
    <xdr:to>
      <xdr:col>23</xdr:col>
      <xdr:colOff>568325</xdr:colOff>
      <xdr:row>76</xdr:row>
      <xdr:rowOff>119662</xdr:rowOff>
    </xdr:to>
    <xdr:sp macro="" textlink="">
      <xdr:nvSpPr>
        <xdr:cNvPr id="620" name="円/楕円 619"/>
        <xdr:cNvSpPr/>
      </xdr:nvSpPr>
      <xdr:spPr>
        <a:xfrm>
          <a:off x="16268700" y="130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40939</xdr:rowOff>
    </xdr:from>
    <xdr:ext cx="534377" cy="259045"/>
    <xdr:sp macro="" textlink="">
      <xdr:nvSpPr>
        <xdr:cNvPr id="621" name="公債費該当値テキスト"/>
        <xdr:cNvSpPr txBox="1"/>
      </xdr:nvSpPr>
      <xdr:spPr>
        <a:xfrm>
          <a:off x="16370300" y="128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17476</xdr:rowOff>
    </xdr:from>
    <xdr:to>
      <xdr:col>22</xdr:col>
      <xdr:colOff>415925</xdr:colOff>
      <xdr:row>76</xdr:row>
      <xdr:rowOff>119076</xdr:rowOff>
    </xdr:to>
    <xdr:sp macro="" textlink="">
      <xdr:nvSpPr>
        <xdr:cNvPr id="622" name="円/楕円 621"/>
        <xdr:cNvSpPr/>
      </xdr:nvSpPr>
      <xdr:spPr>
        <a:xfrm>
          <a:off x="15430500" y="1304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135603</xdr:rowOff>
    </xdr:from>
    <xdr:ext cx="534377" cy="259045"/>
    <xdr:sp macro="" textlink="">
      <xdr:nvSpPr>
        <xdr:cNvPr id="623" name="テキスト ボックス 622"/>
        <xdr:cNvSpPr txBox="1"/>
      </xdr:nvSpPr>
      <xdr:spPr>
        <a:xfrm>
          <a:off x="15214111" y="128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137006</xdr:rowOff>
    </xdr:from>
    <xdr:to>
      <xdr:col>21</xdr:col>
      <xdr:colOff>212725</xdr:colOff>
      <xdr:row>76</xdr:row>
      <xdr:rowOff>67156</xdr:rowOff>
    </xdr:to>
    <xdr:sp macro="" textlink="">
      <xdr:nvSpPr>
        <xdr:cNvPr id="624" name="円/楕円 623"/>
        <xdr:cNvSpPr/>
      </xdr:nvSpPr>
      <xdr:spPr>
        <a:xfrm>
          <a:off x="14541500" y="129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58283</xdr:rowOff>
    </xdr:from>
    <xdr:ext cx="534377" cy="259045"/>
    <xdr:sp macro="" textlink="">
      <xdr:nvSpPr>
        <xdr:cNvPr id="625" name="テキスト ボックス 624"/>
        <xdr:cNvSpPr txBox="1"/>
      </xdr:nvSpPr>
      <xdr:spPr>
        <a:xfrm>
          <a:off x="14325111" y="1308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100587</xdr:rowOff>
    </xdr:from>
    <xdr:to>
      <xdr:col>20</xdr:col>
      <xdr:colOff>9525</xdr:colOff>
      <xdr:row>76</xdr:row>
      <xdr:rowOff>30736</xdr:rowOff>
    </xdr:to>
    <xdr:sp macro="" textlink="">
      <xdr:nvSpPr>
        <xdr:cNvPr id="626" name="円/楕円 625"/>
        <xdr:cNvSpPr/>
      </xdr:nvSpPr>
      <xdr:spPr>
        <a:xfrm>
          <a:off x="13652500" y="129593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47264</xdr:rowOff>
    </xdr:from>
    <xdr:ext cx="534377" cy="259045"/>
    <xdr:sp macro="" textlink="">
      <xdr:nvSpPr>
        <xdr:cNvPr id="627" name="テキスト ボックス 626"/>
        <xdr:cNvSpPr txBox="1"/>
      </xdr:nvSpPr>
      <xdr:spPr>
        <a:xfrm>
          <a:off x="13436111" y="1273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84085</xdr:rowOff>
    </xdr:from>
    <xdr:to>
      <xdr:col>18</xdr:col>
      <xdr:colOff>492125</xdr:colOff>
      <xdr:row>76</xdr:row>
      <xdr:rowOff>14235</xdr:rowOff>
    </xdr:to>
    <xdr:sp macro="" textlink="">
      <xdr:nvSpPr>
        <xdr:cNvPr id="628" name="円/楕円 627"/>
        <xdr:cNvSpPr/>
      </xdr:nvSpPr>
      <xdr:spPr>
        <a:xfrm>
          <a:off x="12763500" y="129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30762</xdr:rowOff>
    </xdr:from>
    <xdr:ext cx="534377" cy="259045"/>
    <xdr:sp macro="" textlink="">
      <xdr:nvSpPr>
        <xdr:cNvPr id="629" name="テキスト ボックス 628"/>
        <xdr:cNvSpPr txBox="1"/>
      </xdr:nvSpPr>
      <xdr:spPr>
        <a:xfrm>
          <a:off x="12547111" y="127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24457</xdr:rowOff>
    </xdr:from>
    <xdr:to>
      <xdr:col>23</xdr:col>
      <xdr:colOff>517525</xdr:colOff>
      <xdr:row>98</xdr:row>
      <xdr:rowOff>41658</xdr:rowOff>
    </xdr:to>
    <xdr:cxnSp macro="">
      <xdr:nvCxnSpPr>
        <xdr:cNvPr id="656" name="直線コネクタ 655"/>
        <xdr:cNvCxnSpPr/>
      </xdr:nvCxnSpPr>
      <xdr:spPr>
        <a:xfrm>
          <a:off x="15481300" y="16826557"/>
          <a:ext cx="838200" cy="1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24457</xdr:rowOff>
    </xdr:from>
    <xdr:to>
      <xdr:col>22</xdr:col>
      <xdr:colOff>365125</xdr:colOff>
      <xdr:row>98</xdr:row>
      <xdr:rowOff>82074</xdr:rowOff>
    </xdr:to>
    <xdr:cxnSp macro="">
      <xdr:nvCxnSpPr>
        <xdr:cNvPr id="659" name="直線コネクタ 658"/>
        <xdr:cNvCxnSpPr/>
      </xdr:nvCxnSpPr>
      <xdr:spPr>
        <a:xfrm flipV="1">
          <a:off x="14592300" y="16826557"/>
          <a:ext cx="889000" cy="5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8209</xdr:rowOff>
    </xdr:from>
    <xdr:to>
      <xdr:col>21</xdr:col>
      <xdr:colOff>161925</xdr:colOff>
      <xdr:row>98</xdr:row>
      <xdr:rowOff>82074</xdr:rowOff>
    </xdr:to>
    <xdr:cxnSp macro="">
      <xdr:nvCxnSpPr>
        <xdr:cNvPr id="662" name="直線コネクタ 661"/>
        <xdr:cNvCxnSpPr/>
      </xdr:nvCxnSpPr>
      <xdr:spPr>
        <a:xfrm>
          <a:off x="13703300" y="16810309"/>
          <a:ext cx="889000" cy="7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8209</xdr:rowOff>
    </xdr:from>
    <xdr:to>
      <xdr:col>19</xdr:col>
      <xdr:colOff>644525</xdr:colOff>
      <xdr:row>98</xdr:row>
      <xdr:rowOff>43579</xdr:rowOff>
    </xdr:to>
    <xdr:cxnSp macro="">
      <xdr:nvCxnSpPr>
        <xdr:cNvPr id="665" name="直線コネクタ 664"/>
        <xdr:cNvCxnSpPr/>
      </xdr:nvCxnSpPr>
      <xdr:spPr>
        <a:xfrm flipV="1">
          <a:off x="12814300" y="16810309"/>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162308</xdr:rowOff>
    </xdr:from>
    <xdr:to>
      <xdr:col>23</xdr:col>
      <xdr:colOff>568325</xdr:colOff>
      <xdr:row>98</xdr:row>
      <xdr:rowOff>92458</xdr:rowOff>
    </xdr:to>
    <xdr:sp macro="" textlink="">
      <xdr:nvSpPr>
        <xdr:cNvPr id="675" name="円/楕円 674"/>
        <xdr:cNvSpPr/>
      </xdr:nvSpPr>
      <xdr:spPr>
        <a:xfrm>
          <a:off x="16268700" y="1679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121685</xdr:rowOff>
    </xdr:from>
    <xdr:ext cx="534377" cy="259045"/>
    <xdr:sp macro="" textlink="">
      <xdr:nvSpPr>
        <xdr:cNvPr id="676" name="積立金該当値テキスト"/>
        <xdr:cNvSpPr txBox="1"/>
      </xdr:nvSpPr>
      <xdr:spPr>
        <a:xfrm>
          <a:off x="16370300" y="165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145107</xdr:rowOff>
    </xdr:from>
    <xdr:to>
      <xdr:col>22</xdr:col>
      <xdr:colOff>415925</xdr:colOff>
      <xdr:row>98</xdr:row>
      <xdr:rowOff>75257</xdr:rowOff>
    </xdr:to>
    <xdr:sp macro="" textlink="">
      <xdr:nvSpPr>
        <xdr:cNvPr id="677" name="円/楕円 676"/>
        <xdr:cNvSpPr/>
      </xdr:nvSpPr>
      <xdr:spPr>
        <a:xfrm>
          <a:off x="15430500" y="167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66384</xdr:rowOff>
    </xdr:from>
    <xdr:ext cx="534377" cy="259045"/>
    <xdr:sp macro="" textlink="">
      <xdr:nvSpPr>
        <xdr:cNvPr id="678" name="テキスト ボックス 677"/>
        <xdr:cNvSpPr txBox="1"/>
      </xdr:nvSpPr>
      <xdr:spPr>
        <a:xfrm>
          <a:off x="15214111" y="168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31274</xdr:rowOff>
    </xdr:from>
    <xdr:to>
      <xdr:col>21</xdr:col>
      <xdr:colOff>212725</xdr:colOff>
      <xdr:row>98</xdr:row>
      <xdr:rowOff>132874</xdr:rowOff>
    </xdr:to>
    <xdr:sp macro="" textlink="">
      <xdr:nvSpPr>
        <xdr:cNvPr id="679" name="円/楕円 678"/>
        <xdr:cNvSpPr/>
      </xdr:nvSpPr>
      <xdr:spPr>
        <a:xfrm>
          <a:off x="14541500" y="168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124001</xdr:rowOff>
    </xdr:from>
    <xdr:ext cx="469744" cy="259045"/>
    <xdr:sp macro="" textlink="">
      <xdr:nvSpPr>
        <xdr:cNvPr id="680" name="テキスト ボックス 679"/>
        <xdr:cNvSpPr txBox="1"/>
      </xdr:nvSpPr>
      <xdr:spPr>
        <a:xfrm>
          <a:off x="14357427" y="169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128859</xdr:rowOff>
    </xdr:from>
    <xdr:to>
      <xdr:col>20</xdr:col>
      <xdr:colOff>9525</xdr:colOff>
      <xdr:row>98</xdr:row>
      <xdr:rowOff>59009</xdr:rowOff>
    </xdr:to>
    <xdr:sp macro="" textlink="">
      <xdr:nvSpPr>
        <xdr:cNvPr id="681" name="円/楕円 680"/>
        <xdr:cNvSpPr/>
      </xdr:nvSpPr>
      <xdr:spPr>
        <a:xfrm>
          <a:off x="13652500" y="1675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50136</xdr:rowOff>
    </xdr:from>
    <xdr:ext cx="534377" cy="259045"/>
    <xdr:sp macro="" textlink="">
      <xdr:nvSpPr>
        <xdr:cNvPr id="682" name="テキスト ボックス 681"/>
        <xdr:cNvSpPr txBox="1"/>
      </xdr:nvSpPr>
      <xdr:spPr>
        <a:xfrm>
          <a:off x="13436111" y="16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164229</xdr:rowOff>
    </xdr:from>
    <xdr:to>
      <xdr:col>18</xdr:col>
      <xdr:colOff>492125</xdr:colOff>
      <xdr:row>98</xdr:row>
      <xdr:rowOff>94379</xdr:rowOff>
    </xdr:to>
    <xdr:sp macro="" textlink="">
      <xdr:nvSpPr>
        <xdr:cNvPr id="683" name="円/楕円 682"/>
        <xdr:cNvSpPr/>
      </xdr:nvSpPr>
      <xdr:spPr>
        <a:xfrm>
          <a:off x="12763500" y="1679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85506</xdr:rowOff>
    </xdr:from>
    <xdr:ext cx="534377" cy="259045"/>
    <xdr:sp macro="" textlink="">
      <xdr:nvSpPr>
        <xdr:cNvPr id="684" name="テキスト ボックス 683"/>
        <xdr:cNvSpPr txBox="1"/>
      </xdr:nvSpPr>
      <xdr:spPr>
        <a:xfrm>
          <a:off x="12547111" y="1688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139105</xdr:rowOff>
    </xdr:from>
    <xdr:to>
      <xdr:col>32</xdr:col>
      <xdr:colOff>187325</xdr:colOff>
      <xdr:row>58</xdr:row>
      <xdr:rowOff>139105</xdr:rowOff>
    </xdr:to>
    <xdr:cxnSp macro="">
      <xdr:nvCxnSpPr>
        <xdr:cNvPr id="770" name="直線コネクタ 769"/>
        <xdr:cNvCxnSpPr/>
      </xdr:nvCxnSpPr>
      <xdr:spPr>
        <a:xfrm>
          <a:off x="21323300" y="10083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139105</xdr:rowOff>
    </xdr:from>
    <xdr:to>
      <xdr:col>31</xdr:col>
      <xdr:colOff>34925</xdr:colOff>
      <xdr:row>58</xdr:row>
      <xdr:rowOff>139105</xdr:rowOff>
    </xdr:to>
    <xdr:cxnSp macro="">
      <xdr:nvCxnSpPr>
        <xdr:cNvPr id="773" name="直線コネクタ 772"/>
        <xdr:cNvCxnSpPr/>
      </xdr:nvCxnSpPr>
      <xdr:spPr>
        <a:xfrm>
          <a:off x="20434300" y="1008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139105</xdr:rowOff>
    </xdr:from>
    <xdr:to>
      <xdr:col>29</xdr:col>
      <xdr:colOff>517525</xdr:colOff>
      <xdr:row>58</xdr:row>
      <xdr:rowOff>139105</xdr:rowOff>
    </xdr:to>
    <xdr:cxnSp macro="">
      <xdr:nvCxnSpPr>
        <xdr:cNvPr id="776" name="直線コネクタ 775"/>
        <xdr:cNvCxnSpPr/>
      </xdr:nvCxnSpPr>
      <xdr:spPr>
        <a:xfrm>
          <a:off x="19545300" y="1008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139105</xdr:rowOff>
    </xdr:from>
    <xdr:to>
      <xdr:col>28</xdr:col>
      <xdr:colOff>314325</xdr:colOff>
      <xdr:row>58</xdr:row>
      <xdr:rowOff>139105</xdr:rowOff>
    </xdr:to>
    <xdr:cxnSp macro="">
      <xdr:nvCxnSpPr>
        <xdr:cNvPr id="779" name="直線コネクタ 778"/>
        <xdr:cNvCxnSpPr/>
      </xdr:nvCxnSpPr>
      <xdr:spPr>
        <a:xfrm>
          <a:off x="18656300" y="1008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88305</xdr:rowOff>
    </xdr:from>
    <xdr:to>
      <xdr:col>32</xdr:col>
      <xdr:colOff>238125</xdr:colOff>
      <xdr:row>59</xdr:row>
      <xdr:rowOff>18455</xdr:rowOff>
    </xdr:to>
    <xdr:sp macro="" textlink="">
      <xdr:nvSpPr>
        <xdr:cNvPr id="789" name="円/楕円 788"/>
        <xdr:cNvSpPr/>
      </xdr:nvSpPr>
      <xdr:spPr>
        <a:xfrm>
          <a:off x="221107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3232</xdr:rowOff>
    </xdr:from>
    <xdr:ext cx="313932" cy="259045"/>
    <xdr:sp macro="" textlink="">
      <xdr:nvSpPr>
        <xdr:cNvPr id="790" name="貸付金該当値テキスト"/>
        <xdr:cNvSpPr txBox="1"/>
      </xdr:nvSpPr>
      <xdr:spPr>
        <a:xfrm>
          <a:off x="22212300" y="9947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88305</xdr:rowOff>
    </xdr:from>
    <xdr:to>
      <xdr:col>31</xdr:col>
      <xdr:colOff>85725</xdr:colOff>
      <xdr:row>59</xdr:row>
      <xdr:rowOff>18455</xdr:rowOff>
    </xdr:to>
    <xdr:sp macro="" textlink="">
      <xdr:nvSpPr>
        <xdr:cNvPr id="791" name="円/楕円 790"/>
        <xdr:cNvSpPr/>
      </xdr:nvSpPr>
      <xdr:spPr>
        <a:xfrm>
          <a:off x="21272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9582</xdr:rowOff>
    </xdr:from>
    <xdr:ext cx="313932" cy="259045"/>
    <xdr:sp macro="" textlink="">
      <xdr:nvSpPr>
        <xdr:cNvPr id="792" name="テキスト ボックス 791"/>
        <xdr:cNvSpPr txBox="1"/>
      </xdr:nvSpPr>
      <xdr:spPr>
        <a:xfrm>
          <a:off x="21166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88305</xdr:rowOff>
    </xdr:from>
    <xdr:to>
      <xdr:col>29</xdr:col>
      <xdr:colOff>568325</xdr:colOff>
      <xdr:row>59</xdr:row>
      <xdr:rowOff>18455</xdr:rowOff>
    </xdr:to>
    <xdr:sp macro="" textlink="">
      <xdr:nvSpPr>
        <xdr:cNvPr id="793" name="円/楕円 792"/>
        <xdr:cNvSpPr/>
      </xdr:nvSpPr>
      <xdr:spPr>
        <a:xfrm>
          <a:off x="20383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9582</xdr:rowOff>
    </xdr:from>
    <xdr:ext cx="313932" cy="259045"/>
    <xdr:sp macro="" textlink="">
      <xdr:nvSpPr>
        <xdr:cNvPr id="794" name="テキスト ボックス 793"/>
        <xdr:cNvSpPr txBox="1"/>
      </xdr:nvSpPr>
      <xdr:spPr>
        <a:xfrm>
          <a:off x="20277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88305</xdr:rowOff>
    </xdr:from>
    <xdr:to>
      <xdr:col>28</xdr:col>
      <xdr:colOff>365125</xdr:colOff>
      <xdr:row>59</xdr:row>
      <xdr:rowOff>18455</xdr:rowOff>
    </xdr:to>
    <xdr:sp macro="" textlink="">
      <xdr:nvSpPr>
        <xdr:cNvPr id="795" name="円/楕円 794"/>
        <xdr:cNvSpPr/>
      </xdr:nvSpPr>
      <xdr:spPr>
        <a:xfrm>
          <a:off x="19494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9582</xdr:rowOff>
    </xdr:from>
    <xdr:ext cx="313932" cy="259045"/>
    <xdr:sp macro="" textlink="">
      <xdr:nvSpPr>
        <xdr:cNvPr id="796" name="テキスト ボックス 795"/>
        <xdr:cNvSpPr txBox="1"/>
      </xdr:nvSpPr>
      <xdr:spPr>
        <a:xfrm>
          <a:off x="19388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88305</xdr:rowOff>
    </xdr:from>
    <xdr:to>
      <xdr:col>27</xdr:col>
      <xdr:colOff>161925</xdr:colOff>
      <xdr:row>59</xdr:row>
      <xdr:rowOff>18455</xdr:rowOff>
    </xdr:to>
    <xdr:sp macro="" textlink="">
      <xdr:nvSpPr>
        <xdr:cNvPr id="797" name="円/楕円 796"/>
        <xdr:cNvSpPr/>
      </xdr:nvSpPr>
      <xdr:spPr>
        <a:xfrm>
          <a:off x="18605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9582</xdr:rowOff>
    </xdr:from>
    <xdr:ext cx="313932" cy="259045"/>
    <xdr:sp macro="" textlink="">
      <xdr:nvSpPr>
        <xdr:cNvPr id="798" name="テキスト ボックス 797"/>
        <xdr:cNvSpPr txBox="1"/>
      </xdr:nvSpPr>
      <xdr:spPr>
        <a:xfrm>
          <a:off x="18499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151848</xdr:rowOff>
    </xdr:from>
    <xdr:to>
      <xdr:col>32</xdr:col>
      <xdr:colOff>187325</xdr:colOff>
      <xdr:row>76</xdr:row>
      <xdr:rowOff>15652</xdr:rowOff>
    </xdr:to>
    <xdr:cxnSp macro="">
      <xdr:nvCxnSpPr>
        <xdr:cNvPr id="830" name="直線コネクタ 829"/>
        <xdr:cNvCxnSpPr/>
      </xdr:nvCxnSpPr>
      <xdr:spPr>
        <a:xfrm>
          <a:off x="21323300" y="13010598"/>
          <a:ext cx="8382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103532</xdr:rowOff>
    </xdr:from>
    <xdr:to>
      <xdr:col>31</xdr:col>
      <xdr:colOff>34925</xdr:colOff>
      <xdr:row>75</xdr:row>
      <xdr:rowOff>151848</xdr:rowOff>
    </xdr:to>
    <xdr:cxnSp macro="">
      <xdr:nvCxnSpPr>
        <xdr:cNvPr id="833" name="直線コネクタ 832"/>
        <xdr:cNvCxnSpPr/>
      </xdr:nvCxnSpPr>
      <xdr:spPr>
        <a:xfrm>
          <a:off x="20434300" y="12962282"/>
          <a:ext cx="889000" cy="4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103532</xdr:rowOff>
    </xdr:from>
    <xdr:to>
      <xdr:col>29</xdr:col>
      <xdr:colOff>517525</xdr:colOff>
      <xdr:row>76</xdr:row>
      <xdr:rowOff>40570</xdr:rowOff>
    </xdr:to>
    <xdr:cxnSp macro="">
      <xdr:nvCxnSpPr>
        <xdr:cNvPr id="836" name="直線コネクタ 835"/>
        <xdr:cNvCxnSpPr/>
      </xdr:nvCxnSpPr>
      <xdr:spPr>
        <a:xfrm flipV="1">
          <a:off x="19545300" y="12962282"/>
          <a:ext cx="889000" cy="10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40570</xdr:rowOff>
    </xdr:from>
    <xdr:to>
      <xdr:col>28</xdr:col>
      <xdr:colOff>314325</xdr:colOff>
      <xdr:row>76</xdr:row>
      <xdr:rowOff>79039</xdr:rowOff>
    </xdr:to>
    <xdr:cxnSp macro="">
      <xdr:nvCxnSpPr>
        <xdr:cNvPr id="839" name="直線コネクタ 838"/>
        <xdr:cNvCxnSpPr/>
      </xdr:nvCxnSpPr>
      <xdr:spPr>
        <a:xfrm flipV="1">
          <a:off x="18656300" y="13070770"/>
          <a:ext cx="889000" cy="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136302</xdr:rowOff>
    </xdr:from>
    <xdr:to>
      <xdr:col>32</xdr:col>
      <xdr:colOff>238125</xdr:colOff>
      <xdr:row>76</xdr:row>
      <xdr:rowOff>66452</xdr:rowOff>
    </xdr:to>
    <xdr:sp macro="" textlink="">
      <xdr:nvSpPr>
        <xdr:cNvPr id="849" name="円/楕円 848"/>
        <xdr:cNvSpPr/>
      </xdr:nvSpPr>
      <xdr:spPr>
        <a:xfrm>
          <a:off x="22110700" y="129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159179</xdr:rowOff>
    </xdr:from>
    <xdr:ext cx="534377" cy="259045"/>
    <xdr:sp macro="" textlink="">
      <xdr:nvSpPr>
        <xdr:cNvPr id="850" name="繰出金該当値テキスト"/>
        <xdr:cNvSpPr txBox="1"/>
      </xdr:nvSpPr>
      <xdr:spPr>
        <a:xfrm>
          <a:off x="22212300" y="128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56,597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101048</xdr:rowOff>
    </xdr:from>
    <xdr:to>
      <xdr:col>31</xdr:col>
      <xdr:colOff>85725</xdr:colOff>
      <xdr:row>76</xdr:row>
      <xdr:rowOff>31198</xdr:rowOff>
    </xdr:to>
    <xdr:sp macro="" textlink="">
      <xdr:nvSpPr>
        <xdr:cNvPr id="851" name="円/楕円 850"/>
        <xdr:cNvSpPr/>
      </xdr:nvSpPr>
      <xdr:spPr>
        <a:xfrm>
          <a:off x="21272500" y="129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47725</xdr:rowOff>
    </xdr:from>
    <xdr:ext cx="534377" cy="259045"/>
    <xdr:sp macro="" textlink="">
      <xdr:nvSpPr>
        <xdr:cNvPr id="852" name="テキスト ボックス 851"/>
        <xdr:cNvSpPr txBox="1"/>
      </xdr:nvSpPr>
      <xdr:spPr>
        <a:xfrm>
          <a:off x="21056111" y="127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52732</xdr:rowOff>
    </xdr:from>
    <xdr:to>
      <xdr:col>29</xdr:col>
      <xdr:colOff>568325</xdr:colOff>
      <xdr:row>75</xdr:row>
      <xdr:rowOff>154332</xdr:rowOff>
    </xdr:to>
    <xdr:sp macro="" textlink="">
      <xdr:nvSpPr>
        <xdr:cNvPr id="853" name="円/楕円 852"/>
        <xdr:cNvSpPr/>
      </xdr:nvSpPr>
      <xdr:spPr>
        <a:xfrm>
          <a:off x="20383500" y="1291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170859</xdr:rowOff>
    </xdr:from>
    <xdr:ext cx="534377" cy="259045"/>
    <xdr:sp macro="" textlink="">
      <xdr:nvSpPr>
        <xdr:cNvPr id="854" name="テキスト ボックス 853"/>
        <xdr:cNvSpPr txBox="1"/>
      </xdr:nvSpPr>
      <xdr:spPr>
        <a:xfrm>
          <a:off x="20167111" y="1268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161220</xdr:rowOff>
    </xdr:from>
    <xdr:to>
      <xdr:col>28</xdr:col>
      <xdr:colOff>365125</xdr:colOff>
      <xdr:row>76</xdr:row>
      <xdr:rowOff>91370</xdr:rowOff>
    </xdr:to>
    <xdr:sp macro="" textlink="">
      <xdr:nvSpPr>
        <xdr:cNvPr id="855" name="円/楕円 854"/>
        <xdr:cNvSpPr/>
      </xdr:nvSpPr>
      <xdr:spPr>
        <a:xfrm>
          <a:off x="19494500" y="130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107897</xdr:rowOff>
    </xdr:from>
    <xdr:ext cx="534377" cy="259045"/>
    <xdr:sp macro="" textlink="">
      <xdr:nvSpPr>
        <xdr:cNvPr id="856" name="テキスト ボックス 855"/>
        <xdr:cNvSpPr txBox="1"/>
      </xdr:nvSpPr>
      <xdr:spPr>
        <a:xfrm>
          <a:off x="19278111" y="1279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28239</xdr:rowOff>
    </xdr:from>
    <xdr:to>
      <xdr:col>27</xdr:col>
      <xdr:colOff>161925</xdr:colOff>
      <xdr:row>76</xdr:row>
      <xdr:rowOff>129839</xdr:rowOff>
    </xdr:to>
    <xdr:sp macro="" textlink="">
      <xdr:nvSpPr>
        <xdr:cNvPr id="857" name="円/楕円 856"/>
        <xdr:cNvSpPr/>
      </xdr:nvSpPr>
      <xdr:spPr>
        <a:xfrm>
          <a:off x="18605500" y="130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146366</xdr:rowOff>
    </xdr:from>
    <xdr:ext cx="534377" cy="259045"/>
    <xdr:sp macro="" textlink="">
      <xdr:nvSpPr>
        <xdr:cNvPr id="858" name="テキスト ボックス 857"/>
        <xdr:cNvSpPr txBox="1"/>
      </xdr:nvSpPr>
      <xdr:spPr>
        <a:xfrm>
          <a:off x="18389111" y="128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●人件費は全国・府・類似団体平均いずれも下回っている。Ｈ</a:t>
          </a:r>
          <a:r>
            <a:rPr kumimoji="1" lang="en-US" altLang="ja-JP" sz="1300">
              <a:latin typeface="ＭＳ Ｐゴシック"/>
            </a:rPr>
            <a:t>27</a:t>
          </a:r>
          <a:r>
            <a:rPr kumimoji="1" lang="ja-JP" altLang="en-US" sz="1300">
              <a:latin typeface="ＭＳ Ｐゴシック"/>
            </a:rPr>
            <a:t>年度に比べ減少している要因は退職者の減に伴う退職手当の減によるものである。●物件費についても全国・府・類似団体平均いずれも下回っている。</a:t>
          </a:r>
        </a:p>
        <a:p>
          <a:r>
            <a:rPr kumimoji="1" lang="ja-JP" altLang="en-US" sz="1300">
              <a:latin typeface="ＭＳ Ｐゴシック"/>
            </a:rPr>
            <a:t>●扶助費は障がい者総合支援給付費等が増加していることも高い要因のひとつであるが、大阪府内においては、全国的に見ても扶助費が高い傾向にある。今後も社会保障経費の増加が見込まれている。</a:t>
          </a:r>
        </a:p>
        <a:p>
          <a:r>
            <a:rPr kumimoji="1" lang="ja-JP" altLang="en-US" sz="1300">
              <a:latin typeface="ＭＳ Ｐゴシック"/>
            </a:rPr>
            <a:t>●補助費等は全国・府・類似団体平均をいずれも下回った。平成</a:t>
          </a:r>
          <a:r>
            <a:rPr kumimoji="1" lang="en-US" altLang="ja-JP" sz="1300">
              <a:latin typeface="ＭＳ Ｐゴシック"/>
            </a:rPr>
            <a:t>28</a:t>
          </a:r>
          <a:r>
            <a:rPr kumimoji="1" lang="ja-JP" altLang="en-US" sz="1300">
              <a:latin typeface="ＭＳ Ｐゴシック"/>
            </a:rPr>
            <a:t>年度においては病院事業への繰出の減少があったためである。●普通建設事業費は旭小学校増改築事業の竣工や、土地開発公社からの土地の買戻し、新消防庁舎の整備事業の増があり、増加となった。</a:t>
          </a:r>
        </a:p>
        <a:p>
          <a:r>
            <a:rPr kumimoji="1" lang="ja-JP" altLang="en-US" sz="1300">
              <a:latin typeface="ＭＳ Ｐゴシック"/>
            </a:rPr>
            <a:t>●公債費については、ゆるやかに減少しているものの、類似団体平均を上回っており、依然として高い水準となっている。●積立金は、財政調整基金積立金の減少により、Ｈ</a:t>
          </a:r>
          <a:r>
            <a:rPr kumimoji="1" lang="en-US" altLang="ja-JP" sz="1300">
              <a:latin typeface="ＭＳ Ｐゴシック"/>
            </a:rPr>
            <a:t>27</a:t>
          </a:r>
          <a:r>
            <a:rPr kumimoji="1" lang="ja-JP" altLang="en-US" sz="1300">
              <a:latin typeface="ＭＳ Ｐゴシック"/>
            </a:rPr>
            <a:t>年度に比べ低くなっている。</a:t>
          </a:r>
        </a:p>
        <a:p>
          <a:r>
            <a:rPr kumimoji="1" lang="ja-JP" altLang="en-US" sz="1300">
              <a:latin typeface="ＭＳ Ｐゴシック"/>
            </a:rPr>
            <a:t>●繰出金については、Ｈ</a:t>
          </a:r>
          <a:r>
            <a:rPr kumimoji="1" lang="en-US" altLang="ja-JP" sz="1300">
              <a:latin typeface="ＭＳ Ｐゴシック"/>
            </a:rPr>
            <a:t>27</a:t>
          </a:r>
          <a:r>
            <a:rPr kumimoji="1" lang="ja-JP" altLang="en-US" sz="1300">
              <a:latin typeface="ＭＳ Ｐゴシック"/>
            </a:rPr>
            <a:t>年度に比べて減となっている。しかし、下水道事業特別会計への繰出金が依然大きいため、全国・大阪府・類団平均のいずれよりも高くなっている。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75,577
74,358
14.31
28,677,150
28,311,125
263,564
16,532,377
30,202,001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44602</xdr:rowOff>
    </xdr:from>
    <xdr:to>
      <xdr:col>6</xdr:col>
      <xdr:colOff>511175</xdr:colOff>
      <xdr:row>34</xdr:row>
      <xdr:rowOff>93980</xdr:rowOff>
    </xdr:to>
    <xdr:cxnSp macro="">
      <xdr:nvCxnSpPr>
        <xdr:cNvPr id="59" name="直線コネクタ 58"/>
        <xdr:cNvCxnSpPr/>
      </xdr:nvCxnSpPr>
      <xdr:spPr>
        <a:xfrm>
          <a:off x="3797300" y="5873902"/>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44602</xdr:rowOff>
    </xdr:from>
    <xdr:to>
      <xdr:col>5</xdr:col>
      <xdr:colOff>358775</xdr:colOff>
      <xdr:row>35</xdr:row>
      <xdr:rowOff>8484</xdr:rowOff>
    </xdr:to>
    <xdr:cxnSp macro="">
      <xdr:nvCxnSpPr>
        <xdr:cNvPr id="62" name="直線コネクタ 61"/>
        <xdr:cNvCxnSpPr/>
      </xdr:nvCxnSpPr>
      <xdr:spPr>
        <a:xfrm flipV="1">
          <a:off x="2908300" y="5873902"/>
          <a:ext cx="8890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141986</xdr:rowOff>
    </xdr:from>
    <xdr:to>
      <xdr:col>4</xdr:col>
      <xdr:colOff>155575</xdr:colOff>
      <xdr:row>35</xdr:row>
      <xdr:rowOff>8484</xdr:rowOff>
    </xdr:to>
    <xdr:cxnSp macro="">
      <xdr:nvCxnSpPr>
        <xdr:cNvPr id="65" name="直線コネクタ 64"/>
        <xdr:cNvCxnSpPr/>
      </xdr:nvCxnSpPr>
      <xdr:spPr>
        <a:xfrm>
          <a:off x="2019300" y="597128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118669</xdr:rowOff>
    </xdr:from>
    <xdr:to>
      <xdr:col>2</xdr:col>
      <xdr:colOff>638175</xdr:colOff>
      <xdr:row>34</xdr:row>
      <xdr:rowOff>141986</xdr:rowOff>
    </xdr:to>
    <xdr:cxnSp macro="">
      <xdr:nvCxnSpPr>
        <xdr:cNvPr id="68" name="直線コネクタ 67"/>
        <xdr:cNvCxnSpPr/>
      </xdr:nvCxnSpPr>
      <xdr:spPr>
        <a:xfrm>
          <a:off x="1130300" y="5776519"/>
          <a:ext cx="889000" cy="19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43180</xdr:rowOff>
    </xdr:from>
    <xdr:to>
      <xdr:col>6</xdr:col>
      <xdr:colOff>561975</xdr:colOff>
      <xdr:row>34</xdr:row>
      <xdr:rowOff>144780</xdr:rowOff>
    </xdr:to>
    <xdr:sp macro="" textlink="">
      <xdr:nvSpPr>
        <xdr:cNvPr id="78" name="円/楕円 77"/>
        <xdr:cNvSpPr/>
      </xdr:nvSpPr>
      <xdr:spPr>
        <a:xfrm>
          <a:off x="4584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66057</xdr:rowOff>
    </xdr:from>
    <xdr:ext cx="469744" cy="259045"/>
    <xdr:sp macro="" textlink="">
      <xdr:nvSpPr>
        <xdr:cNvPr id="79" name="議会費該当値テキスト"/>
        <xdr:cNvSpPr txBox="1"/>
      </xdr:nvSpPr>
      <xdr:spPr>
        <a:xfrm>
          <a:off x="4686300"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165252</xdr:rowOff>
    </xdr:from>
    <xdr:to>
      <xdr:col>5</xdr:col>
      <xdr:colOff>409575</xdr:colOff>
      <xdr:row>34</xdr:row>
      <xdr:rowOff>95402</xdr:rowOff>
    </xdr:to>
    <xdr:sp macro="" textlink="">
      <xdr:nvSpPr>
        <xdr:cNvPr id="80" name="円/楕円 79"/>
        <xdr:cNvSpPr/>
      </xdr:nvSpPr>
      <xdr:spPr>
        <a:xfrm>
          <a:off x="3746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111929</xdr:rowOff>
    </xdr:from>
    <xdr:ext cx="469744" cy="259045"/>
    <xdr:sp macro="" textlink="">
      <xdr:nvSpPr>
        <xdr:cNvPr id="81" name="テキスト ボックス 80"/>
        <xdr:cNvSpPr txBox="1"/>
      </xdr:nvSpPr>
      <xdr:spPr>
        <a:xfrm>
          <a:off x="3562427" y="55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129134</xdr:rowOff>
    </xdr:from>
    <xdr:to>
      <xdr:col>4</xdr:col>
      <xdr:colOff>206375</xdr:colOff>
      <xdr:row>35</xdr:row>
      <xdr:rowOff>59284</xdr:rowOff>
    </xdr:to>
    <xdr:sp macro="" textlink="">
      <xdr:nvSpPr>
        <xdr:cNvPr id="82" name="円/楕円 81"/>
        <xdr:cNvSpPr/>
      </xdr:nvSpPr>
      <xdr:spPr>
        <a:xfrm>
          <a:off x="2857500" y="59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50411</xdr:rowOff>
    </xdr:from>
    <xdr:ext cx="469744" cy="259045"/>
    <xdr:sp macro="" textlink="">
      <xdr:nvSpPr>
        <xdr:cNvPr id="83" name="テキスト ボックス 82"/>
        <xdr:cNvSpPr txBox="1"/>
      </xdr:nvSpPr>
      <xdr:spPr>
        <a:xfrm>
          <a:off x="2673427" y="60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91186</xdr:rowOff>
    </xdr:from>
    <xdr:to>
      <xdr:col>3</xdr:col>
      <xdr:colOff>3175</xdr:colOff>
      <xdr:row>35</xdr:row>
      <xdr:rowOff>21336</xdr:rowOff>
    </xdr:to>
    <xdr:sp macro="" textlink="">
      <xdr:nvSpPr>
        <xdr:cNvPr id="84" name="円/楕円 83"/>
        <xdr:cNvSpPr/>
      </xdr:nvSpPr>
      <xdr:spPr>
        <a:xfrm>
          <a:off x="19685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12463</xdr:rowOff>
    </xdr:from>
    <xdr:ext cx="469744" cy="259045"/>
    <xdr:sp macro="" textlink="">
      <xdr:nvSpPr>
        <xdr:cNvPr id="85" name="テキスト ボックス 84"/>
        <xdr:cNvSpPr txBox="1"/>
      </xdr:nvSpPr>
      <xdr:spPr>
        <a:xfrm>
          <a:off x="1784427" y="60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67869</xdr:rowOff>
    </xdr:from>
    <xdr:to>
      <xdr:col>1</xdr:col>
      <xdr:colOff>485775</xdr:colOff>
      <xdr:row>33</xdr:row>
      <xdr:rowOff>169469</xdr:rowOff>
    </xdr:to>
    <xdr:sp macro="" textlink="">
      <xdr:nvSpPr>
        <xdr:cNvPr id="86" name="円/楕円 85"/>
        <xdr:cNvSpPr/>
      </xdr:nvSpPr>
      <xdr:spPr>
        <a:xfrm>
          <a:off x="1079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14546</xdr:rowOff>
    </xdr:from>
    <xdr:ext cx="469744" cy="259045"/>
    <xdr:sp macro="" textlink="">
      <xdr:nvSpPr>
        <xdr:cNvPr id="87" name="テキスト ボックス 86"/>
        <xdr:cNvSpPr txBox="1"/>
      </xdr:nvSpPr>
      <xdr:spPr>
        <a:xfrm>
          <a:off x="895427"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85956</xdr:rowOff>
    </xdr:from>
    <xdr:to>
      <xdr:col>6</xdr:col>
      <xdr:colOff>511175</xdr:colOff>
      <xdr:row>57</xdr:row>
      <xdr:rowOff>149278</xdr:rowOff>
    </xdr:to>
    <xdr:cxnSp macro="">
      <xdr:nvCxnSpPr>
        <xdr:cNvPr id="116" name="直線コネクタ 115"/>
        <xdr:cNvCxnSpPr/>
      </xdr:nvCxnSpPr>
      <xdr:spPr>
        <a:xfrm>
          <a:off x="3797300" y="9858606"/>
          <a:ext cx="8382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85956</xdr:rowOff>
    </xdr:from>
    <xdr:to>
      <xdr:col>5</xdr:col>
      <xdr:colOff>358775</xdr:colOff>
      <xdr:row>57</xdr:row>
      <xdr:rowOff>170561</xdr:rowOff>
    </xdr:to>
    <xdr:cxnSp macro="">
      <xdr:nvCxnSpPr>
        <xdr:cNvPr id="119" name="直線コネクタ 118"/>
        <xdr:cNvCxnSpPr/>
      </xdr:nvCxnSpPr>
      <xdr:spPr>
        <a:xfrm flipV="1">
          <a:off x="2908300" y="9858606"/>
          <a:ext cx="889000" cy="8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54638</xdr:rowOff>
    </xdr:from>
    <xdr:to>
      <xdr:col>4</xdr:col>
      <xdr:colOff>155575</xdr:colOff>
      <xdr:row>57</xdr:row>
      <xdr:rowOff>170561</xdr:rowOff>
    </xdr:to>
    <xdr:cxnSp macro="">
      <xdr:nvCxnSpPr>
        <xdr:cNvPr id="122" name="直線コネクタ 121"/>
        <xdr:cNvCxnSpPr/>
      </xdr:nvCxnSpPr>
      <xdr:spPr>
        <a:xfrm>
          <a:off x="2019300" y="9827288"/>
          <a:ext cx="889000" cy="1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54638</xdr:rowOff>
    </xdr:from>
    <xdr:to>
      <xdr:col>2</xdr:col>
      <xdr:colOff>638175</xdr:colOff>
      <xdr:row>57</xdr:row>
      <xdr:rowOff>94262</xdr:rowOff>
    </xdr:to>
    <xdr:cxnSp macro="">
      <xdr:nvCxnSpPr>
        <xdr:cNvPr id="125" name="直線コネクタ 124"/>
        <xdr:cNvCxnSpPr/>
      </xdr:nvCxnSpPr>
      <xdr:spPr>
        <a:xfrm flipV="1">
          <a:off x="1130300" y="982728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98478</xdr:rowOff>
    </xdr:from>
    <xdr:to>
      <xdr:col>6</xdr:col>
      <xdr:colOff>561975</xdr:colOff>
      <xdr:row>58</xdr:row>
      <xdr:rowOff>28628</xdr:rowOff>
    </xdr:to>
    <xdr:sp macro="" textlink="">
      <xdr:nvSpPr>
        <xdr:cNvPr id="135" name="円/楕円 134"/>
        <xdr:cNvSpPr/>
      </xdr:nvSpPr>
      <xdr:spPr>
        <a:xfrm>
          <a:off x="4584700" y="98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13405</xdr:rowOff>
    </xdr:from>
    <xdr:ext cx="534377" cy="259045"/>
    <xdr:sp macro="" textlink="">
      <xdr:nvSpPr>
        <xdr:cNvPr id="136" name="総務費該当値テキスト"/>
        <xdr:cNvSpPr txBox="1"/>
      </xdr:nvSpPr>
      <xdr:spPr>
        <a:xfrm>
          <a:off x="4686300" y="97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35156</xdr:rowOff>
    </xdr:from>
    <xdr:to>
      <xdr:col>5</xdr:col>
      <xdr:colOff>409575</xdr:colOff>
      <xdr:row>57</xdr:row>
      <xdr:rowOff>136756</xdr:rowOff>
    </xdr:to>
    <xdr:sp macro="" textlink="">
      <xdr:nvSpPr>
        <xdr:cNvPr id="137" name="円/楕円 136"/>
        <xdr:cNvSpPr/>
      </xdr:nvSpPr>
      <xdr:spPr>
        <a:xfrm>
          <a:off x="3746500" y="980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127883</xdr:rowOff>
    </xdr:from>
    <xdr:ext cx="534377" cy="259045"/>
    <xdr:sp macro="" textlink="">
      <xdr:nvSpPr>
        <xdr:cNvPr id="138" name="テキスト ボックス 137"/>
        <xdr:cNvSpPr txBox="1"/>
      </xdr:nvSpPr>
      <xdr:spPr>
        <a:xfrm>
          <a:off x="3530111" y="990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119761</xdr:rowOff>
    </xdr:from>
    <xdr:to>
      <xdr:col>4</xdr:col>
      <xdr:colOff>206375</xdr:colOff>
      <xdr:row>58</xdr:row>
      <xdr:rowOff>49911</xdr:rowOff>
    </xdr:to>
    <xdr:sp macro="" textlink="">
      <xdr:nvSpPr>
        <xdr:cNvPr id="139" name="円/楕円 138"/>
        <xdr:cNvSpPr/>
      </xdr:nvSpPr>
      <xdr:spPr>
        <a:xfrm>
          <a:off x="2857500" y="98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41038</xdr:rowOff>
    </xdr:from>
    <xdr:ext cx="534377" cy="259045"/>
    <xdr:sp macro="" textlink="">
      <xdr:nvSpPr>
        <xdr:cNvPr id="140" name="テキスト ボックス 139"/>
        <xdr:cNvSpPr txBox="1"/>
      </xdr:nvSpPr>
      <xdr:spPr>
        <a:xfrm>
          <a:off x="2641111" y="998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3838</xdr:rowOff>
    </xdr:from>
    <xdr:to>
      <xdr:col>3</xdr:col>
      <xdr:colOff>3175</xdr:colOff>
      <xdr:row>57</xdr:row>
      <xdr:rowOff>105438</xdr:rowOff>
    </xdr:to>
    <xdr:sp macro="" textlink="">
      <xdr:nvSpPr>
        <xdr:cNvPr id="141" name="円/楕円 140"/>
        <xdr:cNvSpPr/>
      </xdr:nvSpPr>
      <xdr:spPr>
        <a:xfrm>
          <a:off x="1968500" y="977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96565</xdr:rowOff>
    </xdr:from>
    <xdr:ext cx="534377" cy="259045"/>
    <xdr:sp macro="" textlink="">
      <xdr:nvSpPr>
        <xdr:cNvPr id="142" name="テキスト ボックス 141"/>
        <xdr:cNvSpPr txBox="1"/>
      </xdr:nvSpPr>
      <xdr:spPr>
        <a:xfrm>
          <a:off x="1752111" y="98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43462</xdr:rowOff>
    </xdr:from>
    <xdr:to>
      <xdr:col>1</xdr:col>
      <xdr:colOff>485775</xdr:colOff>
      <xdr:row>57</xdr:row>
      <xdr:rowOff>145062</xdr:rowOff>
    </xdr:to>
    <xdr:sp macro="" textlink="">
      <xdr:nvSpPr>
        <xdr:cNvPr id="143" name="円/楕円 142"/>
        <xdr:cNvSpPr/>
      </xdr:nvSpPr>
      <xdr:spPr>
        <a:xfrm>
          <a:off x="1079500" y="981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136189</xdr:rowOff>
    </xdr:from>
    <xdr:ext cx="534377" cy="259045"/>
    <xdr:sp macro="" textlink="">
      <xdr:nvSpPr>
        <xdr:cNvPr id="144" name="テキスト ボックス 143"/>
        <xdr:cNvSpPr txBox="1"/>
      </xdr:nvSpPr>
      <xdr:spPr>
        <a:xfrm>
          <a:off x="863111" y="99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1321</xdr:rowOff>
    </xdr:from>
    <xdr:to>
      <xdr:col>6</xdr:col>
      <xdr:colOff>511175</xdr:colOff>
      <xdr:row>74</xdr:row>
      <xdr:rowOff>45288</xdr:rowOff>
    </xdr:to>
    <xdr:cxnSp macro="">
      <xdr:nvCxnSpPr>
        <xdr:cNvPr id="174" name="直線コネクタ 173"/>
        <xdr:cNvCxnSpPr/>
      </xdr:nvCxnSpPr>
      <xdr:spPr>
        <a:xfrm flipV="1">
          <a:off x="3797300" y="12688621"/>
          <a:ext cx="8382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45288</xdr:rowOff>
    </xdr:from>
    <xdr:to>
      <xdr:col>5</xdr:col>
      <xdr:colOff>358775</xdr:colOff>
      <xdr:row>74</xdr:row>
      <xdr:rowOff>47472</xdr:rowOff>
    </xdr:to>
    <xdr:cxnSp macro="">
      <xdr:nvCxnSpPr>
        <xdr:cNvPr id="177" name="直線コネクタ 176"/>
        <xdr:cNvCxnSpPr/>
      </xdr:nvCxnSpPr>
      <xdr:spPr>
        <a:xfrm flipV="1">
          <a:off x="2908300" y="12732588"/>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47472</xdr:rowOff>
    </xdr:from>
    <xdr:to>
      <xdr:col>4</xdr:col>
      <xdr:colOff>155575</xdr:colOff>
      <xdr:row>74</xdr:row>
      <xdr:rowOff>170612</xdr:rowOff>
    </xdr:to>
    <xdr:cxnSp macro="">
      <xdr:nvCxnSpPr>
        <xdr:cNvPr id="180" name="直線コネクタ 179"/>
        <xdr:cNvCxnSpPr/>
      </xdr:nvCxnSpPr>
      <xdr:spPr>
        <a:xfrm flipV="1">
          <a:off x="2019300" y="12734772"/>
          <a:ext cx="889000" cy="1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170612</xdr:rowOff>
    </xdr:from>
    <xdr:to>
      <xdr:col>2</xdr:col>
      <xdr:colOff>638175</xdr:colOff>
      <xdr:row>75</xdr:row>
      <xdr:rowOff>65736</xdr:rowOff>
    </xdr:to>
    <xdr:cxnSp macro="">
      <xdr:nvCxnSpPr>
        <xdr:cNvPr id="183" name="直線コネクタ 182"/>
        <xdr:cNvCxnSpPr/>
      </xdr:nvCxnSpPr>
      <xdr:spPr>
        <a:xfrm flipV="1">
          <a:off x="1130300" y="12857912"/>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121971</xdr:rowOff>
    </xdr:from>
    <xdr:to>
      <xdr:col>6</xdr:col>
      <xdr:colOff>561975</xdr:colOff>
      <xdr:row>74</xdr:row>
      <xdr:rowOff>52121</xdr:rowOff>
    </xdr:to>
    <xdr:sp macro="" textlink="">
      <xdr:nvSpPr>
        <xdr:cNvPr id="193" name="円/楕円 192"/>
        <xdr:cNvSpPr/>
      </xdr:nvSpPr>
      <xdr:spPr>
        <a:xfrm>
          <a:off x="4584700" y="1263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144848</xdr:rowOff>
    </xdr:from>
    <xdr:ext cx="599010" cy="259045"/>
    <xdr:sp macro="" textlink="">
      <xdr:nvSpPr>
        <xdr:cNvPr id="194" name="民生費該当値テキスト"/>
        <xdr:cNvSpPr txBox="1"/>
      </xdr:nvSpPr>
      <xdr:spPr>
        <a:xfrm>
          <a:off x="4686300" y="1248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160,896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165938</xdr:rowOff>
    </xdr:from>
    <xdr:to>
      <xdr:col>5</xdr:col>
      <xdr:colOff>409575</xdr:colOff>
      <xdr:row>74</xdr:row>
      <xdr:rowOff>96088</xdr:rowOff>
    </xdr:to>
    <xdr:sp macro="" textlink="">
      <xdr:nvSpPr>
        <xdr:cNvPr id="195" name="円/楕円 194"/>
        <xdr:cNvSpPr/>
      </xdr:nvSpPr>
      <xdr:spPr>
        <a:xfrm>
          <a:off x="3746500" y="126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112615</xdr:rowOff>
    </xdr:from>
    <xdr:ext cx="599010" cy="259045"/>
    <xdr:sp macro="" textlink="">
      <xdr:nvSpPr>
        <xdr:cNvPr id="196" name="テキスト ボックス 195"/>
        <xdr:cNvSpPr txBox="1"/>
      </xdr:nvSpPr>
      <xdr:spPr>
        <a:xfrm>
          <a:off x="3497794" y="1245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157,434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168122</xdr:rowOff>
    </xdr:from>
    <xdr:to>
      <xdr:col>4</xdr:col>
      <xdr:colOff>206375</xdr:colOff>
      <xdr:row>74</xdr:row>
      <xdr:rowOff>98272</xdr:rowOff>
    </xdr:to>
    <xdr:sp macro="" textlink="">
      <xdr:nvSpPr>
        <xdr:cNvPr id="197" name="円/楕円 196"/>
        <xdr:cNvSpPr/>
      </xdr:nvSpPr>
      <xdr:spPr>
        <a:xfrm>
          <a:off x="2857500" y="126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114799</xdr:rowOff>
    </xdr:from>
    <xdr:ext cx="599010" cy="259045"/>
    <xdr:sp macro="" textlink="">
      <xdr:nvSpPr>
        <xdr:cNvPr id="198" name="テキスト ボックス 197"/>
        <xdr:cNvSpPr txBox="1"/>
      </xdr:nvSpPr>
      <xdr:spPr>
        <a:xfrm>
          <a:off x="2608794" y="1245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157,262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119812</xdr:rowOff>
    </xdr:from>
    <xdr:to>
      <xdr:col>3</xdr:col>
      <xdr:colOff>3175</xdr:colOff>
      <xdr:row>75</xdr:row>
      <xdr:rowOff>49962</xdr:rowOff>
    </xdr:to>
    <xdr:sp macro="" textlink="">
      <xdr:nvSpPr>
        <xdr:cNvPr id="199" name="円/楕円 198"/>
        <xdr:cNvSpPr/>
      </xdr:nvSpPr>
      <xdr:spPr>
        <a:xfrm>
          <a:off x="1968500" y="12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66489</xdr:rowOff>
    </xdr:from>
    <xdr:ext cx="599010" cy="259045"/>
    <xdr:sp macro="" textlink="">
      <xdr:nvSpPr>
        <xdr:cNvPr id="200" name="テキスト ボックス 199"/>
        <xdr:cNvSpPr txBox="1"/>
      </xdr:nvSpPr>
      <xdr:spPr>
        <a:xfrm>
          <a:off x="1719794" y="1258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147,566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14936</xdr:rowOff>
    </xdr:from>
    <xdr:to>
      <xdr:col>1</xdr:col>
      <xdr:colOff>485775</xdr:colOff>
      <xdr:row>75</xdr:row>
      <xdr:rowOff>116536</xdr:rowOff>
    </xdr:to>
    <xdr:sp macro="" textlink="">
      <xdr:nvSpPr>
        <xdr:cNvPr id="201" name="円/楕円 200"/>
        <xdr:cNvSpPr/>
      </xdr:nvSpPr>
      <xdr:spPr>
        <a:xfrm>
          <a:off x="1079500" y="128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133063</xdr:rowOff>
    </xdr:from>
    <xdr:ext cx="599010" cy="259045"/>
    <xdr:sp macro="" textlink="">
      <xdr:nvSpPr>
        <xdr:cNvPr id="202" name="テキスト ボックス 201"/>
        <xdr:cNvSpPr txBox="1"/>
      </xdr:nvSpPr>
      <xdr:spPr>
        <a:xfrm>
          <a:off x="830794" y="1264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94532</xdr:rowOff>
    </xdr:from>
    <xdr:to>
      <xdr:col>6</xdr:col>
      <xdr:colOff>511175</xdr:colOff>
      <xdr:row>97</xdr:row>
      <xdr:rowOff>92551</xdr:rowOff>
    </xdr:to>
    <xdr:cxnSp macro="">
      <xdr:nvCxnSpPr>
        <xdr:cNvPr id="232" name="直線コネクタ 231"/>
        <xdr:cNvCxnSpPr/>
      </xdr:nvCxnSpPr>
      <xdr:spPr>
        <a:xfrm>
          <a:off x="3797300" y="16553732"/>
          <a:ext cx="838200" cy="1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94532</xdr:rowOff>
    </xdr:from>
    <xdr:to>
      <xdr:col>5</xdr:col>
      <xdr:colOff>358775</xdr:colOff>
      <xdr:row>97</xdr:row>
      <xdr:rowOff>46831</xdr:rowOff>
    </xdr:to>
    <xdr:cxnSp macro="">
      <xdr:nvCxnSpPr>
        <xdr:cNvPr id="235" name="直線コネクタ 234"/>
        <xdr:cNvCxnSpPr/>
      </xdr:nvCxnSpPr>
      <xdr:spPr>
        <a:xfrm flipV="1">
          <a:off x="2908300" y="16553732"/>
          <a:ext cx="8890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25305</xdr:rowOff>
    </xdr:from>
    <xdr:to>
      <xdr:col>4</xdr:col>
      <xdr:colOff>155575</xdr:colOff>
      <xdr:row>97</xdr:row>
      <xdr:rowOff>46831</xdr:rowOff>
    </xdr:to>
    <xdr:cxnSp macro="">
      <xdr:nvCxnSpPr>
        <xdr:cNvPr id="238" name="直線コネクタ 237"/>
        <xdr:cNvCxnSpPr/>
      </xdr:nvCxnSpPr>
      <xdr:spPr>
        <a:xfrm>
          <a:off x="2019300" y="16655955"/>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24715</xdr:rowOff>
    </xdr:from>
    <xdr:to>
      <xdr:col>2</xdr:col>
      <xdr:colOff>638175</xdr:colOff>
      <xdr:row>97</xdr:row>
      <xdr:rowOff>25305</xdr:rowOff>
    </xdr:to>
    <xdr:cxnSp macro="">
      <xdr:nvCxnSpPr>
        <xdr:cNvPr id="241" name="直線コネクタ 240"/>
        <xdr:cNvCxnSpPr/>
      </xdr:nvCxnSpPr>
      <xdr:spPr>
        <a:xfrm>
          <a:off x="1130300" y="16655365"/>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41751</xdr:rowOff>
    </xdr:from>
    <xdr:to>
      <xdr:col>6</xdr:col>
      <xdr:colOff>561975</xdr:colOff>
      <xdr:row>97</xdr:row>
      <xdr:rowOff>143351</xdr:rowOff>
    </xdr:to>
    <xdr:sp macro="" textlink="">
      <xdr:nvSpPr>
        <xdr:cNvPr id="251" name="円/楕円 250"/>
        <xdr:cNvSpPr/>
      </xdr:nvSpPr>
      <xdr:spPr>
        <a:xfrm>
          <a:off x="4584700" y="166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64628</xdr:rowOff>
    </xdr:from>
    <xdr:ext cx="534377" cy="259045"/>
    <xdr:sp macro="" textlink="">
      <xdr:nvSpPr>
        <xdr:cNvPr id="252" name="衛生費該当値テキスト"/>
        <xdr:cNvSpPr txBox="1"/>
      </xdr:nvSpPr>
      <xdr:spPr>
        <a:xfrm>
          <a:off x="4686300" y="1652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43732</xdr:rowOff>
    </xdr:from>
    <xdr:to>
      <xdr:col>5</xdr:col>
      <xdr:colOff>409575</xdr:colOff>
      <xdr:row>96</xdr:row>
      <xdr:rowOff>145332</xdr:rowOff>
    </xdr:to>
    <xdr:sp macro="" textlink="">
      <xdr:nvSpPr>
        <xdr:cNvPr id="253" name="円/楕円 252"/>
        <xdr:cNvSpPr/>
      </xdr:nvSpPr>
      <xdr:spPr>
        <a:xfrm>
          <a:off x="3746500" y="165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161859</xdr:rowOff>
    </xdr:from>
    <xdr:ext cx="534377" cy="259045"/>
    <xdr:sp macro="" textlink="">
      <xdr:nvSpPr>
        <xdr:cNvPr id="254" name="テキスト ボックス 253"/>
        <xdr:cNvSpPr txBox="1"/>
      </xdr:nvSpPr>
      <xdr:spPr>
        <a:xfrm>
          <a:off x="3530111" y="162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167481</xdr:rowOff>
    </xdr:from>
    <xdr:to>
      <xdr:col>4</xdr:col>
      <xdr:colOff>206375</xdr:colOff>
      <xdr:row>97</xdr:row>
      <xdr:rowOff>97631</xdr:rowOff>
    </xdr:to>
    <xdr:sp macro="" textlink="">
      <xdr:nvSpPr>
        <xdr:cNvPr id="255" name="円/楕円 254"/>
        <xdr:cNvSpPr/>
      </xdr:nvSpPr>
      <xdr:spPr>
        <a:xfrm>
          <a:off x="2857500" y="166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114158</xdr:rowOff>
    </xdr:from>
    <xdr:ext cx="534377" cy="259045"/>
    <xdr:sp macro="" textlink="">
      <xdr:nvSpPr>
        <xdr:cNvPr id="256" name="テキスト ボックス 255"/>
        <xdr:cNvSpPr txBox="1"/>
      </xdr:nvSpPr>
      <xdr:spPr>
        <a:xfrm>
          <a:off x="2641111" y="164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145955</xdr:rowOff>
    </xdr:from>
    <xdr:to>
      <xdr:col>3</xdr:col>
      <xdr:colOff>3175</xdr:colOff>
      <xdr:row>97</xdr:row>
      <xdr:rowOff>76105</xdr:rowOff>
    </xdr:to>
    <xdr:sp macro="" textlink="">
      <xdr:nvSpPr>
        <xdr:cNvPr id="257" name="円/楕円 256"/>
        <xdr:cNvSpPr/>
      </xdr:nvSpPr>
      <xdr:spPr>
        <a:xfrm>
          <a:off x="1968500" y="166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92632</xdr:rowOff>
    </xdr:from>
    <xdr:ext cx="534377" cy="259045"/>
    <xdr:sp macro="" textlink="">
      <xdr:nvSpPr>
        <xdr:cNvPr id="258" name="テキスト ボックス 257"/>
        <xdr:cNvSpPr txBox="1"/>
      </xdr:nvSpPr>
      <xdr:spPr>
        <a:xfrm>
          <a:off x="1752111" y="163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145365</xdr:rowOff>
    </xdr:from>
    <xdr:to>
      <xdr:col>1</xdr:col>
      <xdr:colOff>485775</xdr:colOff>
      <xdr:row>97</xdr:row>
      <xdr:rowOff>75515</xdr:rowOff>
    </xdr:to>
    <xdr:sp macro="" textlink="">
      <xdr:nvSpPr>
        <xdr:cNvPr id="259" name="円/楕円 258"/>
        <xdr:cNvSpPr/>
      </xdr:nvSpPr>
      <xdr:spPr>
        <a:xfrm>
          <a:off x="1079500" y="166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92042</xdr:rowOff>
    </xdr:from>
    <xdr:ext cx="534377" cy="259045"/>
    <xdr:sp macro="" textlink="">
      <xdr:nvSpPr>
        <xdr:cNvPr id="260" name="テキスト ボックス 259"/>
        <xdr:cNvSpPr txBox="1"/>
      </xdr:nvSpPr>
      <xdr:spPr>
        <a:xfrm>
          <a:off x="863111" y="163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3302</xdr:rowOff>
    </xdr:from>
    <xdr:to>
      <xdr:col>15</xdr:col>
      <xdr:colOff>180975</xdr:colOff>
      <xdr:row>38</xdr:row>
      <xdr:rowOff>5969</xdr:rowOff>
    </xdr:to>
    <xdr:cxnSp macro="">
      <xdr:nvCxnSpPr>
        <xdr:cNvPr id="289" name="直線コネクタ 288"/>
        <xdr:cNvCxnSpPr/>
      </xdr:nvCxnSpPr>
      <xdr:spPr>
        <a:xfrm>
          <a:off x="9639300" y="651840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3302</xdr:rowOff>
    </xdr:from>
    <xdr:to>
      <xdr:col>14</xdr:col>
      <xdr:colOff>28575</xdr:colOff>
      <xdr:row>38</xdr:row>
      <xdr:rowOff>5207</xdr:rowOff>
    </xdr:to>
    <xdr:cxnSp macro="">
      <xdr:nvCxnSpPr>
        <xdr:cNvPr id="292" name="直線コネクタ 291"/>
        <xdr:cNvCxnSpPr/>
      </xdr:nvCxnSpPr>
      <xdr:spPr>
        <a:xfrm flipV="1">
          <a:off x="8750300" y="651840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165989</xdr:rowOff>
    </xdr:from>
    <xdr:to>
      <xdr:col>12</xdr:col>
      <xdr:colOff>511175</xdr:colOff>
      <xdr:row>38</xdr:row>
      <xdr:rowOff>5207</xdr:rowOff>
    </xdr:to>
    <xdr:cxnSp macro="">
      <xdr:nvCxnSpPr>
        <xdr:cNvPr id="295" name="直線コネクタ 294"/>
        <xdr:cNvCxnSpPr/>
      </xdr:nvCxnSpPr>
      <xdr:spPr>
        <a:xfrm>
          <a:off x="7861300" y="650963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165989</xdr:rowOff>
    </xdr:from>
    <xdr:to>
      <xdr:col>11</xdr:col>
      <xdr:colOff>307975</xdr:colOff>
      <xdr:row>38</xdr:row>
      <xdr:rowOff>12827</xdr:rowOff>
    </xdr:to>
    <xdr:cxnSp macro="">
      <xdr:nvCxnSpPr>
        <xdr:cNvPr id="298" name="直線コネクタ 297"/>
        <xdr:cNvCxnSpPr/>
      </xdr:nvCxnSpPr>
      <xdr:spPr>
        <a:xfrm flipV="1">
          <a:off x="6972300" y="650963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126619</xdr:rowOff>
    </xdr:from>
    <xdr:to>
      <xdr:col>15</xdr:col>
      <xdr:colOff>231775</xdr:colOff>
      <xdr:row>38</xdr:row>
      <xdr:rowOff>56769</xdr:rowOff>
    </xdr:to>
    <xdr:sp macro="" textlink="">
      <xdr:nvSpPr>
        <xdr:cNvPr id="308" name="円/楕円 307"/>
        <xdr:cNvSpPr/>
      </xdr:nvSpPr>
      <xdr:spPr>
        <a:xfrm>
          <a:off x="104267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105046</xdr:rowOff>
    </xdr:from>
    <xdr:ext cx="378565" cy="259045"/>
    <xdr:sp macro="" textlink="">
      <xdr:nvSpPr>
        <xdr:cNvPr id="309" name="労働費該当値テキスト"/>
        <xdr:cNvSpPr txBox="1"/>
      </xdr:nvSpPr>
      <xdr:spPr>
        <a:xfrm>
          <a:off x="10528300" y="64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123952</xdr:rowOff>
    </xdr:from>
    <xdr:to>
      <xdr:col>14</xdr:col>
      <xdr:colOff>79375</xdr:colOff>
      <xdr:row>38</xdr:row>
      <xdr:rowOff>54102</xdr:rowOff>
    </xdr:to>
    <xdr:sp macro="" textlink="">
      <xdr:nvSpPr>
        <xdr:cNvPr id="310" name="円/楕円 309"/>
        <xdr:cNvSpPr/>
      </xdr:nvSpPr>
      <xdr:spPr>
        <a:xfrm>
          <a:off x="9588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45229</xdr:rowOff>
    </xdr:from>
    <xdr:ext cx="378565" cy="259045"/>
    <xdr:sp macro="" textlink="">
      <xdr:nvSpPr>
        <xdr:cNvPr id="311" name="テキスト ボックス 310"/>
        <xdr:cNvSpPr txBox="1"/>
      </xdr:nvSpPr>
      <xdr:spPr>
        <a:xfrm>
          <a:off x="9450017"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125857</xdr:rowOff>
    </xdr:from>
    <xdr:to>
      <xdr:col>12</xdr:col>
      <xdr:colOff>561975</xdr:colOff>
      <xdr:row>38</xdr:row>
      <xdr:rowOff>56007</xdr:rowOff>
    </xdr:to>
    <xdr:sp macro="" textlink="">
      <xdr:nvSpPr>
        <xdr:cNvPr id="312" name="円/楕円 311"/>
        <xdr:cNvSpPr/>
      </xdr:nvSpPr>
      <xdr:spPr>
        <a:xfrm>
          <a:off x="8699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47134</xdr:rowOff>
    </xdr:from>
    <xdr:ext cx="378565" cy="259045"/>
    <xdr:sp macro="" textlink="">
      <xdr:nvSpPr>
        <xdr:cNvPr id="313" name="テキスト ボックス 312"/>
        <xdr:cNvSpPr txBox="1"/>
      </xdr:nvSpPr>
      <xdr:spPr>
        <a:xfrm>
          <a:off x="8561017"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115189</xdr:rowOff>
    </xdr:from>
    <xdr:to>
      <xdr:col>11</xdr:col>
      <xdr:colOff>358775</xdr:colOff>
      <xdr:row>38</xdr:row>
      <xdr:rowOff>45339</xdr:rowOff>
    </xdr:to>
    <xdr:sp macro="" textlink="">
      <xdr:nvSpPr>
        <xdr:cNvPr id="314" name="円/楕円 313"/>
        <xdr:cNvSpPr/>
      </xdr:nvSpPr>
      <xdr:spPr>
        <a:xfrm>
          <a:off x="7810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36466</xdr:rowOff>
    </xdr:from>
    <xdr:ext cx="378565" cy="259045"/>
    <xdr:sp macro="" textlink="">
      <xdr:nvSpPr>
        <xdr:cNvPr id="315" name="テキスト ボックス 314"/>
        <xdr:cNvSpPr txBox="1"/>
      </xdr:nvSpPr>
      <xdr:spPr>
        <a:xfrm>
          <a:off x="7672017" y="6551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133477</xdr:rowOff>
    </xdr:from>
    <xdr:to>
      <xdr:col>10</xdr:col>
      <xdr:colOff>155575</xdr:colOff>
      <xdr:row>38</xdr:row>
      <xdr:rowOff>63627</xdr:rowOff>
    </xdr:to>
    <xdr:sp macro="" textlink="">
      <xdr:nvSpPr>
        <xdr:cNvPr id="316" name="円/楕円 315"/>
        <xdr:cNvSpPr/>
      </xdr:nvSpPr>
      <xdr:spPr>
        <a:xfrm>
          <a:off x="6921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54754</xdr:rowOff>
    </xdr:from>
    <xdr:ext cx="378565" cy="259045"/>
    <xdr:sp macro="" textlink="">
      <xdr:nvSpPr>
        <xdr:cNvPr id="317" name="テキスト ボックス 316"/>
        <xdr:cNvSpPr txBox="1"/>
      </xdr:nvSpPr>
      <xdr:spPr>
        <a:xfrm>
          <a:off x="6783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122944</xdr:rowOff>
    </xdr:from>
    <xdr:to>
      <xdr:col>15</xdr:col>
      <xdr:colOff>180975</xdr:colOff>
      <xdr:row>58</xdr:row>
      <xdr:rowOff>127012</xdr:rowOff>
    </xdr:to>
    <xdr:cxnSp macro="">
      <xdr:nvCxnSpPr>
        <xdr:cNvPr id="344" name="直線コネクタ 343"/>
        <xdr:cNvCxnSpPr/>
      </xdr:nvCxnSpPr>
      <xdr:spPr>
        <a:xfrm flipV="1">
          <a:off x="9639300" y="10067044"/>
          <a:ext cx="8382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127012</xdr:rowOff>
    </xdr:from>
    <xdr:to>
      <xdr:col>14</xdr:col>
      <xdr:colOff>28575</xdr:colOff>
      <xdr:row>58</xdr:row>
      <xdr:rowOff>129596</xdr:rowOff>
    </xdr:to>
    <xdr:cxnSp macro="">
      <xdr:nvCxnSpPr>
        <xdr:cNvPr id="347" name="直線コネクタ 346"/>
        <xdr:cNvCxnSpPr/>
      </xdr:nvCxnSpPr>
      <xdr:spPr>
        <a:xfrm flipV="1">
          <a:off x="8750300" y="10071112"/>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129596</xdr:rowOff>
    </xdr:from>
    <xdr:to>
      <xdr:col>12</xdr:col>
      <xdr:colOff>511175</xdr:colOff>
      <xdr:row>58</xdr:row>
      <xdr:rowOff>132659</xdr:rowOff>
    </xdr:to>
    <xdr:cxnSp macro="">
      <xdr:nvCxnSpPr>
        <xdr:cNvPr id="350" name="直線コネクタ 349"/>
        <xdr:cNvCxnSpPr/>
      </xdr:nvCxnSpPr>
      <xdr:spPr>
        <a:xfrm flipV="1">
          <a:off x="7861300" y="10073696"/>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131585</xdr:rowOff>
    </xdr:from>
    <xdr:to>
      <xdr:col>11</xdr:col>
      <xdr:colOff>307975</xdr:colOff>
      <xdr:row>58</xdr:row>
      <xdr:rowOff>132659</xdr:rowOff>
    </xdr:to>
    <xdr:cxnSp macro="">
      <xdr:nvCxnSpPr>
        <xdr:cNvPr id="353" name="直線コネクタ 352"/>
        <xdr:cNvCxnSpPr/>
      </xdr:nvCxnSpPr>
      <xdr:spPr>
        <a:xfrm>
          <a:off x="6972300" y="10075685"/>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72144</xdr:rowOff>
    </xdr:from>
    <xdr:to>
      <xdr:col>15</xdr:col>
      <xdr:colOff>231775</xdr:colOff>
      <xdr:row>59</xdr:row>
      <xdr:rowOff>2294</xdr:rowOff>
    </xdr:to>
    <xdr:sp macro="" textlink="">
      <xdr:nvSpPr>
        <xdr:cNvPr id="363" name="円/楕円 362"/>
        <xdr:cNvSpPr/>
      </xdr:nvSpPr>
      <xdr:spPr>
        <a:xfrm>
          <a:off x="10426700" y="10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158521</xdr:rowOff>
    </xdr:from>
    <xdr:ext cx="378565" cy="259045"/>
    <xdr:sp macro="" textlink="">
      <xdr:nvSpPr>
        <xdr:cNvPr id="364" name="農林水産業費該当値テキスト"/>
        <xdr:cNvSpPr txBox="1"/>
      </xdr:nvSpPr>
      <xdr:spPr>
        <a:xfrm>
          <a:off x="10528300" y="993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76212</xdr:rowOff>
    </xdr:from>
    <xdr:to>
      <xdr:col>14</xdr:col>
      <xdr:colOff>79375</xdr:colOff>
      <xdr:row>59</xdr:row>
      <xdr:rowOff>6362</xdr:rowOff>
    </xdr:to>
    <xdr:sp macro="" textlink="">
      <xdr:nvSpPr>
        <xdr:cNvPr id="365" name="円/楕円 364"/>
        <xdr:cNvSpPr/>
      </xdr:nvSpPr>
      <xdr:spPr>
        <a:xfrm>
          <a:off x="9588500" y="100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168939</xdr:rowOff>
    </xdr:from>
    <xdr:ext cx="378565" cy="259045"/>
    <xdr:sp macro="" textlink="">
      <xdr:nvSpPr>
        <xdr:cNvPr id="366" name="テキスト ボックス 365"/>
        <xdr:cNvSpPr txBox="1"/>
      </xdr:nvSpPr>
      <xdr:spPr>
        <a:xfrm>
          <a:off x="9450017" y="10113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78796</xdr:rowOff>
    </xdr:from>
    <xdr:to>
      <xdr:col>12</xdr:col>
      <xdr:colOff>561975</xdr:colOff>
      <xdr:row>59</xdr:row>
      <xdr:rowOff>8946</xdr:rowOff>
    </xdr:to>
    <xdr:sp macro="" textlink="">
      <xdr:nvSpPr>
        <xdr:cNvPr id="367" name="円/楕円 366"/>
        <xdr:cNvSpPr/>
      </xdr:nvSpPr>
      <xdr:spPr>
        <a:xfrm>
          <a:off x="8699500" y="1002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73</xdr:rowOff>
    </xdr:from>
    <xdr:ext cx="378565" cy="259045"/>
    <xdr:sp macro="" textlink="">
      <xdr:nvSpPr>
        <xdr:cNvPr id="368" name="テキスト ボックス 367"/>
        <xdr:cNvSpPr txBox="1"/>
      </xdr:nvSpPr>
      <xdr:spPr>
        <a:xfrm>
          <a:off x="8561017" y="10115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81859</xdr:rowOff>
    </xdr:from>
    <xdr:to>
      <xdr:col>11</xdr:col>
      <xdr:colOff>358775</xdr:colOff>
      <xdr:row>59</xdr:row>
      <xdr:rowOff>12009</xdr:rowOff>
    </xdr:to>
    <xdr:sp macro="" textlink="">
      <xdr:nvSpPr>
        <xdr:cNvPr id="369" name="円/楕円 368"/>
        <xdr:cNvSpPr/>
      </xdr:nvSpPr>
      <xdr:spPr>
        <a:xfrm>
          <a:off x="78105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3136</xdr:rowOff>
    </xdr:from>
    <xdr:ext cx="378565" cy="259045"/>
    <xdr:sp macro="" textlink="">
      <xdr:nvSpPr>
        <xdr:cNvPr id="370" name="テキスト ボックス 369"/>
        <xdr:cNvSpPr txBox="1"/>
      </xdr:nvSpPr>
      <xdr:spPr>
        <a:xfrm>
          <a:off x="7672017" y="1011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80785</xdr:rowOff>
    </xdr:from>
    <xdr:to>
      <xdr:col>10</xdr:col>
      <xdr:colOff>155575</xdr:colOff>
      <xdr:row>59</xdr:row>
      <xdr:rowOff>10935</xdr:rowOff>
    </xdr:to>
    <xdr:sp macro="" textlink="">
      <xdr:nvSpPr>
        <xdr:cNvPr id="371" name="円/楕円 370"/>
        <xdr:cNvSpPr/>
      </xdr:nvSpPr>
      <xdr:spPr>
        <a:xfrm>
          <a:off x="6921500" y="100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2062</xdr:rowOff>
    </xdr:from>
    <xdr:ext cx="378565" cy="259045"/>
    <xdr:sp macro="" textlink="">
      <xdr:nvSpPr>
        <xdr:cNvPr id="372" name="テキスト ボックス 371"/>
        <xdr:cNvSpPr txBox="1"/>
      </xdr:nvSpPr>
      <xdr:spPr>
        <a:xfrm>
          <a:off x="6783017" y="1011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137985</xdr:rowOff>
    </xdr:from>
    <xdr:to>
      <xdr:col>15</xdr:col>
      <xdr:colOff>180975</xdr:colOff>
      <xdr:row>79</xdr:row>
      <xdr:rowOff>12979</xdr:rowOff>
    </xdr:to>
    <xdr:cxnSp macro="">
      <xdr:nvCxnSpPr>
        <xdr:cNvPr id="401" name="直線コネクタ 400"/>
        <xdr:cNvCxnSpPr/>
      </xdr:nvCxnSpPr>
      <xdr:spPr>
        <a:xfrm>
          <a:off x="9639300" y="13511085"/>
          <a:ext cx="838200" cy="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137985</xdr:rowOff>
    </xdr:from>
    <xdr:to>
      <xdr:col>14</xdr:col>
      <xdr:colOff>28575</xdr:colOff>
      <xdr:row>79</xdr:row>
      <xdr:rowOff>12331</xdr:rowOff>
    </xdr:to>
    <xdr:cxnSp macro="">
      <xdr:nvCxnSpPr>
        <xdr:cNvPr id="404" name="直線コネクタ 403"/>
        <xdr:cNvCxnSpPr/>
      </xdr:nvCxnSpPr>
      <xdr:spPr>
        <a:xfrm flipV="1">
          <a:off x="8750300" y="13511085"/>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12331</xdr:rowOff>
    </xdr:from>
    <xdr:to>
      <xdr:col>12</xdr:col>
      <xdr:colOff>511175</xdr:colOff>
      <xdr:row>79</xdr:row>
      <xdr:rowOff>13208</xdr:rowOff>
    </xdr:to>
    <xdr:cxnSp macro="">
      <xdr:nvCxnSpPr>
        <xdr:cNvPr id="407" name="直線コネクタ 406"/>
        <xdr:cNvCxnSpPr/>
      </xdr:nvCxnSpPr>
      <xdr:spPr>
        <a:xfrm flipV="1">
          <a:off x="7861300" y="13556881"/>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13208</xdr:rowOff>
    </xdr:from>
    <xdr:to>
      <xdr:col>11</xdr:col>
      <xdr:colOff>307975</xdr:colOff>
      <xdr:row>79</xdr:row>
      <xdr:rowOff>14923</xdr:rowOff>
    </xdr:to>
    <xdr:cxnSp macro="">
      <xdr:nvCxnSpPr>
        <xdr:cNvPr id="410" name="直線コネクタ 409"/>
        <xdr:cNvCxnSpPr/>
      </xdr:nvCxnSpPr>
      <xdr:spPr>
        <a:xfrm flipV="1">
          <a:off x="6972300" y="1355775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133629</xdr:rowOff>
    </xdr:from>
    <xdr:to>
      <xdr:col>15</xdr:col>
      <xdr:colOff>231775</xdr:colOff>
      <xdr:row>79</xdr:row>
      <xdr:rowOff>63779</xdr:rowOff>
    </xdr:to>
    <xdr:sp macro="" textlink="">
      <xdr:nvSpPr>
        <xdr:cNvPr id="420" name="円/楕円 419"/>
        <xdr:cNvSpPr/>
      </xdr:nvSpPr>
      <xdr:spPr>
        <a:xfrm>
          <a:off x="10426700" y="135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48556</xdr:rowOff>
    </xdr:from>
    <xdr:ext cx="378565" cy="259045"/>
    <xdr:sp macro="" textlink="">
      <xdr:nvSpPr>
        <xdr:cNvPr id="421" name="商工費該当値テキスト"/>
        <xdr:cNvSpPr txBox="1"/>
      </xdr:nvSpPr>
      <xdr:spPr>
        <a:xfrm>
          <a:off x="10528300" y="13421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87185</xdr:rowOff>
    </xdr:from>
    <xdr:to>
      <xdr:col>14</xdr:col>
      <xdr:colOff>79375</xdr:colOff>
      <xdr:row>79</xdr:row>
      <xdr:rowOff>17335</xdr:rowOff>
    </xdr:to>
    <xdr:sp macro="" textlink="">
      <xdr:nvSpPr>
        <xdr:cNvPr id="422" name="円/楕円 421"/>
        <xdr:cNvSpPr/>
      </xdr:nvSpPr>
      <xdr:spPr>
        <a:xfrm>
          <a:off x="9588500" y="134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8462</xdr:rowOff>
    </xdr:from>
    <xdr:ext cx="469744" cy="259045"/>
    <xdr:sp macro="" textlink="">
      <xdr:nvSpPr>
        <xdr:cNvPr id="423" name="テキスト ボックス 422"/>
        <xdr:cNvSpPr txBox="1"/>
      </xdr:nvSpPr>
      <xdr:spPr>
        <a:xfrm>
          <a:off x="9404427" y="1355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132981</xdr:rowOff>
    </xdr:from>
    <xdr:to>
      <xdr:col>12</xdr:col>
      <xdr:colOff>561975</xdr:colOff>
      <xdr:row>79</xdr:row>
      <xdr:rowOff>63131</xdr:rowOff>
    </xdr:to>
    <xdr:sp macro="" textlink="">
      <xdr:nvSpPr>
        <xdr:cNvPr id="424" name="円/楕円 423"/>
        <xdr:cNvSpPr/>
      </xdr:nvSpPr>
      <xdr:spPr>
        <a:xfrm>
          <a:off x="8699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54258</xdr:rowOff>
    </xdr:from>
    <xdr:ext cx="378565" cy="259045"/>
    <xdr:sp macro="" textlink="">
      <xdr:nvSpPr>
        <xdr:cNvPr id="425" name="テキスト ボックス 424"/>
        <xdr:cNvSpPr txBox="1"/>
      </xdr:nvSpPr>
      <xdr:spPr>
        <a:xfrm>
          <a:off x="8561017" y="1359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133858</xdr:rowOff>
    </xdr:from>
    <xdr:to>
      <xdr:col>11</xdr:col>
      <xdr:colOff>358775</xdr:colOff>
      <xdr:row>79</xdr:row>
      <xdr:rowOff>64008</xdr:rowOff>
    </xdr:to>
    <xdr:sp macro="" textlink="">
      <xdr:nvSpPr>
        <xdr:cNvPr id="426" name="円/楕円 425"/>
        <xdr:cNvSpPr/>
      </xdr:nvSpPr>
      <xdr:spPr>
        <a:xfrm>
          <a:off x="7810500" y="135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55135</xdr:rowOff>
    </xdr:from>
    <xdr:ext cx="378565" cy="259045"/>
    <xdr:sp macro="" textlink="">
      <xdr:nvSpPr>
        <xdr:cNvPr id="427" name="テキスト ボックス 426"/>
        <xdr:cNvSpPr txBox="1"/>
      </xdr:nvSpPr>
      <xdr:spPr>
        <a:xfrm>
          <a:off x="7672017" y="1359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135573</xdr:rowOff>
    </xdr:from>
    <xdr:to>
      <xdr:col>10</xdr:col>
      <xdr:colOff>155575</xdr:colOff>
      <xdr:row>79</xdr:row>
      <xdr:rowOff>65723</xdr:rowOff>
    </xdr:to>
    <xdr:sp macro="" textlink="">
      <xdr:nvSpPr>
        <xdr:cNvPr id="428" name="円/楕円 427"/>
        <xdr:cNvSpPr/>
      </xdr:nvSpPr>
      <xdr:spPr>
        <a:xfrm>
          <a:off x="6921500" y="135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56850</xdr:rowOff>
    </xdr:from>
    <xdr:ext cx="378565" cy="259045"/>
    <xdr:sp macro="" textlink="">
      <xdr:nvSpPr>
        <xdr:cNvPr id="429" name="テキスト ボックス 428"/>
        <xdr:cNvSpPr txBox="1"/>
      </xdr:nvSpPr>
      <xdr:spPr>
        <a:xfrm>
          <a:off x="6783017" y="1360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83460</xdr:rowOff>
    </xdr:from>
    <xdr:to>
      <xdr:col>15</xdr:col>
      <xdr:colOff>180975</xdr:colOff>
      <xdr:row>97</xdr:row>
      <xdr:rowOff>94717</xdr:rowOff>
    </xdr:to>
    <xdr:cxnSp macro="">
      <xdr:nvCxnSpPr>
        <xdr:cNvPr id="456" name="直線コネクタ 455"/>
        <xdr:cNvCxnSpPr/>
      </xdr:nvCxnSpPr>
      <xdr:spPr>
        <a:xfrm>
          <a:off x="9639300" y="16714110"/>
          <a:ext cx="8382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58959</xdr:rowOff>
    </xdr:from>
    <xdr:to>
      <xdr:col>14</xdr:col>
      <xdr:colOff>28575</xdr:colOff>
      <xdr:row>97</xdr:row>
      <xdr:rowOff>83460</xdr:rowOff>
    </xdr:to>
    <xdr:cxnSp macro="">
      <xdr:nvCxnSpPr>
        <xdr:cNvPr id="459" name="直線コネクタ 458"/>
        <xdr:cNvCxnSpPr/>
      </xdr:nvCxnSpPr>
      <xdr:spPr>
        <a:xfrm>
          <a:off x="8750300" y="16689609"/>
          <a:ext cx="889000" cy="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21002</xdr:rowOff>
    </xdr:from>
    <xdr:to>
      <xdr:col>12</xdr:col>
      <xdr:colOff>511175</xdr:colOff>
      <xdr:row>97</xdr:row>
      <xdr:rowOff>58959</xdr:rowOff>
    </xdr:to>
    <xdr:cxnSp macro="">
      <xdr:nvCxnSpPr>
        <xdr:cNvPr id="462" name="直線コネクタ 461"/>
        <xdr:cNvCxnSpPr/>
      </xdr:nvCxnSpPr>
      <xdr:spPr>
        <a:xfrm>
          <a:off x="7861300" y="16651652"/>
          <a:ext cx="889000" cy="3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21002</xdr:rowOff>
    </xdr:from>
    <xdr:to>
      <xdr:col>11</xdr:col>
      <xdr:colOff>307975</xdr:colOff>
      <xdr:row>97</xdr:row>
      <xdr:rowOff>107294</xdr:rowOff>
    </xdr:to>
    <xdr:cxnSp macro="">
      <xdr:nvCxnSpPr>
        <xdr:cNvPr id="465" name="直線コネクタ 464"/>
        <xdr:cNvCxnSpPr/>
      </xdr:nvCxnSpPr>
      <xdr:spPr>
        <a:xfrm flipV="1">
          <a:off x="6972300" y="16651652"/>
          <a:ext cx="889000" cy="8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43917</xdr:rowOff>
    </xdr:from>
    <xdr:to>
      <xdr:col>15</xdr:col>
      <xdr:colOff>231775</xdr:colOff>
      <xdr:row>97</xdr:row>
      <xdr:rowOff>145517</xdr:rowOff>
    </xdr:to>
    <xdr:sp macro="" textlink="">
      <xdr:nvSpPr>
        <xdr:cNvPr id="475" name="円/楕円 474"/>
        <xdr:cNvSpPr/>
      </xdr:nvSpPr>
      <xdr:spPr>
        <a:xfrm>
          <a:off x="10426700" y="166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66794</xdr:rowOff>
    </xdr:from>
    <xdr:ext cx="534377" cy="259045"/>
    <xdr:sp macro="" textlink="">
      <xdr:nvSpPr>
        <xdr:cNvPr id="476" name="土木費該当値テキスト"/>
        <xdr:cNvSpPr txBox="1"/>
      </xdr:nvSpPr>
      <xdr:spPr>
        <a:xfrm>
          <a:off x="10528300" y="165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32660</xdr:rowOff>
    </xdr:from>
    <xdr:to>
      <xdr:col>14</xdr:col>
      <xdr:colOff>79375</xdr:colOff>
      <xdr:row>97</xdr:row>
      <xdr:rowOff>134260</xdr:rowOff>
    </xdr:to>
    <xdr:sp macro="" textlink="">
      <xdr:nvSpPr>
        <xdr:cNvPr id="477" name="円/楕円 476"/>
        <xdr:cNvSpPr/>
      </xdr:nvSpPr>
      <xdr:spPr>
        <a:xfrm>
          <a:off x="9588500" y="166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150787</xdr:rowOff>
    </xdr:from>
    <xdr:ext cx="534377" cy="259045"/>
    <xdr:sp macro="" textlink="">
      <xdr:nvSpPr>
        <xdr:cNvPr id="478" name="テキスト ボックス 477"/>
        <xdr:cNvSpPr txBox="1"/>
      </xdr:nvSpPr>
      <xdr:spPr>
        <a:xfrm>
          <a:off x="9372111" y="164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8159</xdr:rowOff>
    </xdr:from>
    <xdr:to>
      <xdr:col>12</xdr:col>
      <xdr:colOff>561975</xdr:colOff>
      <xdr:row>97</xdr:row>
      <xdr:rowOff>109759</xdr:rowOff>
    </xdr:to>
    <xdr:sp macro="" textlink="">
      <xdr:nvSpPr>
        <xdr:cNvPr id="479" name="円/楕円 478"/>
        <xdr:cNvSpPr/>
      </xdr:nvSpPr>
      <xdr:spPr>
        <a:xfrm>
          <a:off x="8699500" y="166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126286</xdr:rowOff>
    </xdr:from>
    <xdr:ext cx="534377" cy="259045"/>
    <xdr:sp macro="" textlink="">
      <xdr:nvSpPr>
        <xdr:cNvPr id="480" name="テキスト ボックス 479"/>
        <xdr:cNvSpPr txBox="1"/>
      </xdr:nvSpPr>
      <xdr:spPr>
        <a:xfrm>
          <a:off x="8483111" y="164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55,160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141652</xdr:rowOff>
    </xdr:from>
    <xdr:to>
      <xdr:col>11</xdr:col>
      <xdr:colOff>358775</xdr:colOff>
      <xdr:row>97</xdr:row>
      <xdr:rowOff>71802</xdr:rowOff>
    </xdr:to>
    <xdr:sp macro="" textlink="">
      <xdr:nvSpPr>
        <xdr:cNvPr id="481" name="円/楕円 480"/>
        <xdr:cNvSpPr/>
      </xdr:nvSpPr>
      <xdr:spPr>
        <a:xfrm>
          <a:off x="7810500" y="166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88329</xdr:rowOff>
    </xdr:from>
    <xdr:ext cx="534377" cy="259045"/>
    <xdr:sp macro="" textlink="">
      <xdr:nvSpPr>
        <xdr:cNvPr id="482" name="テキスト ボックス 481"/>
        <xdr:cNvSpPr txBox="1"/>
      </xdr:nvSpPr>
      <xdr:spPr>
        <a:xfrm>
          <a:off x="7594111" y="1637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56494</xdr:rowOff>
    </xdr:from>
    <xdr:to>
      <xdr:col>10</xdr:col>
      <xdr:colOff>155575</xdr:colOff>
      <xdr:row>97</xdr:row>
      <xdr:rowOff>158094</xdr:rowOff>
    </xdr:to>
    <xdr:sp macro="" textlink="">
      <xdr:nvSpPr>
        <xdr:cNvPr id="483" name="円/楕円 482"/>
        <xdr:cNvSpPr/>
      </xdr:nvSpPr>
      <xdr:spPr>
        <a:xfrm>
          <a:off x="6921500" y="166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3171</xdr:rowOff>
    </xdr:from>
    <xdr:ext cx="534377" cy="259045"/>
    <xdr:sp macro="" textlink="">
      <xdr:nvSpPr>
        <xdr:cNvPr id="484" name="テキスト ボックス 483"/>
        <xdr:cNvSpPr txBox="1"/>
      </xdr:nvSpPr>
      <xdr:spPr>
        <a:xfrm>
          <a:off x="6705111" y="1646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98918</xdr:rowOff>
    </xdr:from>
    <xdr:to>
      <xdr:col>23</xdr:col>
      <xdr:colOff>517525</xdr:colOff>
      <xdr:row>38</xdr:row>
      <xdr:rowOff>170287</xdr:rowOff>
    </xdr:to>
    <xdr:cxnSp macro="">
      <xdr:nvCxnSpPr>
        <xdr:cNvPr id="512" name="直線コネクタ 511"/>
        <xdr:cNvCxnSpPr/>
      </xdr:nvCxnSpPr>
      <xdr:spPr>
        <a:xfrm flipV="1">
          <a:off x="15481300" y="6614018"/>
          <a:ext cx="8382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30841</xdr:rowOff>
    </xdr:from>
    <xdr:to>
      <xdr:col>22</xdr:col>
      <xdr:colOff>365125</xdr:colOff>
      <xdr:row>38</xdr:row>
      <xdr:rowOff>170287</xdr:rowOff>
    </xdr:to>
    <xdr:cxnSp macro="">
      <xdr:nvCxnSpPr>
        <xdr:cNvPr id="515" name="直線コネクタ 514"/>
        <xdr:cNvCxnSpPr/>
      </xdr:nvCxnSpPr>
      <xdr:spPr>
        <a:xfrm>
          <a:off x="14592300" y="6545941"/>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30841</xdr:rowOff>
    </xdr:from>
    <xdr:to>
      <xdr:col>21</xdr:col>
      <xdr:colOff>161925</xdr:colOff>
      <xdr:row>38</xdr:row>
      <xdr:rowOff>133299</xdr:rowOff>
    </xdr:to>
    <xdr:cxnSp macro="">
      <xdr:nvCxnSpPr>
        <xdr:cNvPr id="518" name="直線コネクタ 517"/>
        <xdr:cNvCxnSpPr/>
      </xdr:nvCxnSpPr>
      <xdr:spPr>
        <a:xfrm flipV="1">
          <a:off x="13703300" y="6545941"/>
          <a:ext cx="889000" cy="10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133299</xdr:rowOff>
    </xdr:from>
    <xdr:to>
      <xdr:col>19</xdr:col>
      <xdr:colOff>644525</xdr:colOff>
      <xdr:row>38</xdr:row>
      <xdr:rowOff>147884</xdr:rowOff>
    </xdr:to>
    <xdr:cxnSp macro="">
      <xdr:nvCxnSpPr>
        <xdr:cNvPr id="521" name="直線コネクタ 520"/>
        <xdr:cNvCxnSpPr/>
      </xdr:nvCxnSpPr>
      <xdr:spPr>
        <a:xfrm flipV="1">
          <a:off x="12814300" y="6648399"/>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48118</xdr:rowOff>
    </xdr:from>
    <xdr:to>
      <xdr:col>23</xdr:col>
      <xdr:colOff>568325</xdr:colOff>
      <xdr:row>38</xdr:row>
      <xdr:rowOff>149718</xdr:rowOff>
    </xdr:to>
    <xdr:sp macro="" textlink="">
      <xdr:nvSpPr>
        <xdr:cNvPr id="531" name="円/楕円 530"/>
        <xdr:cNvSpPr/>
      </xdr:nvSpPr>
      <xdr:spPr>
        <a:xfrm>
          <a:off x="162687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134495</xdr:rowOff>
    </xdr:from>
    <xdr:ext cx="534377" cy="259045"/>
    <xdr:sp macro="" textlink="">
      <xdr:nvSpPr>
        <xdr:cNvPr id="532" name="消防費該当値テキスト"/>
        <xdr:cNvSpPr txBox="1"/>
      </xdr:nvSpPr>
      <xdr:spPr>
        <a:xfrm>
          <a:off x="16370300" y="647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119487</xdr:rowOff>
    </xdr:from>
    <xdr:to>
      <xdr:col>22</xdr:col>
      <xdr:colOff>415925</xdr:colOff>
      <xdr:row>39</xdr:row>
      <xdr:rowOff>49637</xdr:rowOff>
    </xdr:to>
    <xdr:sp macro="" textlink="">
      <xdr:nvSpPr>
        <xdr:cNvPr id="533" name="円/楕円 532"/>
        <xdr:cNvSpPr/>
      </xdr:nvSpPr>
      <xdr:spPr>
        <a:xfrm>
          <a:off x="15430500" y="66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40764</xdr:rowOff>
    </xdr:from>
    <xdr:ext cx="469744" cy="259045"/>
    <xdr:sp macro="" textlink="">
      <xdr:nvSpPr>
        <xdr:cNvPr id="534" name="テキスト ボックス 533"/>
        <xdr:cNvSpPr txBox="1"/>
      </xdr:nvSpPr>
      <xdr:spPr>
        <a:xfrm>
          <a:off x="15246427" y="672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151491</xdr:rowOff>
    </xdr:from>
    <xdr:to>
      <xdr:col>21</xdr:col>
      <xdr:colOff>212725</xdr:colOff>
      <xdr:row>38</xdr:row>
      <xdr:rowOff>81641</xdr:rowOff>
    </xdr:to>
    <xdr:sp macro="" textlink="">
      <xdr:nvSpPr>
        <xdr:cNvPr id="535" name="円/楕円 534"/>
        <xdr:cNvSpPr/>
      </xdr:nvSpPr>
      <xdr:spPr>
        <a:xfrm>
          <a:off x="14541500" y="64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72768</xdr:rowOff>
    </xdr:from>
    <xdr:ext cx="534377" cy="259045"/>
    <xdr:sp macro="" textlink="">
      <xdr:nvSpPr>
        <xdr:cNvPr id="536" name="テキスト ボックス 535"/>
        <xdr:cNvSpPr txBox="1"/>
      </xdr:nvSpPr>
      <xdr:spPr>
        <a:xfrm>
          <a:off x="14325111" y="658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82499</xdr:rowOff>
    </xdr:from>
    <xdr:to>
      <xdr:col>20</xdr:col>
      <xdr:colOff>9525</xdr:colOff>
      <xdr:row>39</xdr:row>
      <xdr:rowOff>12649</xdr:rowOff>
    </xdr:to>
    <xdr:sp macro="" textlink="">
      <xdr:nvSpPr>
        <xdr:cNvPr id="537" name="円/楕円 536"/>
        <xdr:cNvSpPr/>
      </xdr:nvSpPr>
      <xdr:spPr>
        <a:xfrm>
          <a:off x="13652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3776</xdr:rowOff>
    </xdr:from>
    <xdr:ext cx="534377" cy="259045"/>
    <xdr:sp macro="" textlink="">
      <xdr:nvSpPr>
        <xdr:cNvPr id="538" name="テキスト ボックス 537"/>
        <xdr:cNvSpPr txBox="1"/>
      </xdr:nvSpPr>
      <xdr:spPr>
        <a:xfrm>
          <a:off x="13436111" y="66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97084</xdr:rowOff>
    </xdr:from>
    <xdr:to>
      <xdr:col>18</xdr:col>
      <xdr:colOff>492125</xdr:colOff>
      <xdr:row>39</xdr:row>
      <xdr:rowOff>27234</xdr:rowOff>
    </xdr:to>
    <xdr:sp macro="" textlink="">
      <xdr:nvSpPr>
        <xdr:cNvPr id="539" name="円/楕円 538"/>
        <xdr:cNvSpPr/>
      </xdr:nvSpPr>
      <xdr:spPr>
        <a:xfrm>
          <a:off x="12763500" y="66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18361</xdr:rowOff>
    </xdr:from>
    <xdr:ext cx="469744" cy="259045"/>
    <xdr:sp macro="" textlink="">
      <xdr:nvSpPr>
        <xdr:cNvPr id="540" name="テキスト ボックス 539"/>
        <xdr:cNvSpPr txBox="1"/>
      </xdr:nvSpPr>
      <xdr:spPr>
        <a:xfrm>
          <a:off x="12579427" y="670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81097</xdr:rowOff>
    </xdr:from>
    <xdr:to>
      <xdr:col>23</xdr:col>
      <xdr:colOff>517525</xdr:colOff>
      <xdr:row>58</xdr:row>
      <xdr:rowOff>26788</xdr:rowOff>
    </xdr:to>
    <xdr:cxnSp macro="">
      <xdr:nvCxnSpPr>
        <xdr:cNvPr id="572" name="直線コネクタ 571"/>
        <xdr:cNvCxnSpPr/>
      </xdr:nvCxnSpPr>
      <xdr:spPr>
        <a:xfrm flipV="1">
          <a:off x="15481300" y="9853747"/>
          <a:ext cx="838200" cy="11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4156</xdr:rowOff>
    </xdr:from>
    <xdr:to>
      <xdr:col>22</xdr:col>
      <xdr:colOff>365125</xdr:colOff>
      <xdr:row>58</xdr:row>
      <xdr:rowOff>26788</xdr:rowOff>
    </xdr:to>
    <xdr:cxnSp macro="">
      <xdr:nvCxnSpPr>
        <xdr:cNvPr id="575" name="直線コネクタ 574"/>
        <xdr:cNvCxnSpPr/>
      </xdr:nvCxnSpPr>
      <xdr:spPr>
        <a:xfrm>
          <a:off x="14592300" y="9948256"/>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4156</xdr:rowOff>
    </xdr:from>
    <xdr:to>
      <xdr:col>21</xdr:col>
      <xdr:colOff>161925</xdr:colOff>
      <xdr:row>58</xdr:row>
      <xdr:rowOff>157123</xdr:rowOff>
    </xdr:to>
    <xdr:cxnSp macro="">
      <xdr:nvCxnSpPr>
        <xdr:cNvPr id="578" name="直線コネクタ 577"/>
        <xdr:cNvCxnSpPr/>
      </xdr:nvCxnSpPr>
      <xdr:spPr>
        <a:xfrm flipV="1">
          <a:off x="13703300" y="9948256"/>
          <a:ext cx="889000" cy="1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157123</xdr:rowOff>
    </xdr:from>
    <xdr:to>
      <xdr:col>19</xdr:col>
      <xdr:colOff>644525</xdr:colOff>
      <xdr:row>58</xdr:row>
      <xdr:rowOff>166969</xdr:rowOff>
    </xdr:to>
    <xdr:cxnSp macro="">
      <xdr:nvCxnSpPr>
        <xdr:cNvPr id="581" name="直線コネクタ 580"/>
        <xdr:cNvCxnSpPr/>
      </xdr:nvCxnSpPr>
      <xdr:spPr>
        <a:xfrm flipV="1">
          <a:off x="12814300" y="10101223"/>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30297</xdr:rowOff>
    </xdr:from>
    <xdr:to>
      <xdr:col>23</xdr:col>
      <xdr:colOff>568325</xdr:colOff>
      <xdr:row>57</xdr:row>
      <xdr:rowOff>131897</xdr:rowOff>
    </xdr:to>
    <xdr:sp macro="" textlink="">
      <xdr:nvSpPr>
        <xdr:cNvPr id="591" name="円/楕円 590"/>
        <xdr:cNvSpPr/>
      </xdr:nvSpPr>
      <xdr:spPr>
        <a:xfrm>
          <a:off x="16268700" y="980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53174</xdr:rowOff>
    </xdr:from>
    <xdr:ext cx="534377" cy="259045"/>
    <xdr:sp macro="" textlink="">
      <xdr:nvSpPr>
        <xdr:cNvPr id="592" name="教育費該当値テキスト"/>
        <xdr:cNvSpPr txBox="1"/>
      </xdr:nvSpPr>
      <xdr:spPr>
        <a:xfrm>
          <a:off x="16370300" y="965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147438</xdr:rowOff>
    </xdr:from>
    <xdr:to>
      <xdr:col>22</xdr:col>
      <xdr:colOff>415925</xdr:colOff>
      <xdr:row>58</xdr:row>
      <xdr:rowOff>77588</xdr:rowOff>
    </xdr:to>
    <xdr:sp macro="" textlink="">
      <xdr:nvSpPr>
        <xdr:cNvPr id="593" name="円/楕円 592"/>
        <xdr:cNvSpPr/>
      </xdr:nvSpPr>
      <xdr:spPr>
        <a:xfrm>
          <a:off x="15430500" y="99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68715</xdr:rowOff>
    </xdr:from>
    <xdr:ext cx="534377" cy="259045"/>
    <xdr:sp macro="" textlink="">
      <xdr:nvSpPr>
        <xdr:cNvPr id="594" name="テキスト ボックス 593"/>
        <xdr:cNvSpPr txBox="1"/>
      </xdr:nvSpPr>
      <xdr:spPr>
        <a:xfrm>
          <a:off x="15214111" y="1001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124806</xdr:rowOff>
    </xdr:from>
    <xdr:to>
      <xdr:col>21</xdr:col>
      <xdr:colOff>212725</xdr:colOff>
      <xdr:row>58</xdr:row>
      <xdr:rowOff>54956</xdr:rowOff>
    </xdr:to>
    <xdr:sp macro="" textlink="">
      <xdr:nvSpPr>
        <xdr:cNvPr id="595" name="円/楕円 594"/>
        <xdr:cNvSpPr/>
      </xdr:nvSpPr>
      <xdr:spPr>
        <a:xfrm>
          <a:off x="14541500" y="989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46083</xdr:rowOff>
    </xdr:from>
    <xdr:ext cx="534377" cy="259045"/>
    <xdr:sp macro="" textlink="">
      <xdr:nvSpPr>
        <xdr:cNvPr id="596" name="テキスト ボックス 595"/>
        <xdr:cNvSpPr txBox="1"/>
      </xdr:nvSpPr>
      <xdr:spPr>
        <a:xfrm>
          <a:off x="14325111" y="999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106323</xdr:rowOff>
    </xdr:from>
    <xdr:to>
      <xdr:col>20</xdr:col>
      <xdr:colOff>9525</xdr:colOff>
      <xdr:row>59</xdr:row>
      <xdr:rowOff>36473</xdr:rowOff>
    </xdr:to>
    <xdr:sp macro="" textlink="">
      <xdr:nvSpPr>
        <xdr:cNvPr id="597" name="円/楕円 596"/>
        <xdr:cNvSpPr/>
      </xdr:nvSpPr>
      <xdr:spPr>
        <a:xfrm>
          <a:off x="13652500" y="1005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27600</xdr:rowOff>
    </xdr:from>
    <xdr:ext cx="534377" cy="259045"/>
    <xdr:sp macro="" textlink="">
      <xdr:nvSpPr>
        <xdr:cNvPr id="598" name="テキスト ボックス 597"/>
        <xdr:cNvSpPr txBox="1"/>
      </xdr:nvSpPr>
      <xdr:spPr>
        <a:xfrm>
          <a:off x="13436111" y="101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116169</xdr:rowOff>
    </xdr:from>
    <xdr:to>
      <xdr:col>18</xdr:col>
      <xdr:colOff>492125</xdr:colOff>
      <xdr:row>59</xdr:row>
      <xdr:rowOff>46319</xdr:rowOff>
    </xdr:to>
    <xdr:sp macro="" textlink="">
      <xdr:nvSpPr>
        <xdr:cNvPr id="599" name="円/楕円 598"/>
        <xdr:cNvSpPr/>
      </xdr:nvSpPr>
      <xdr:spPr>
        <a:xfrm>
          <a:off x="12763500" y="100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37446</xdr:rowOff>
    </xdr:from>
    <xdr:ext cx="534377" cy="259045"/>
    <xdr:sp macro="" textlink="">
      <xdr:nvSpPr>
        <xdr:cNvPr id="600" name="テキスト ボックス 599"/>
        <xdr:cNvSpPr txBox="1"/>
      </xdr:nvSpPr>
      <xdr:spPr>
        <a:xfrm>
          <a:off x="12547111" y="1015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68276</xdr:rowOff>
    </xdr:from>
    <xdr:to>
      <xdr:col>23</xdr:col>
      <xdr:colOff>517525</xdr:colOff>
      <xdr:row>96</xdr:row>
      <xdr:rowOff>68862</xdr:rowOff>
    </xdr:to>
    <xdr:cxnSp macro="">
      <xdr:nvCxnSpPr>
        <xdr:cNvPr id="688" name="直線コネクタ 687"/>
        <xdr:cNvCxnSpPr/>
      </xdr:nvCxnSpPr>
      <xdr:spPr>
        <a:xfrm>
          <a:off x="15481300" y="16527476"/>
          <a:ext cx="8382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16356</xdr:rowOff>
    </xdr:from>
    <xdr:to>
      <xdr:col>22</xdr:col>
      <xdr:colOff>365125</xdr:colOff>
      <xdr:row>96</xdr:row>
      <xdr:rowOff>68276</xdr:rowOff>
    </xdr:to>
    <xdr:cxnSp macro="">
      <xdr:nvCxnSpPr>
        <xdr:cNvPr id="691" name="直線コネクタ 690"/>
        <xdr:cNvCxnSpPr/>
      </xdr:nvCxnSpPr>
      <xdr:spPr>
        <a:xfrm>
          <a:off x="14592300" y="16475556"/>
          <a:ext cx="889000" cy="5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151388</xdr:rowOff>
    </xdr:from>
    <xdr:to>
      <xdr:col>21</xdr:col>
      <xdr:colOff>161925</xdr:colOff>
      <xdr:row>96</xdr:row>
      <xdr:rowOff>16356</xdr:rowOff>
    </xdr:to>
    <xdr:cxnSp macro="">
      <xdr:nvCxnSpPr>
        <xdr:cNvPr id="694" name="直線コネクタ 693"/>
        <xdr:cNvCxnSpPr/>
      </xdr:nvCxnSpPr>
      <xdr:spPr>
        <a:xfrm>
          <a:off x="13703300" y="16439138"/>
          <a:ext cx="889000" cy="3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134885</xdr:rowOff>
    </xdr:from>
    <xdr:to>
      <xdr:col>19</xdr:col>
      <xdr:colOff>644525</xdr:colOff>
      <xdr:row>95</xdr:row>
      <xdr:rowOff>151388</xdr:rowOff>
    </xdr:to>
    <xdr:cxnSp macro="">
      <xdr:nvCxnSpPr>
        <xdr:cNvPr id="697" name="直線コネクタ 696"/>
        <xdr:cNvCxnSpPr/>
      </xdr:nvCxnSpPr>
      <xdr:spPr>
        <a:xfrm>
          <a:off x="12814300" y="16422635"/>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1" name="テキスト ボックス 700"/>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18062</xdr:rowOff>
    </xdr:from>
    <xdr:to>
      <xdr:col>23</xdr:col>
      <xdr:colOff>568325</xdr:colOff>
      <xdr:row>96</xdr:row>
      <xdr:rowOff>119662</xdr:rowOff>
    </xdr:to>
    <xdr:sp macro="" textlink="">
      <xdr:nvSpPr>
        <xdr:cNvPr id="707" name="円/楕円 706"/>
        <xdr:cNvSpPr/>
      </xdr:nvSpPr>
      <xdr:spPr>
        <a:xfrm>
          <a:off x="16268700" y="164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40939</xdr:rowOff>
    </xdr:from>
    <xdr:ext cx="534377" cy="259045"/>
    <xdr:sp macro="" textlink="">
      <xdr:nvSpPr>
        <xdr:cNvPr id="708" name="公債費該当値テキスト"/>
        <xdr:cNvSpPr txBox="1"/>
      </xdr:nvSpPr>
      <xdr:spPr>
        <a:xfrm>
          <a:off x="16370300" y="1632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17476</xdr:rowOff>
    </xdr:from>
    <xdr:to>
      <xdr:col>22</xdr:col>
      <xdr:colOff>415925</xdr:colOff>
      <xdr:row>96</xdr:row>
      <xdr:rowOff>119076</xdr:rowOff>
    </xdr:to>
    <xdr:sp macro="" textlink="">
      <xdr:nvSpPr>
        <xdr:cNvPr id="709" name="円/楕円 708"/>
        <xdr:cNvSpPr/>
      </xdr:nvSpPr>
      <xdr:spPr>
        <a:xfrm>
          <a:off x="15430500" y="164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135603</xdr:rowOff>
    </xdr:from>
    <xdr:ext cx="534377" cy="259045"/>
    <xdr:sp macro="" textlink="">
      <xdr:nvSpPr>
        <xdr:cNvPr id="710" name="テキスト ボックス 709"/>
        <xdr:cNvSpPr txBox="1"/>
      </xdr:nvSpPr>
      <xdr:spPr>
        <a:xfrm>
          <a:off x="15214111" y="1625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137006</xdr:rowOff>
    </xdr:from>
    <xdr:to>
      <xdr:col>21</xdr:col>
      <xdr:colOff>212725</xdr:colOff>
      <xdr:row>96</xdr:row>
      <xdr:rowOff>67156</xdr:rowOff>
    </xdr:to>
    <xdr:sp macro="" textlink="">
      <xdr:nvSpPr>
        <xdr:cNvPr id="711" name="円/楕円 710"/>
        <xdr:cNvSpPr/>
      </xdr:nvSpPr>
      <xdr:spPr>
        <a:xfrm>
          <a:off x="14541500" y="164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58283</xdr:rowOff>
    </xdr:from>
    <xdr:ext cx="534377" cy="259045"/>
    <xdr:sp macro="" textlink="">
      <xdr:nvSpPr>
        <xdr:cNvPr id="712" name="テキスト ボックス 711"/>
        <xdr:cNvSpPr txBox="1"/>
      </xdr:nvSpPr>
      <xdr:spPr>
        <a:xfrm>
          <a:off x="14325111" y="1651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100588</xdr:rowOff>
    </xdr:from>
    <xdr:to>
      <xdr:col>20</xdr:col>
      <xdr:colOff>9525</xdr:colOff>
      <xdr:row>96</xdr:row>
      <xdr:rowOff>30738</xdr:rowOff>
    </xdr:to>
    <xdr:sp macro="" textlink="">
      <xdr:nvSpPr>
        <xdr:cNvPr id="713" name="円/楕円 712"/>
        <xdr:cNvSpPr/>
      </xdr:nvSpPr>
      <xdr:spPr>
        <a:xfrm>
          <a:off x="13652500" y="163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47265</xdr:rowOff>
    </xdr:from>
    <xdr:ext cx="534377" cy="259045"/>
    <xdr:sp macro="" textlink="">
      <xdr:nvSpPr>
        <xdr:cNvPr id="714" name="テキスト ボックス 713"/>
        <xdr:cNvSpPr txBox="1"/>
      </xdr:nvSpPr>
      <xdr:spPr>
        <a:xfrm>
          <a:off x="13436111" y="161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84085</xdr:rowOff>
    </xdr:from>
    <xdr:to>
      <xdr:col>18</xdr:col>
      <xdr:colOff>492125</xdr:colOff>
      <xdr:row>96</xdr:row>
      <xdr:rowOff>14235</xdr:rowOff>
    </xdr:to>
    <xdr:sp macro="" textlink="">
      <xdr:nvSpPr>
        <xdr:cNvPr id="715" name="円/楕円 714"/>
        <xdr:cNvSpPr/>
      </xdr:nvSpPr>
      <xdr:spPr>
        <a:xfrm>
          <a:off x="12763500" y="163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30762</xdr:rowOff>
    </xdr:from>
    <xdr:ext cx="534377" cy="259045"/>
    <xdr:sp macro="" textlink="">
      <xdr:nvSpPr>
        <xdr:cNvPr id="716" name="テキスト ボックス 715"/>
        <xdr:cNvSpPr txBox="1"/>
      </xdr:nvSpPr>
      <xdr:spPr>
        <a:xfrm>
          <a:off x="12547111" y="1614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●議会費は、全国・大阪府・類似団体平均のいずれにおいても上回る結果となっている。　●総務費は、人件費の減少などにより平成</a:t>
          </a:r>
          <a:r>
            <a:rPr kumimoji="1" lang="en-US" altLang="ja-JP" sz="1300">
              <a:latin typeface="ＭＳ Ｐゴシック"/>
            </a:rPr>
            <a:t>27</a:t>
          </a:r>
          <a:r>
            <a:rPr kumimoji="1" lang="ja-JP" altLang="en-US" sz="1300">
              <a:latin typeface="ＭＳ Ｐゴシック"/>
            </a:rPr>
            <a:t>年度に比べ減少となり、全国・府・類似団体平均いずれも下回った。</a:t>
          </a:r>
        </a:p>
        <a:p>
          <a:r>
            <a:rPr kumimoji="1" lang="ja-JP" altLang="en-US" sz="1300">
              <a:latin typeface="ＭＳ Ｐゴシック"/>
            </a:rPr>
            <a:t>●民生費については、性質別分析でも記載のとおり、障がい者総合支援給付費などの扶助費が増加している点や臨時福祉給付金事業の影響により増加した。今後も増加が見込まれる。大阪府平均に比べると低い結果となっっている。　</a:t>
          </a:r>
        </a:p>
        <a:p>
          <a:r>
            <a:rPr kumimoji="1" lang="ja-JP" altLang="en-US" sz="1300">
              <a:latin typeface="ＭＳ Ｐゴシック"/>
            </a:rPr>
            <a:t>●衛生費は平成</a:t>
          </a:r>
          <a:r>
            <a:rPr kumimoji="1" lang="en-US" altLang="ja-JP" sz="1300">
              <a:latin typeface="ＭＳ Ｐゴシック"/>
            </a:rPr>
            <a:t>28</a:t>
          </a:r>
          <a:r>
            <a:rPr kumimoji="1" lang="ja-JP" altLang="en-US" sz="1300">
              <a:latin typeface="ＭＳ Ｐゴシック"/>
            </a:rPr>
            <a:t>年度は主に病院事業会計繰出金事業の減が要因で全国平均を下回る結果となった。　●商工費は地方創生交付金を活用したプレミアム商品券の減もあり、大きく減少した。　●土木費は、自転車等駐輪場整備事業の増があったものの、河原町市営住宅整備事業が平成</a:t>
          </a:r>
          <a:r>
            <a:rPr kumimoji="1" lang="en-US" altLang="ja-JP" sz="1300">
              <a:latin typeface="ＭＳ Ｐゴシック"/>
            </a:rPr>
            <a:t>27</a:t>
          </a:r>
          <a:r>
            <a:rPr kumimoji="1" lang="ja-JP" altLang="en-US" sz="1300">
              <a:latin typeface="ＭＳ Ｐゴシック"/>
            </a:rPr>
            <a:t>年度に完了としたこともあり、Ｈ</a:t>
          </a:r>
          <a:r>
            <a:rPr kumimoji="1" lang="en-US" altLang="ja-JP" sz="1300">
              <a:latin typeface="ＭＳ Ｐゴシック"/>
            </a:rPr>
            <a:t>27</a:t>
          </a:r>
          <a:r>
            <a:rPr kumimoji="1" lang="ja-JP" altLang="en-US" sz="1300">
              <a:latin typeface="ＭＳ Ｐゴシック"/>
            </a:rPr>
            <a:t>年度に比べると減少したが、大阪府・類似団体平均よりは上回った。　●消防費は新消防庁舎施設整備事業があり、平成</a:t>
          </a:r>
          <a:r>
            <a:rPr kumimoji="1" lang="en-US" altLang="ja-JP" sz="1300">
              <a:latin typeface="ＭＳ Ｐゴシック"/>
            </a:rPr>
            <a:t>27</a:t>
          </a:r>
          <a:r>
            <a:rPr kumimoji="1" lang="ja-JP" altLang="en-US" sz="1300">
              <a:latin typeface="ＭＳ Ｐゴシック"/>
            </a:rPr>
            <a:t>年度に比べ上昇した。</a:t>
          </a:r>
        </a:p>
        <a:p>
          <a:r>
            <a:rPr kumimoji="1" lang="ja-JP" altLang="en-US" sz="1300">
              <a:latin typeface="ＭＳ Ｐゴシック"/>
            </a:rPr>
            <a:t>●教育費は全国平均を上回っている。総合体育館の大規模改修事業や旭小学校増改築事業もあり、上昇した。今後も施設の老朽化による改修等もあり、コストが上昇することが見込まれる。　●公債費については、ゆるやかに減少しているものの、類似団体平均を上回っており、依然として高い水準となっている。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本市は平成</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年度普通会計決算で実質赤字を計上し、平成</a:t>
          </a:r>
          <a:r>
            <a:rPr kumimoji="1" lang="en-US" altLang="ja-JP" sz="1050">
              <a:latin typeface="ＭＳ ゴシック" pitchFamily="49" charset="-128"/>
              <a:ea typeface="ＭＳ ゴシック" pitchFamily="49" charset="-128"/>
            </a:rPr>
            <a:t>13</a:t>
          </a:r>
          <a:r>
            <a:rPr kumimoji="1" lang="ja-JP" altLang="en-US" sz="1050">
              <a:latin typeface="ＭＳ ゴシック" pitchFamily="49" charset="-128"/>
              <a:ea typeface="ＭＳ ゴシック" pitchFamily="49" charset="-128"/>
            </a:rPr>
            <a:t>年度決算で準用再建団体に転落寸前となった。その後、平成</a:t>
          </a:r>
          <a:r>
            <a:rPr kumimoji="1" lang="en-US" altLang="ja-JP" sz="1050">
              <a:latin typeface="ＭＳ ゴシック" pitchFamily="49" charset="-128"/>
              <a:ea typeface="ＭＳ ゴシック" pitchFamily="49" charset="-128"/>
            </a:rPr>
            <a:t>16</a:t>
          </a:r>
          <a:r>
            <a:rPr kumimoji="1" lang="ja-JP" altLang="en-US" sz="1050">
              <a:latin typeface="ＭＳ ゴシック" pitchFamily="49" charset="-128"/>
              <a:ea typeface="ＭＳ ゴシック" pitchFamily="49" charset="-128"/>
            </a:rPr>
            <a:t>年度では黒字に転換し、以後</a:t>
          </a:r>
          <a:r>
            <a:rPr kumimoji="1" lang="en-US" altLang="ja-JP" sz="1050">
              <a:latin typeface="ＭＳ ゴシック" pitchFamily="49" charset="-128"/>
              <a:ea typeface="ＭＳ ゴシック" pitchFamily="49" charset="-128"/>
            </a:rPr>
            <a:t>13</a:t>
          </a:r>
          <a:r>
            <a:rPr kumimoji="1" lang="ja-JP" altLang="en-US" sz="1050">
              <a:latin typeface="ＭＳ ゴシック" pitchFamily="49" charset="-128"/>
              <a:ea typeface="ＭＳ ゴシック" pitchFamily="49" charset="-128"/>
            </a:rPr>
            <a:t>年連続黒字を堅持している。一方、平成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月に「地方公共団体の財政の健全化に関する法律」が全面施行され、一般会計だけでなく、特別会計・企業会計を含めた市全体の収支で、財政の健全度合いをはかることとなった。これにより、特別会計・企業会計で実質赤字（資金不足）を抱える会計について、実質赤字（資金不足）を縮小させつつ、一般会計等が赤字とならないような財政運営を行っているところである。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年度は、実質収支比率</a:t>
          </a:r>
          <a:r>
            <a:rPr kumimoji="1" lang="en-US" altLang="ja-JP" sz="1050">
              <a:latin typeface="ＭＳ ゴシック" pitchFamily="49" charset="-128"/>
              <a:ea typeface="ＭＳ ゴシック" pitchFamily="49" charset="-128"/>
            </a:rPr>
            <a:t>1.59</a:t>
          </a:r>
          <a:r>
            <a:rPr kumimoji="1" lang="ja-JP" altLang="en-US" sz="1050">
              <a:latin typeface="ＭＳ ゴシック" pitchFamily="49" charset="-128"/>
              <a:ea typeface="ＭＳ ゴシック" pitchFamily="49" charset="-128"/>
            </a:rPr>
            <a:t>％の黒字を計上しており、今後も引き続き黒字を堅持するよう財政運営に努めるものである。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において赤字の解消を果たしたところである。しかし、これは一般会計等の黒字や水道事業会計の資金剰余によるところが大きく、駐車場事業特別会計・国民健康保険事業特別会計では未だ赤字（資金不足）を計上しているところである。　</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年度決算においては、駐車場事業特別会計・国民健康保険事業特別会計についてＨ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年度に比べそれぞれ赤字額が縮小しているが、引き続き各会計における健全化の取組を行うとともに、国民健康保険事業特別会計については、平成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年度からの制度改正に備え赤字の解消をするべく、一般会計からの繰出を計画的に行い、全会計の黒字化を果たすよう努めるものである。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28677150</v>
      </c>
      <c r="BO4" s="381"/>
      <c r="BP4" s="381"/>
      <c r="BQ4" s="381"/>
      <c r="BR4" s="381"/>
      <c r="BS4" s="381"/>
      <c r="BT4" s="381"/>
      <c r="BU4" s="382"/>
      <c r="BV4" s="380">
        <v>29434896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1.6</v>
      </c>
      <c r="CU4" s="387"/>
      <c r="CV4" s="387"/>
      <c r="CW4" s="387"/>
      <c r="CX4" s="387"/>
      <c r="CY4" s="387"/>
      <c r="CZ4" s="387"/>
      <c r="DA4" s="388"/>
      <c r="DB4" s="386">
        <v>1.8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28311125</v>
      </c>
      <c r="BO5" s="418"/>
      <c r="BP5" s="418"/>
      <c r="BQ5" s="418"/>
      <c r="BR5" s="418"/>
      <c r="BS5" s="418"/>
      <c r="BT5" s="418"/>
      <c r="BU5" s="419"/>
      <c r="BV5" s="417">
        <v>29094160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97.3</v>
      </c>
      <c r="CU5" s="415"/>
      <c r="CV5" s="415"/>
      <c r="CW5" s="415"/>
      <c r="CX5" s="415"/>
      <c r="CY5" s="415"/>
      <c r="CZ5" s="415"/>
      <c r="DA5" s="416"/>
      <c r="DB5" s="414">
        <v>97.7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366025</v>
      </c>
      <c r="BO6" s="418"/>
      <c r="BP6" s="418"/>
      <c r="BQ6" s="418"/>
      <c r="BR6" s="418"/>
      <c r="BS6" s="418"/>
      <c r="BT6" s="418"/>
      <c r="BU6" s="419"/>
      <c r="BV6" s="417">
        <v>340736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103.6</v>
      </c>
      <c r="CU6" s="455"/>
      <c r="CV6" s="455"/>
      <c r="CW6" s="455"/>
      <c r="CX6" s="455"/>
      <c r="CY6" s="455"/>
      <c r="CZ6" s="455"/>
      <c r="DA6" s="456"/>
      <c r="DB6" s="454">
        <v>105.6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102461</v>
      </c>
      <c r="BO7" s="418"/>
      <c r="BP7" s="418"/>
      <c r="BQ7" s="418"/>
      <c r="BR7" s="418"/>
      <c r="BS7" s="418"/>
      <c r="BT7" s="418"/>
      <c r="BU7" s="419"/>
      <c r="BV7" s="417">
        <v>36339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16532377</v>
      </c>
      <c r="CU7" s="418"/>
      <c r="CV7" s="418"/>
      <c r="CW7" s="418"/>
      <c r="CX7" s="418"/>
      <c r="CY7" s="418"/>
      <c r="CZ7" s="418"/>
      <c r="DA7" s="419"/>
      <c r="DB7" s="417">
        <v>16875907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263564</v>
      </c>
      <c r="BO8" s="418"/>
      <c r="BP8" s="418"/>
      <c r="BQ8" s="418"/>
      <c r="BR8" s="418"/>
      <c r="BS8" s="418"/>
      <c r="BT8" s="418"/>
      <c r="BU8" s="419"/>
      <c r="BV8" s="417">
        <v>304397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0.72</v>
      </c>
      <c r="CU8" s="458"/>
      <c r="CV8" s="458"/>
      <c r="CW8" s="458"/>
      <c r="CX8" s="458"/>
      <c r="CY8" s="458"/>
      <c r="CZ8" s="458"/>
      <c r="DA8" s="459"/>
      <c r="DB8" s="457">
        <v>0.71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75897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-40833</v>
      </c>
      <c r="BO9" s="418"/>
      <c r="BP9" s="418"/>
      <c r="BQ9" s="418"/>
      <c r="BR9" s="418"/>
      <c r="BS9" s="418"/>
      <c r="BT9" s="418"/>
      <c r="BU9" s="419"/>
      <c r="BV9" s="417">
        <v>-66137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16.5</v>
      </c>
      <c r="CU9" s="415"/>
      <c r="CV9" s="415"/>
      <c r="CW9" s="415"/>
      <c r="CX9" s="415"/>
      <c r="CY9" s="415"/>
      <c r="CZ9" s="415"/>
      <c r="DA9" s="416"/>
      <c r="DB9" s="414">
        <v>15.2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77548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210040</v>
      </c>
      <c r="BO10" s="418"/>
      <c r="BP10" s="418"/>
      <c r="BQ10" s="418"/>
      <c r="BR10" s="418"/>
      <c r="BS10" s="418"/>
      <c r="BT10" s="418"/>
      <c r="BU10" s="419"/>
      <c r="BV10" s="417">
        <v>642126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75577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700000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74358</v>
      </c>
      <c r="S13" s="499"/>
      <c r="T13" s="499"/>
      <c r="U13" s="499"/>
      <c r="V13" s="500"/>
      <c r="W13" s="433" t="s">
        <v>124</v>
      </c>
      <c r="X13" s="434"/>
      <c r="Y13" s="434"/>
      <c r="Z13" s="434"/>
      <c r="AA13" s="434"/>
      <c r="AB13" s="424"/>
      <c r="AC13" s="468">
        <v>94</v>
      </c>
      <c r="AD13" s="469"/>
      <c r="AE13" s="469"/>
      <c r="AF13" s="469"/>
      <c r="AG13" s="508"/>
      <c r="AH13" s="468">
        <v>90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169207</v>
      </c>
      <c r="BO13" s="418"/>
      <c r="BP13" s="418"/>
      <c r="BQ13" s="418"/>
      <c r="BR13" s="418"/>
      <c r="BS13" s="418"/>
      <c r="BT13" s="418"/>
      <c r="BU13" s="419"/>
      <c r="BV13" s="417">
        <v>-124011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16.5</v>
      </c>
      <c r="CU13" s="415"/>
      <c r="CV13" s="415"/>
      <c r="CW13" s="415"/>
      <c r="CX13" s="415"/>
      <c r="CY13" s="415"/>
      <c r="CZ13" s="415"/>
      <c r="DA13" s="416"/>
      <c r="DB13" s="414">
        <v>18.2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75910</v>
      </c>
      <c r="S14" s="499"/>
      <c r="T14" s="499"/>
      <c r="U14" s="499"/>
      <c r="V14" s="500"/>
      <c r="W14" s="407"/>
      <c r="X14" s="408"/>
      <c r="Y14" s="408"/>
      <c r="Z14" s="408"/>
      <c r="AA14" s="408"/>
      <c r="AB14" s="397"/>
      <c r="AC14" s="501">
        <v>0.3</v>
      </c>
      <c r="AD14" s="502"/>
      <c r="AE14" s="502"/>
      <c r="AF14" s="502"/>
      <c r="AG14" s="503"/>
      <c r="AH14" s="501">
        <v>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118.4</v>
      </c>
      <c r="CU14" s="513"/>
      <c r="CV14" s="513"/>
      <c r="CW14" s="513"/>
      <c r="CX14" s="513"/>
      <c r="CY14" s="513"/>
      <c r="CZ14" s="513"/>
      <c r="DA14" s="514"/>
      <c r="DB14" s="512">
        <v>138.80000000000001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74697</v>
      </c>
      <c r="S15" s="499"/>
      <c r="T15" s="499"/>
      <c r="U15" s="499"/>
      <c r="V15" s="500"/>
      <c r="W15" s="433" t="s">
        <v>131</v>
      </c>
      <c r="X15" s="434"/>
      <c r="Y15" s="434"/>
      <c r="Z15" s="434"/>
      <c r="AA15" s="434"/>
      <c r="AB15" s="424"/>
      <c r="AC15" s="468">
        <v>7744</v>
      </c>
      <c r="AD15" s="469"/>
      <c r="AE15" s="469"/>
      <c r="AF15" s="469"/>
      <c r="AG15" s="508"/>
      <c r="AH15" s="468">
        <v>7884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9459778</v>
      </c>
      <c r="BO15" s="381"/>
      <c r="BP15" s="381"/>
      <c r="BQ15" s="381"/>
      <c r="BR15" s="381"/>
      <c r="BS15" s="381"/>
      <c r="BT15" s="381"/>
      <c r="BU15" s="382"/>
      <c r="BV15" s="380">
        <v>9294593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25.5</v>
      </c>
      <c r="AD16" s="502"/>
      <c r="AE16" s="502"/>
      <c r="AF16" s="502"/>
      <c r="AG16" s="503"/>
      <c r="AH16" s="501">
        <v>25.6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12879078</v>
      </c>
      <c r="BO16" s="418"/>
      <c r="BP16" s="418"/>
      <c r="BQ16" s="418"/>
      <c r="BR16" s="418"/>
      <c r="BS16" s="418"/>
      <c r="BT16" s="418"/>
      <c r="BU16" s="419"/>
      <c r="BV16" s="417">
        <v>12955230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22582</v>
      </c>
      <c r="AD17" s="469"/>
      <c r="AE17" s="469"/>
      <c r="AF17" s="469"/>
      <c r="AG17" s="508"/>
      <c r="AH17" s="468">
        <v>22790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12109256</v>
      </c>
      <c r="BO17" s="418"/>
      <c r="BP17" s="418"/>
      <c r="BQ17" s="418"/>
      <c r="BR17" s="418"/>
      <c r="BS17" s="418"/>
      <c r="BT17" s="418"/>
      <c r="BU17" s="419"/>
      <c r="BV17" s="417">
        <v>11906818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14.31</v>
      </c>
      <c r="M18" s="530"/>
      <c r="N18" s="530"/>
      <c r="O18" s="530"/>
      <c r="P18" s="530"/>
      <c r="Q18" s="530"/>
      <c r="R18" s="531"/>
      <c r="S18" s="531"/>
      <c r="T18" s="531"/>
      <c r="U18" s="531"/>
      <c r="V18" s="532"/>
      <c r="W18" s="435"/>
      <c r="X18" s="436"/>
      <c r="Y18" s="436"/>
      <c r="Z18" s="436"/>
      <c r="AA18" s="436"/>
      <c r="AB18" s="427"/>
      <c r="AC18" s="533">
        <v>74.2</v>
      </c>
      <c r="AD18" s="534"/>
      <c r="AE18" s="534"/>
      <c r="AF18" s="534"/>
      <c r="AG18" s="535"/>
      <c r="AH18" s="533">
        <v>74.099999999999994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16263873</v>
      </c>
      <c r="BO18" s="418"/>
      <c r="BP18" s="418"/>
      <c r="BQ18" s="418"/>
      <c r="BR18" s="418"/>
      <c r="BS18" s="418"/>
      <c r="BT18" s="418"/>
      <c r="BU18" s="419"/>
      <c r="BV18" s="417">
        <v>17031747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5304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18642514</v>
      </c>
      <c r="BO19" s="418"/>
      <c r="BP19" s="418"/>
      <c r="BQ19" s="418"/>
      <c r="BR19" s="418"/>
      <c r="BS19" s="418"/>
      <c r="BT19" s="418"/>
      <c r="BU19" s="419"/>
      <c r="BV19" s="417">
        <v>20406457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31090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30202001</v>
      </c>
      <c r="BO23" s="418"/>
      <c r="BP23" s="418"/>
      <c r="BQ23" s="418"/>
      <c r="BR23" s="418"/>
      <c r="BS23" s="418"/>
      <c r="BT23" s="418"/>
      <c r="BU23" s="419"/>
      <c r="BV23" s="417">
        <v>30675793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7120</v>
      </c>
      <c r="R24" s="469"/>
      <c r="S24" s="469"/>
      <c r="T24" s="469"/>
      <c r="U24" s="469"/>
      <c r="V24" s="508"/>
      <c r="W24" s="563"/>
      <c r="X24" s="551"/>
      <c r="Y24" s="552"/>
      <c r="Z24" s="467" t="s">
        <v>155</v>
      </c>
      <c r="AA24" s="447"/>
      <c r="AB24" s="447"/>
      <c r="AC24" s="447"/>
      <c r="AD24" s="447"/>
      <c r="AE24" s="447"/>
      <c r="AF24" s="447"/>
      <c r="AG24" s="448"/>
      <c r="AH24" s="468">
        <v>395</v>
      </c>
      <c r="AI24" s="469"/>
      <c r="AJ24" s="469"/>
      <c r="AK24" s="469"/>
      <c r="AL24" s="508"/>
      <c r="AM24" s="468">
        <v>1139970</v>
      </c>
      <c r="AN24" s="469"/>
      <c r="AO24" s="469"/>
      <c r="AP24" s="469"/>
      <c r="AQ24" s="469"/>
      <c r="AR24" s="508"/>
      <c r="AS24" s="468">
        <v>2886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21197770</v>
      </c>
      <c r="BO24" s="418"/>
      <c r="BP24" s="418"/>
      <c r="BQ24" s="418"/>
      <c r="BR24" s="418"/>
      <c r="BS24" s="418"/>
      <c r="BT24" s="418"/>
      <c r="BU24" s="419"/>
      <c r="BV24" s="417">
        <v>20769987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6320</v>
      </c>
      <c r="R25" s="469"/>
      <c r="S25" s="469"/>
      <c r="T25" s="469"/>
      <c r="U25" s="469"/>
      <c r="V25" s="508"/>
      <c r="W25" s="563"/>
      <c r="X25" s="551"/>
      <c r="Y25" s="552"/>
      <c r="Z25" s="467" t="s">
        <v>158</v>
      </c>
      <c r="AA25" s="447"/>
      <c r="AB25" s="447"/>
      <c r="AC25" s="447"/>
      <c r="AD25" s="447"/>
      <c r="AE25" s="447"/>
      <c r="AF25" s="447"/>
      <c r="AG25" s="448"/>
      <c r="AH25" s="468">
        <v>85</v>
      </c>
      <c r="AI25" s="469"/>
      <c r="AJ25" s="469"/>
      <c r="AK25" s="469"/>
      <c r="AL25" s="508"/>
      <c r="AM25" s="468">
        <v>226865</v>
      </c>
      <c r="AN25" s="469"/>
      <c r="AO25" s="469"/>
      <c r="AP25" s="469"/>
      <c r="AQ25" s="469"/>
      <c r="AR25" s="508"/>
      <c r="AS25" s="468">
        <v>2669</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4515164</v>
      </c>
      <c r="BO25" s="381"/>
      <c r="BP25" s="381"/>
      <c r="BQ25" s="381"/>
      <c r="BR25" s="381"/>
      <c r="BS25" s="381"/>
      <c r="BT25" s="381"/>
      <c r="BU25" s="382"/>
      <c r="BV25" s="380">
        <v>5505912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6300</v>
      </c>
      <c r="R26" s="469"/>
      <c r="S26" s="469"/>
      <c r="T26" s="469"/>
      <c r="U26" s="469"/>
      <c r="V26" s="508"/>
      <c r="W26" s="563"/>
      <c r="X26" s="551"/>
      <c r="Y26" s="552"/>
      <c r="Z26" s="467" t="s">
        <v>161</v>
      </c>
      <c r="AA26" s="573"/>
      <c r="AB26" s="573"/>
      <c r="AC26" s="573"/>
      <c r="AD26" s="573"/>
      <c r="AE26" s="573"/>
      <c r="AF26" s="573"/>
      <c r="AG26" s="574"/>
      <c r="AH26" s="468">
        <v>19</v>
      </c>
      <c r="AI26" s="469"/>
      <c r="AJ26" s="469"/>
      <c r="AK26" s="469"/>
      <c r="AL26" s="508"/>
      <c r="AM26" s="468">
        <v>58976</v>
      </c>
      <c r="AN26" s="469"/>
      <c r="AO26" s="469"/>
      <c r="AP26" s="469"/>
      <c r="AQ26" s="469"/>
      <c r="AR26" s="508"/>
      <c r="AS26" s="468">
        <v>3104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v>33804</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6100</v>
      </c>
      <c r="R27" s="469"/>
      <c r="S27" s="469"/>
      <c r="T27" s="469"/>
      <c r="U27" s="469"/>
      <c r="V27" s="508"/>
      <c r="W27" s="563"/>
      <c r="X27" s="551"/>
      <c r="Y27" s="552"/>
      <c r="Z27" s="467" t="s">
        <v>164</v>
      </c>
      <c r="AA27" s="447"/>
      <c r="AB27" s="447"/>
      <c r="AC27" s="447"/>
      <c r="AD27" s="447"/>
      <c r="AE27" s="447"/>
      <c r="AF27" s="447"/>
      <c r="AG27" s="448"/>
      <c r="AH27" s="468">
        <v>35</v>
      </c>
      <c r="AI27" s="469"/>
      <c r="AJ27" s="469"/>
      <c r="AK27" s="469"/>
      <c r="AL27" s="508"/>
      <c r="AM27" s="468">
        <v>108342</v>
      </c>
      <c r="AN27" s="469"/>
      <c r="AO27" s="469"/>
      <c r="AP27" s="469"/>
      <c r="AQ27" s="469"/>
      <c r="AR27" s="508"/>
      <c r="AS27" s="468">
        <v>3095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5800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1122419</v>
      </c>
      <c r="BO28" s="381"/>
      <c r="BP28" s="381"/>
      <c r="BQ28" s="381"/>
      <c r="BR28" s="381"/>
      <c r="BS28" s="381"/>
      <c r="BT28" s="381"/>
      <c r="BU28" s="382"/>
      <c r="BV28" s="380">
        <v>912379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15</v>
      </c>
      <c r="M29" s="469"/>
      <c r="N29" s="469"/>
      <c r="O29" s="469"/>
      <c r="P29" s="508"/>
      <c r="Q29" s="468">
        <v>5500</v>
      </c>
      <c r="R29" s="469"/>
      <c r="S29" s="469"/>
      <c r="T29" s="469"/>
      <c r="U29" s="469"/>
      <c r="V29" s="508"/>
      <c r="W29" s="564"/>
      <c r="X29" s="565"/>
      <c r="Y29" s="566"/>
      <c r="Z29" s="467" t="s">
        <v>171</v>
      </c>
      <c r="AA29" s="447"/>
      <c r="AB29" s="447"/>
      <c r="AC29" s="447"/>
      <c r="AD29" s="447"/>
      <c r="AE29" s="447"/>
      <c r="AF29" s="447"/>
      <c r="AG29" s="448"/>
      <c r="AH29" s="468">
        <v>430</v>
      </c>
      <c r="AI29" s="469"/>
      <c r="AJ29" s="469"/>
      <c r="AK29" s="469"/>
      <c r="AL29" s="508"/>
      <c r="AM29" s="468">
        <v>1248312</v>
      </c>
      <c r="AN29" s="469"/>
      <c r="AO29" s="469"/>
      <c r="AP29" s="469"/>
      <c r="AQ29" s="469"/>
      <c r="AR29" s="508"/>
      <c r="AS29" s="468">
        <v>2903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2210149</v>
      </c>
      <c r="BO30" s="587"/>
      <c r="BP30" s="587"/>
      <c r="BQ30" s="587"/>
      <c r="BR30" s="587"/>
      <c r="BS30" s="587"/>
      <c r="BT30" s="587"/>
      <c r="BU30" s="588"/>
      <c r="BV30" s="586">
        <v>1966193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泉大津市水道事業会計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泉州水防事務組合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泉大津市土地開発公社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泉大津市病院事業会計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泉北水道企業団</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泉大津マリン</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泉大津市、和泉市墓地組合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泉大津埠頭</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高石市泉大津市墓地組合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泉北環境整備施設組合（一般会計）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泉北環境整備施設組合（公共下水道事業分）</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泉北環境整備施設組合（廃棄物発電事業特別会計）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大阪府都市競艇企業団</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大阪府後期高齢者医療広域連合
（一般会計）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大阪府後期高齢者医療広域連合
（後期高齢者医療特別会計）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t="s">
        <v>527</v>
      </c>
      <c r="G34" s="33" t="s">
        <v>528</v>
      </c>
      <c r="H34" s="33" t="s">
        <v>529</v>
      </c>
      <c r="I34" s="33" t="s">
        <v>530</v>
      </c>
      <c r="J34" s="34" t="s">
        <v>531</v>
      </c>
      <c r="K34" s="22"/>
      <c r="L34" s="22"/>
      <c r="M34" s="22"/>
      <c r="N34" s="22"/>
      <c r="O34" s="22"/>
      <c r="P34" s="22"/>
    </row>
    <row r="35" spans="1:16" ht="39" customHeight="1" x14ac:dyDescent="0.15">
      <c r="A35" s="22"/>
      <c r="B35" s="35"/>
      <c r="C35" s="1178" t="s">
        <v>532</v>
      </c>
      <c r="D35" s="1179"/>
      <c r="E35" s="1180"/>
      <c r="F35" s="36" t="s">
        <v>533</v>
      </c>
      <c r="G35" s="37" t="s">
        <v>534</v>
      </c>
      <c r="H35" s="37" t="s">
        <v>535</v>
      </c>
      <c r="I35" s="37" t="s">
        <v>536</v>
      </c>
      <c r="J35" s="38" t="s">
        <v>537</v>
      </c>
      <c r="K35" s="22"/>
      <c r="L35" s="22"/>
      <c r="M35" s="22"/>
      <c r="N35" s="22"/>
      <c r="O35" s="22"/>
      <c r="P35" s="22"/>
    </row>
    <row r="36" spans="1:16" ht="39" customHeight="1" x14ac:dyDescent="0.15">
      <c r="A36" s="22"/>
      <c r="B36" s="35"/>
      <c r="C36" s="1178" t="s">
        <v>538</v>
      </c>
      <c r="D36" s="1179"/>
      <c r="E36" s="1180"/>
      <c r="F36" s="36">
        <v>7.64</v>
      </c>
      <c r="G36" s="37">
        <v>8.6</v>
      </c>
      <c r="H36" s="37">
        <v>10</v>
      </c>
      <c r="I36" s="37">
        <v>9.25</v>
      </c>
      <c r="J36" s="38">
        <v>10.83</v>
      </c>
      <c r="K36" s="22"/>
      <c r="L36" s="22"/>
      <c r="M36" s="22"/>
      <c r="N36" s="22"/>
      <c r="O36" s="22"/>
      <c r="P36" s="22"/>
    </row>
    <row r="37" spans="1:16" ht="39" customHeight="1" x14ac:dyDescent="0.15">
      <c r="A37" s="22"/>
      <c r="B37" s="35"/>
      <c r="C37" s="1178" t="s">
        <v>539</v>
      </c>
      <c r="D37" s="1179"/>
      <c r="E37" s="1180"/>
      <c r="F37" s="36">
        <v>3.02</v>
      </c>
      <c r="G37" s="37">
        <v>1.87</v>
      </c>
      <c r="H37" s="37">
        <v>2.23</v>
      </c>
      <c r="I37" s="37">
        <v>1.8</v>
      </c>
      <c r="J37" s="38">
        <v>1.59</v>
      </c>
      <c r="K37" s="22"/>
      <c r="L37" s="22"/>
      <c r="M37" s="22"/>
      <c r="N37" s="22"/>
      <c r="O37" s="22"/>
      <c r="P37" s="22"/>
    </row>
    <row r="38" spans="1:16" ht="39" customHeight="1" x14ac:dyDescent="0.15">
      <c r="A38" s="22"/>
      <c r="B38" s="35"/>
      <c r="C38" s="1178" t="s">
        <v>540</v>
      </c>
      <c r="D38" s="1179"/>
      <c r="E38" s="1180"/>
      <c r="F38" s="36">
        <v>0</v>
      </c>
      <c r="G38" s="37">
        <v>0</v>
      </c>
      <c r="H38" s="37">
        <v>0.36</v>
      </c>
      <c r="I38" s="37">
        <v>0.93</v>
      </c>
      <c r="J38" s="38">
        <v>0.37</v>
      </c>
      <c r="K38" s="22"/>
      <c r="L38" s="22"/>
      <c r="M38" s="22"/>
      <c r="N38" s="22"/>
      <c r="O38" s="22"/>
      <c r="P38" s="22"/>
    </row>
    <row r="39" spans="1:16" ht="39" customHeight="1" x14ac:dyDescent="0.15">
      <c r="A39" s="22"/>
      <c r="B39" s="35"/>
      <c r="C39" s="1178" t="s">
        <v>541</v>
      </c>
      <c r="D39" s="1179"/>
      <c r="E39" s="1180"/>
      <c r="F39" s="36">
        <v>0.14000000000000001</v>
      </c>
      <c r="G39" s="37">
        <v>0.13</v>
      </c>
      <c r="H39" s="37">
        <v>0.15</v>
      </c>
      <c r="I39" s="37">
        <v>0.13</v>
      </c>
      <c r="J39" s="38">
        <v>0.17</v>
      </c>
      <c r="K39" s="22"/>
      <c r="L39" s="22"/>
      <c r="M39" s="22"/>
      <c r="N39" s="22"/>
      <c r="O39" s="22"/>
      <c r="P39" s="22"/>
    </row>
    <row r="40" spans="1:16" ht="39" customHeight="1" x14ac:dyDescent="0.15">
      <c r="A40" s="22"/>
      <c r="B40" s="35"/>
      <c r="C40" s="1178" t="s">
        <v>542</v>
      </c>
      <c r="D40" s="1179"/>
      <c r="E40" s="1180"/>
      <c r="F40" s="36">
        <v>0.59</v>
      </c>
      <c r="G40" s="37">
        <v>0.12</v>
      </c>
      <c r="H40" s="37">
        <v>0.24</v>
      </c>
      <c r="I40" s="37">
        <v>0.77</v>
      </c>
      <c r="J40" s="38">
        <v>0.15</v>
      </c>
      <c r="K40" s="22"/>
      <c r="L40" s="22"/>
      <c r="M40" s="22"/>
      <c r="N40" s="22"/>
      <c r="O40" s="22"/>
      <c r="P40" s="22"/>
    </row>
    <row r="41" spans="1:16" ht="39" customHeight="1" x14ac:dyDescent="0.15">
      <c r="A41" s="22"/>
      <c r="B41" s="35"/>
      <c r="C41" s="1178" t="s">
        <v>543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544</v>
      </c>
      <c r="D42" s="1179"/>
      <c r="E42" s="1180"/>
      <c r="F42" s="36" t="s">
        <v>545</v>
      </c>
      <c r="G42" s="37" t="s">
        <v>546</v>
      </c>
      <c r="H42" s="37" t="s">
        <v>547</v>
      </c>
      <c r="I42" s="37" t="s">
        <v>481</v>
      </c>
      <c r="J42" s="38" t="s">
        <v>481</v>
      </c>
      <c r="K42" s="22"/>
      <c r="L42" s="22"/>
      <c r="M42" s="22"/>
      <c r="N42" s="22"/>
      <c r="O42" s="22"/>
      <c r="P42" s="22"/>
    </row>
    <row r="43" spans="1:16" ht="39" customHeight="1" thickBot="1" x14ac:dyDescent="0.2">
      <c r="A43" s="22"/>
      <c r="B43" s="40"/>
      <c r="C43" s="1181" t="s">
        <v>548</v>
      </c>
      <c r="D43" s="1182"/>
      <c r="E43" s="1183"/>
      <c r="F43" s="41" t="s">
        <v>481</v>
      </c>
      <c r="G43" s="42" t="s">
        <v>481</v>
      </c>
      <c r="H43" s="42" t="s">
        <v>481</v>
      </c>
      <c r="I43" s="42">
        <v>0.19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3667</v>
      </c>
      <c r="L45" s="60">
        <v>3566</v>
      </c>
      <c r="M45" s="60">
        <v>3358</v>
      </c>
      <c r="N45" s="60">
        <v>3065</v>
      </c>
      <c r="O45" s="61">
        <v>3039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v>21</v>
      </c>
      <c r="L47" s="64">
        <v>21</v>
      </c>
      <c r="M47" s="64">
        <v>21</v>
      </c>
      <c r="N47" s="64">
        <v>21</v>
      </c>
      <c r="O47" s="65">
        <v>21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1817</v>
      </c>
      <c r="L48" s="64">
        <v>1904</v>
      </c>
      <c r="M48" s="64">
        <v>2030</v>
      </c>
      <c r="N48" s="64">
        <v>1833</v>
      </c>
      <c r="O48" s="65">
        <v>1582</v>
      </c>
      <c r="P48" s="48"/>
      <c r="Q48" s="48"/>
      <c r="R48" s="48"/>
      <c r="S48" s="48"/>
      <c r="T48" s="48"/>
      <c r="U48" s="48"/>
    </row>
    <row r="49" spans="1:21" ht="30.75" customHeight="1" x14ac:dyDescent="0.15">
      <c r="A49" s="48"/>
      <c r="B49" s="1196"/>
      <c r="C49" s="1197"/>
      <c r="D49" s="62"/>
      <c r="E49" s="1188" t="s">
        <v>16</v>
      </c>
      <c r="F49" s="1188"/>
      <c r="G49" s="1188"/>
      <c r="H49" s="1188"/>
      <c r="I49" s="1188"/>
      <c r="J49" s="1189"/>
      <c r="K49" s="63">
        <v>424</v>
      </c>
      <c r="L49" s="64">
        <v>417</v>
      </c>
      <c r="M49" s="64">
        <v>445</v>
      </c>
      <c r="N49" s="64">
        <v>379</v>
      </c>
      <c r="O49" s="65">
        <v>261</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107</v>
      </c>
      <c r="L50" s="64">
        <v>105</v>
      </c>
      <c r="M50" s="64">
        <v>527</v>
      </c>
      <c r="N50" s="64">
        <v>383</v>
      </c>
      <c r="O50" s="65">
        <v>373</v>
      </c>
      <c r="P50" s="48"/>
      <c r="Q50" s="48"/>
      <c r="R50" s="48"/>
      <c r="S50" s="48"/>
      <c r="T50" s="48"/>
      <c r="U50" s="48"/>
    </row>
    <row r="51" spans="1:21" ht="30.75" customHeight="1" x14ac:dyDescent="0.15">
      <c r="A51" s="48"/>
      <c r="B51" s="1198"/>
      <c r="C51" s="1199"/>
      <c r="D51" s="66"/>
      <c r="E51" s="1188" t="s">
        <v>18</v>
      </c>
      <c r="F51" s="1188"/>
      <c r="G51" s="1188"/>
      <c r="H51" s="1188"/>
      <c r="I51" s="1188"/>
      <c r="J51" s="1189"/>
      <c r="K51" s="63">
        <v>3</v>
      </c>
      <c r="L51" s="64">
        <v>2</v>
      </c>
      <c r="M51" s="64">
        <v>3</v>
      </c>
      <c r="N51" s="64">
        <v>4</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3493</v>
      </c>
      <c r="L52" s="64">
        <v>3464</v>
      </c>
      <c r="M52" s="64">
        <v>3510</v>
      </c>
      <c r="N52" s="64">
        <v>3447</v>
      </c>
      <c r="O52" s="65">
        <v>3416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2546</v>
      </c>
      <c r="L53" s="69">
        <v>2551</v>
      </c>
      <c r="M53" s="69">
        <v>2874</v>
      </c>
      <c r="N53" s="69">
        <v>2238</v>
      </c>
      <c r="O53" s="70">
        <v>1860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31708</v>
      </c>
      <c r="J41" s="83">
        <v>31918</v>
      </c>
      <c r="K41" s="83">
        <v>31649</v>
      </c>
      <c r="L41" s="83">
        <v>30890</v>
      </c>
      <c r="M41" s="84">
        <v>30459</v>
      </c>
    </row>
    <row r="42" spans="2:13" ht="27.75" customHeight="1" x14ac:dyDescent="0.15">
      <c r="B42" s="1204"/>
      <c r="C42" s="1205"/>
      <c r="D42" s="85"/>
      <c r="E42" s="1210" t="s">
        <v>26</v>
      </c>
      <c r="F42" s="1210"/>
      <c r="G42" s="1210"/>
      <c r="H42" s="1211"/>
      <c r="I42" s="86">
        <v>3631</v>
      </c>
      <c r="J42" s="87">
        <v>3566</v>
      </c>
      <c r="K42" s="87">
        <v>3515</v>
      </c>
      <c r="L42" s="87">
        <v>3132</v>
      </c>
      <c r="M42" s="88">
        <v>2820</v>
      </c>
    </row>
    <row r="43" spans="2:13" ht="27.75" customHeight="1" x14ac:dyDescent="0.15">
      <c r="B43" s="1204"/>
      <c r="C43" s="1205"/>
      <c r="D43" s="85"/>
      <c r="E43" s="1210" t="s">
        <v>27</v>
      </c>
      <c r="F43" s="1210"/>
      <c r="G43" s="1210"/>
      <c r="H43" s="1211"/>
      <c r="I43" s="86">
        <v>25107</v>
      </c>
      <c r="J43" s="87">
        <v>24834</v>
      </c>
      <c r="K43" s="87">
        <v>24255</v>
      </c>
      <c r="L43" s="87">
        <v>23986</v>
      </c>
      <c r="M43" s="88">
        <v>22329</v>
      </c>
    </row>
    <row r="44" spans="2:13" ht="27.75" customHeight="1" x14ac:dyDescent="0.15">
      <c r="B44" s="1204"/>
      <c r="C44" s="1205"/>
      <c r="D44" s="85"/>
      <c r="E44" s="1210" t="s">
        <v>28</v>
      </c>
      <c r="F44" s="1210"/>
      <c r="G44" s="1210"/>
      <c r="H44" s="1211"/>
      <c r="I44" s="86">
        <v>2248</v>
      </c>
      <c r="J44" s="87">
        <v>1934</v>
      </c>
      <c r="K44" s="87">
        <v>1683</v>
      </c>
      <c r="L44" s="87">
        <v>1679</v>
      </c>
      <c r="M44" s="88">
        <v>1510</v>
      </c>
    </row>
    <row r="45" spans="2:13" ht="27.75" customHeight="1" x14ac:dyDescent="0.15">
      <c r="B45" s="1204"/>
      <c r="C45" s="1205"/>
      <c r="D45" s="85"/>
      <c r="E45" s="1210" t="s">
        <v>29</v>
      </c>
      <c r="F45" s="1210"/>
      <c r="G45" s="1210"/>
      <c r="H45" s="1211"/>
      <c r="I45" s="86">
        <v>3870</v>
      </c>
      <c r="J45" s="87">
        <v>3357</v>
      </c>
      <c r="K45" s="87">
        <v>3094</v>
      </c>
      <c r="L45" s="87">
        <v>2757</v>
      </c>
      <c r="M45" s="88">
        <v>2765</v>
      </c>
    </row>
    <row r="46" spans="2:13" ht="27.75" customHeight="1" x14ac:dyDescent="0.15">
      <c r="B46" s="1204"/>
      <c r="C46" s="1205"/>
      <c r="D46" s="89"/>
      <c r="E46" s="1210" t="s">
        <v>30</v>
      </c>
      <c r="F46" s="1210"/>
      <c r="G46" s="1210"/>
      <c r="H46" s="1211"/>
      <c r="I46" s="86">
        <v>1042</v>
      </c>
      <c r="J46" s="87">
        <v>1058</v>
      </c>
      <c r="K46" s="87">
        <v>649</v>
      </c>
      <c r="L46" s="87">
        <v>694</v>
      </c>
      <c r="M46" s="88">
        <v>682</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2299</v>
      </c>
      <c r="J50" s="87">
        <v>3057</v>
      </c>
      <c r="K50" s="87">
        <v>2622</v>
      </c>
      <c r="L50" s="87">
        <v>2750</v>
      </c>
      <c r="M50" s="88">
        <v>3379</v>
      </c>
    </row>
    <row r="51" spans="2:13" ht="27.75" customHeight="1" x14ac:dyDescent="0.15">
      <c r="B51" s="1204"/>
      <c r="C51" s="1205"/>
      <c r="D51" s="85"/>
      <c r="E51" s="1210" t="s">
        <v>36</v>
      </c>
      <c r="F51" s="1210"/>
      <c r="G51" s="1210"/>
      <c r="H51" s="1211"/>
      <c r="I51" s="86">
        <v>8834</v>
      </c>
      <c r="J51" s="87">
        <v>8482</v>
      </c>
      <c r="K51" s="87">
        <v>8059</v>
      </c>
      <c r="L51" s="87">
        <v>7980</v>
      </c>
      <c r="M51" s="88">
        <v>8406</v>
      </c>
    </row>
    <row r="52" spans="2:13" ht="27.75" customHeight="1" x14ac:dyDescent="0.15">
      <c r="B52" s="1206"/>
      <c r="C52" s="1207"/>
      <c r="D52" s="85"/>
      <c r="E52" s="1210" t="s">
        <v>37</v>
      </c>
      <c r="F52" s="1210"/>
      <c r="G52" s="1210"/>
      <c r="H52" s="1211"/>
      <c r="I52" s="86">
        <v>32499</v>
      </c>
      <c r="J52" s="87">
        <v>32905</v>
      </c>
      <c r="K52" s="87">
        <v>32562</v>
      </c>
      <c r="L52" s="87">
        <v>32595</v>
      </c>
      <c r="M52" s="88">
        <v>32173</v>
      </c>
    </row>
    <row r="53" spans="2:13" ht="27.75" customHeight="1" thickBot="1" x14ac:dyDescent="0.2">
      <c r="B53" s="1217" t="s">
        <v>21</v>
      </c>
      <c r="C53" s="1218"/>
      <c r="D53" s="92"/>
      <c r="E53" s="1219" t="s">
        <v>38</v>
      </c>
      <c r="F53" s="1219"/>
      <c r="G53" s="1219"/>
      <c r="H53" s="1220"/>
      <c r="I53" s="93">
        <v>23974</v>
      </c>
      <c r="J53" s="94">
        <v>22223</v>
      </c>
      <c r="K53" s="94">
        <v>21602</v>
      </c>
      <c r="L53" s="94">
        <v>19812</v>
      </c>
      <c r="M53" s="95">
        <v>16606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571</v>
      </c>
      <c r="I42" s="354"/>
      <c r="J42" s="354"/>
      <c r="K42" s="354"/>
      <c r="L42" s="246"/>
      <c r="M42" s="246"/>
      <c r="N42" s="246"/>
      <c r="O42" s="246"/>
    </row>
    <row r="43" spans="2:17" x14ac:dyDescent="0.15">
      <c r="B43" s="250"/>
      <c r="C43" s="246"/>
      <c r="D43" s="246"/>
      <c r="E43" s="246"/>
      <c r="F43" s="246"/>
      <c r="G43" s="1257"/>
      <c r="H43" s="1258"/>
      <c r="I43" s="1258"/>
      <c r="J43" s="1258"/>
      <c r="K43" s="1258"/>
      <c r="L43" s="1258"/>
      <c r="M43" s="1258"/>
      <c r="N43" s="1258"/>
      <c r="O43" s="1259"/>
    </row>
    <row r="44" spans="2:17" x14ac:dyDescent="0.15">
      <c r="B44" s="250"/>
      <c r="C44" s="246"/>
      <c r="D44" s="246"/>
      <c r="E44" s="246"/>
      <c r="F44" s="246"/>
      <c r="G44" s="1260"/>
      <c r="H44" s="1261"/>
      <c r="I44" s="1261"/>
      <c r="J44" s="1261"/>
      <c r="K44" s="1261"/>
      <c r="L44" s="1261"/>
      <c r="M44" s="1261"/>
      <c r="N44" s="1261"/>
      <c r="O44" s="1262"/>
    </row>
    <row r="45" spans="2:17" x14ac:dyDescent="0.15">
      <c r="B45" s="250"/>
      <c r="C45" s="246"/>
      <c r="D45" s="246"/>
      <c r="E45" s="246"/>
      <c r="F45" s="246"/>
      <c r="G45" s="1260"/>
      <c r="H45" s="1261"/>
      <c r="I45" s="1261"/>
      <c r="J45" s="1261"/>
      <c r="K45" s="1261"/>
      <c r="L45" s="1261"/>
      <c r="M45" s="1261"/>
      <c r="N45" s="1261"/>
      <c r="O45" s="1262"/>
    </row>
    <row r="46" spans="2:17" x14ac:dyDescent="0.15">
      <c r="B46" s="250"/>
      <c r="C46" s="246"/>
      <c r="D46" s="246"/>
      <c r="E46" s="246"/>
      <c r="F46" s="246"/>
      <c r="G46" s="1260"/>
      <c r="H46" s="1261"/>
      <c r="I46" s="1261"/>
      <c r="J46" s="1261"/>
      <c r="K46" s="1261"/>
      <c r="L46" s="1261"/>
      <c r="M46" s="1261"/>
      <c r="N46" s="1261"/>
      <c r="O46" s="1262"/>
    </row>
    <row r="47" spans="2:17" x14ac:dyDescent="0.15">
      <c r="B47" s="250"/>
      <c r="C47" s="246"/>
      <c r="D47" s="246"/>
      <c r="E47" s="246"/>
      <c r="F47" s="246"/>
      <c r="G47" s="1263"/>
      <c r="H47" s="1264"/>
      <c r="I47" s="1264"/>
      <c r="J47" s="1264"/>
      <c r="K47" s="1264"/>
      <c r="L47" s="1264"/>
      <c r="M47" s="1264"/>
      <c r="N47" s="1264"/>
      <c r="O47" s="1265"/>
    </row>
    <row r="48" spans="2:17" x14ac:dyDescent="0.15">
      <c r="B48" s="250"/>
      <c r="C48" s="246"/>
      <c r="D48" s="246"/>
      <c r="E48" s="246"/>
      <c r="F48" s="246"/>
      <c r="G48" s="246"/>
      <c r="H48" s="355"/>
      <c r="I48" s="355"/>
      <c r="J48" s="355"/>
    </row>
    <row r="49" spans="1:17" x14ac:dyDescent="0.15">
      <c r="B49" s="250"/>
      <c r="C49" s="246"/>
      <c r="D49" s="246"/>
      <c r="E49" s="246"/>
      <c r="F49" s="246"/>
      <c r="G49" s="245" t="s">
        <v>572</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573</v>
      </c>
      <c r="H51" s="1248"/>
      <c r="I51" s="1253" t="s">
        <v>574</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575</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576</v>
      </c>
      <c r="H55" s="1228"/>
      <c r="I55" s="1233" t="s">
        <v>574</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575</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577</v>
      </c>
      <c r="C63" s="246"/>
      <c r="D63" s="246"/>
      <c r="E63" s="246"/>
      <c r="F63" s="246"/>
      <c r="G63" s="246"/>
      <c r="H63" s="246"/>
      <c r="I63" s="246"/>
      <c r="J63" s="246"/>
      <c r="K63" s="246"/>
      <c r="L63" s="246"/>
      <c r="M63" s="246"/>
      <c r="N63" s="246"/>
      <c r="O63" s="246"/>
    </row>
    <row r="64" spans="1:17" x14ac:dyDescent="0.15">
      <c r="B64" s="250"/>
      <c r="C64" s="246"/>
      <c r="D64" s="246"/>
      <c r="E64" s="246"/>
      <c r="F64" s="246"/>
      <c r="G64" s="353" t="s">
        <v>571</v>
      </c>
      <c r="I64" s="354"/>
      <c r="J64" s="354"/>
      <c r="K64" s="354"/>
      <c r="L64" s="246"/>
      <c r="M64" s="246"/>
      <c r="N64" s="246"/>
      <c r="O64" s="246"/>
    </row>
    <row r="65" spans="2:30" x14ac:dyDescent="0.15">
      <c r="B65" s="250"/>
      <c r="C65" s="246"/>
      <c r="D65" s="246"/>
      <c r="E65" s="246"/>
      <c r="F65" s="246"/>
      <c r="G65" s="1235" t="s">
        <v>578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579</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573</v>
      </c>
      <c r="H73" s="1248"/>
      <c r="I73" s="1253" t="s">
        <v>574</v>
      </c>
      <c r="J73" s="1253"/>
      <c r="K73" s="1234">
        <v>173.5</v>
      </c>
      <c r="L73" s="1234">
        <v>159.1</v>
      </c>
      <c r="M73" s="1221">
        <v>155.69999999999999</v>
      </c>
      <c r="N73" s="1221">
        <v>138.80000000000001</v>
      </c>
      <c r="O73" s="1221">
        <v>118.4</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580</v>
      </c>
      <c r="J75" s="1233"/>
      <c r="K75" s="1225">
        <v>18.5</v>
      </c>
      <c r="L75" s="1225">
        <v>18.5</v>
      </c>
      <c r="M75" s="1225">
        <v>19.100000000000001</v>
      </c>
      <c r="N75" s="1225">
        <v>18.2</v>
      </c>
      <c r="O75" s="1225">
        <v>16.5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576</v>
      </c>
      <c r="H77" s="1228"/>
      <c r="I77" s="1233" t="s">
        <v>574</v>
      </c>
      <c r="J77" s="1233"/>
      <c r="K77" s="1234">
        <v>58.2</v>
      </c>
      <c r="L77" s="1234">
        <v>50.3</v>
      </c>
      <c r="M77" s="1221">
        <v>45.9</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580</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27602</v>
      </c>
      <c r="E3" s="118"/>
      <c r="F3" s="119">
        <v>50880</v>
      </c>
      <c r="G3" s="120"/>
      <c r="H3" s="121"/>
    </row>
    <row r="4" spans="1:8" x14ac:dyDescent="0.15">
      <c r="A4" s="122"/>
      <c r="B4" s="123"/>
      <c r="C4" s="124"/>
      <c r="D4" s="125">
        <v>12080</v>
      </c>
      <c r="E4" s="126"/>
      <c r="F4" s="127">
        <v>26879</v>
      </c>
      <c r="G4" s="128"/>
      <c r="H4" s="129"/>
    </row>
    <row r="5" spans="1:8" x14ac:dyDescent="0.15">
      <c r="A5" s="110" t="s">
        <v>514</v>
      </c>
      <c r="B5" s="115"/>
      <c r="C5" s="116"/>
      <c r="D5" s="117">
        <v>45003</v>
      </c>
      <c r="E5" s="118"/>
      <c r="F5" s="119">
        <v>63956</v>
      </c>
      <c r="G5" s="120"/>
      <c r="H5" s="121"/>
    </row>
    <row r="6" spans="1:8" x14ac:dyDescent="0.15">
      <c r="A6" s="122"/>
      <c r="B6" s="123"/>
      <c r="C6" s="124"/>
      <c r="D6" s="125">
        <v>11536</v>
      </c>
      <c r="E6" s="126"/>
      <c r="F6" s="127">
        <v>29239</v>
      </c>
      <c r="G6" s="128"/>
      <c r="H6" s="129"/>
    </row>
    <row r="7" spans="1:8" x14ac:dyDescent="0.15">
      <c r="A7" s="110" t="s">
        <v>515</v>
      </c>
      <c r="B7" s="115"/>
      <c r="C7" s="116"/>
      <c r="D7" s="117">
        <v>31044</v>
      </c>
      <c r="E7" s="118"/>
      <c r="F7" s="119">
        <v>66255</v>
      </c>
      <c r="G7" s="120"/>
      <c r="H7" s="121"/>
    </row>
    <row r="8" spans="1:8" x14ac:dyDescent="0.15">
      <c r="A8" s="122"/>
      <c r="B8" s="123"/>
      <c r="C8" s="124"/>
      <c r="D8" s="125">
        <v>9861</v>
      </c>
      <c r="E8" s="126"/>
      <c r="F8" s="127">
        <v>31822</v>
      </c>
      <c r="G8" s="128"/>
      <c r="H8" s="129"/>
    </row>
    <row r="9" spans="1:8" x14ac:dyDescent="0.15">
      <c r="A9" s="110" t="s">
        <v>516</v>
      </c>
      <c r="B9" s="115"/>
      <c r="C9" s="116"/>
      <c r="D9" s="117">
        <v>29250</v>
      </c>
      <c r="E9" s="118"/>
      <c r="F9" s="119">
        <v>47278</v>
      </c>
      <c r="G9" s="120"/>
      <c r="H9" s="121"/>
    </row>
    <row r="10" spans="1:8" x14ac:dyDescent="0.15">
      <c r="A10" s="122"/>
      <c r="B10" s="123"/>
      <c r="C10" s="124"/>
      <c r="D10" s="125">
        <v>9774</v>
      </c>
      <c r="E10" s="126"/>
      <c r="F10" s="127">
        <v>24096</v>
      </c>
      <c r="G10" s="128"/>
      <c r="H10" s="129"/>
    </row>
    <row r="11" spans="1:8" x14ac:dyDescent="0.15">
      <c r="A11" s="110" t="s">
        <v>517</v>
      </c>
      <c r="B11" s="115"/>
      <c r="C11" s="116"/>
      <c r="D11" s="117">
        <v>36660</v>
      </c>
      <c r="E11" s="118"/>
      <c r="F11" s="119">
        <v>44504</v>
      </c>
      <c r="G11" s="120"/>
      <c r="H11" s="121"/>
    </row>
    <row r="12" spans="1:8" x14ac:dyDescent="0.15">
      <c r="A12" s="122"/>
      <c r="B12" s="123"/>
      <c r="C12" s="130"/>
      <c r="D12" s="125">
        <v>23054</v>
      </c>
      <c r="E12" s="126"/>
      <c r="F12" s="127">
        <v>25876</v>
      </c>
      <c r="G12" s="128"/>
      <c r="H12" s="129"/>
    </row>
    <row r="13" spans="1:8" x14ac:dyDescent="0.15">
      <c r="A13" s="110"/>
      <c r="B13" s="115"/>
      <c r="C13" s="131"/>
      <c r="D13" s="132">
        <v>33912</v>
      </c>
      <c r="E13" s="133"/>
      <c r="F13" s="134">
        <v>54575</v>
      </c>
      <c r="G13" s="135"/>
      <c r="H13" s="121"/>
    </row>
    <row r="14" spans="1:8" x14ac:dyDescent="0.15">
      <c r="A14" s="122"/>
      <c r="B14" s="123"/>
      <c r="C14" s="124"/>
      <c r="D14" s="125">
        <v>13261</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3.03</v>
      </c>
      <c r="C19" s="136">
        <f>ROUND(VALUE(SUBSTITUTE(実質収支比率等に係る経年分析!G$48,"▲","-")),2)</f>
        <v>1.87</v>
      </c>
      <c r="D19" s="136">
        <f>ROUND(VALUE(SUBSTITUTE(実質収支比率等に係る経年分析!H$48,"▲","-")),2)</f>
        <v>2.2400000000000002</v>
      </c>
      <c r="E19" s="136">
        <f>ROUND(VALUE(SUBSTITUTE(実質収支比率等に係る経年分析!I$48,"▲","-")),2)</f>
        <v>1.8</v>
      </c>
      <c r="F19" s="136">
        <f>ROUND(VALUE(SUBSTITUTE(実質収支比率等に係る経年分析!J$48,"▲","-")),2)</f>
        <v>1.59</v>
      </c>
    </row>
    <row r="20" spans="1:11" x14ac:dyDescent="0.15">
      <c r="A20" s="136" t="s">
        <v>43</v>
      </c>
      <c r="B20" s="136">
        <f>ROUND(VALUE(SUBSTITUTE(実質収支比率等に係る経年分析!F$47,"▲","-")),2)</f>
        <v>2.58</v>
      </c>
      <c r="C20" s="136">
        <f>ROUND(VALUE(SUBSTITUTE(実質収支比率等に係る経年分析!G$47,"▲","-")),2)</f>
        <v>6.12</v>
      </c>
      <c r="D20" s="136">
        <f>ROUND(VALUE(SUBSTITUTE(実質収支比率等に係る経年分析!H$47,"▲","-")),2)</f>
        <v>5.86</v>
      </c>
      <c r="E20" s="136">
        <f>ROUND(VALUE(SUBSTITUTE(実質収支比率等に係る経年分析!I$47,"▲","-")),2)</f>
        <v>5.41</v>
      </c>
      <c r="F20" s="136">
        <f>ROUND(VALUE(SUBSTITUTE(実質収支比率等に係る経年分析!J$47,"▲","-")),2)</f>
        <v>6.79</v>
      </c>
    </row>
    <row r="21" spans="1:11" x14ac:dyDescent="0.15">
      <c r="A21" s="136" t="s">
        <v>44</v>
      </c>
      <c r="B21" s="136">
        <f>IF(ISNUMBER(VALUE(SUBSTITUTE(実質収支比率等に係る経年分析!F$49,"▲","-"))),ROUND(VALUE(SUBSTITUTE(実質収支比率等に係る経年分析!F$49,"▲","-")),2),NA())</f>
        <v>2.89</v>
      </c>
      <c r="C21" s="136">
        <f>IF(ISNUMBER(VALUE(SUBSTITUTE(実質収支比率等に係る経年分析!G$49,"▲","-"))),ROUND(VALUE(SUBSTITUTE(実質収支比率等に係る経年分析!G$49,"▲","-")),2),NA())</f>
        <v>2.44</v>
      </c>
      <c r="D21" s="136">
        <f>IF(ISNUMBER(VALUE(SUBSTITUTE(実質収支比率等に係る経年分析!H$49,"▲","-"))),ROUND(VALUE(SUBSTITUTE(実質収支比率等に係る経年分析!H$49,"▲","-")),2),NA())</f>
        <v>0.09</v>
      </c>
      <c r="E21" s="136">
        <f>IF(ISNUMBER(VALUE(SUBSTITUTE(実質収支比率等に係る経年分析!I$49,"▲","-"))),ROUND(VALUE(SUBSTITUTE(実質収支比率等に係る経年分析!I$49,"▲","-")),2),NA())</f>
        <v>-0.73</v>
      </c>
      <c r="F21" s="136">
        <f>IF(ISNUMBER(VALUE(SUBSTITUTE(実質収支比率等に係る経年分析!J$49,"▲","-"))),ROUND(VALUE(SUBSTITUTE(実質収支比率等に係る経年分析!J$49,"▲","-")),2),NA())</f>
        <v>1.02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2.69</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1.8</v>
      </c>
      <c r="E28" s="137" t="e">
        <f>IF(ROUND(VALUE(SUBSTITUTE(連結実質赤字比率に係る赤字・黒字の構成分析!G$42,"▲", "-")), 2) &gt;= 0, ABS(ROUND(VALUE(SUBSTITUTE(連結実質赤字比率に係る赤字・黒字の構成分析!G$42,"▲", "-")), 2)), NA())</f>
        <v>#N/A</v>
      </c>
      <c r="F28" s="137">
        <f>IF(ROUND(VALUE(SUBSTITUTE(連結実質赤字比率に係る赤字・黒字の構成分析!H$42,"▲", "-")), 2) &lt; 0, ABS(ROUND(VALUE(SUBSTITUTE(連結実質赤字比率に係る赤字・黒字の構成分析!H$42,"▲", "-")), 2)), NA())</f>
        <v>1.3</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土地取得事業特別会計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介護保険事業特別会計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0.77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0.15</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0.17</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0.37</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1.59</v>
      </c>
    </row>
    <row r="34" spans="1:16" x14ac:dyDescent="0.15">
      <c r="A34" s="137" t="str">
        <f>IF(連結実質赤字比率に係る赤字・黒字の構成分析!C$36="",NA(),連結実質赤字比率に係る赤字・黒字の構成分析!C$36)</f>
        <v>泉大津市水道事業会計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7.64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9.25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10.83</v>
      </c>
    </row>
    <row r="35" spans="1:16" x14ac:dyDescent="0.15">
      <c r="A35" s="137" t="str">
        <f>IF(連結実質赤字比率に係る赤字・黒字の構成分析!C$35="",NA(),連結実質赤字比率に係る赤字・黒字の構成分析!C$35)</f>
        <v>国民健康保険事業特別会計</v>
      </c>
      <c r="B35" s="137">
        <f>IF(ROUND(VALUE(SUBSTITUTE(連結実質赤字比率に係る赤字・黒字の構成分析!F$35,"▲", "-")), 2) &lt; 0, ABS(ROUND(VALUE(SUBSTITUTE(連結実質赤字比率に係る赤字・黒字の構成分析!F$35,"▲", "-")), 2)), NA())</f>
        <v>2.0699999999999998</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1.91</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2.57</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0.59</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0.31</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駐車場事業特別会計</v>
      </c>
      <c r="B36" s="137">
        <f>IF(ROUND(VALUE(SUBSTITUTE(連結実質赤字比率に係る赤字・黒字の構成分析!F$34,"▲", "-")), 2) &lt; 0, ABS(ROUND(VALUE(SUBSTITUTE(連結実質赤字比率に係る赤字・黒字の構成分析!F$34,"▲", "-")), 2)), NA())</f>
        <v>5.18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4.26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3.36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2.63</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1.67</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3493</v>
      </c>
      <c r="E42" s="138"/>
      <c r="F42" s="138"/>
      <c r="G42" s="138">
        <f>'実質公債費比率（分子）の構造'!L$52</f>
        <v>3464</v>
      </c>
      <c r="H42" s="138"/>
      <c r="I42" s="138"/>
      <c r="J42" s="138">
        <f>'実質公債費比率（分子）の構造'!M$52</f>
        <v>3510</v>
      </c>
      <c r="K42" s="138"/>
      <c r="L42" s="138"/>
      <c r="M42" s="138">
        <f>'実質公債費比率（分子）の構造'!N$52</f>
        <v>3447</v>
      </c>
      <c r="N42" s="138"/>
      <c r="O42" s="138"/>
      <c r="P42" s="138">
        <f>'実質公債費比率（分子）の構造'!O$52</f>
        <v>3416</v>
      </c>
    </row>
    <row r="43" spans="1:16" x14ac:dyDescent="0.15">
      <c r="A43" s="138" t="s">
        <v>52</v>
      </c>
      <c r="B43" s="138">
        <f>'実質公債費比率（分子）の構造'!K$51</f>
        <v>3</v>
      </c>
      <c r="C43" s="138"/>
      <c r="D43" s="138"/>
      <c r="E43" s="138">
        <f>'実質公債費比率（分子）の構造'!L$51</f>
        <v>2</v>
      </c>
      <c r="F43" s="138"/>
      <c r="G43" s="138"/>
      <c r="H43" s="138">
        <f>'実質公債費比率（分子）の構造'!M$51</f>
        <v>3</v>
      </c>
      <c r="I43" s="138"/>
      <c r="J43" s="138"/>
      <c r="K43" s="138">
        <f>'実質公債費比率（分子）の構造'!N$51</f>
        <v>4</v>
      </c>
      <c r="L43" s="138"/>
      <c r="M43" s="138"/>
      <c r="N43" s="138">
        <f>'実質公債費比率（分子）の構造'!O$51</f>
        <v>0</v>
      </c>
      <c r="O43" s="138"/>
      <c r="P43" s="138"/>
    </row>
    <row r="44" spans="1:16" x14ac:dyDescent="0.15">
      <c r="A44" s="138" t="s">
        <v>53</v>
      </c>
      <c r="B44" s="138">
        <f>'実質公債費比率（分子）の構造'!K$50</f>
        <v>107</v>
      </c>
      <c r="C44" s="138"/>
      <c r="D44" s="138"/>
      <c r="E44" s="138">
        <f>'実質公債費比率（分子）の構造'!L$50</f>
        <v>105</v>
      </c>
      <c r="F44" s="138"/>
      <c r="G44" s="138"/>
      <c r="H44" s="138">
        <f>'実質公債費比率（分子）の構造'!M$50</f>
        <v>527</v>
      </c>
      <c r="I44" s="138"/>
      <c r="J44" s="138"/>
      <c r="K44" s="138">
        <f>'実質公債費比率（分子）の構造'!N$50</f>
        <v>383</v>
      </c>
      <c r="L44" s="138"/>
      <c r="M44" s="138"/>
      <c r="N44" s="138">
        <f>'実質公債費比率（分子）の構造'!O$50</f>
        <v>373</v>
      </c>
      <c r="O44" s="138"/>
      <c r="P44" s="138"/>
    </row>
    <row r="45" spans="1:16" x14ac:dyDescent="0.15">
      <c r="A45" s="138" t="s">
        <v>54</v>
      </c>
      <c r="B45" s="138">
        <f>'実質公債費比率（分子）の構造'!K$49</f>
        <v>424</v>
      </c>
      <c r="C45" s="138"/>
      <c r="D45" s="138"/>
      <c r="E45" s="138">
        <f>'実質公債費比率（分子）の構造'!L$49</f>
        <v>417</v>
      </c>
      <c r="F45" s="138"/>
      <c r="G45" s="138"/>
      <c r="H45" s="138">
        <f>'実質公債費比率（分子）の構造'!M$49</f>
        <v>445</v>
      </c>
      <c r="I45" s="138"/>
      <c r="J45" s="138"/>
      <c r="K45" s="138">
        <f>'実質公債費比率（分子）の構造'!N$49</f>
        <v>379</v>
      </c>
      <c r="L45" s="138"/>
      <c r="M45" s="138"/>
      <c r="N45" s="138">
        <f>'実質公債費比率（分子）の構造'!O$49</f>
        <v>261</v>
      </c>
      <c r="O45" s="138"/>
      <c r="P45" s="138"/>
    </row>
    <row r="46" spans="1:16" x14ac:dyDescent="0.15">
      <c r="A46" s="138" t="s">
        <v>55</v>
      </c>
      <c r="B46" s="138">
        <f>'実質公債費比率（分子）の構造'!K$48</f>
        <v>1817</v>
      </c>
      <c r="C46" s="138"/>
      <c r="D46" s="138"/>
      <c r="E46" s="138">
        <f>'実質公債費比率（分子）の構造'!L$48</f>
        <v>1904</v>
      </c>
      <c r="F46" s="138"/>
      <c r="G46" s="138"/>
      <c r="H46" s="138">
        <f>'実質公債費比率（分子）の構造'!M$48</f>
        <v>2030</v>
      </c>
      <c r="I46" s="138"/>
      <c r="J46" s="138"/>
      <c r="K46" s="138">
        <f>'実質公債費比率（分子）の構造'!N$48</f>
        <v>1833</v>
      </c>
      <c r="L46" s="138"/>
      <c r="M46" s="138"/>
      <c r="N46" s="138">
        <f>'実質公債費比率（分子）の構造'!O$48</f>
        <v>1582</v>
      </c>
      <c r="O46" s="138"/>
      <c r="P46" s="138"/>
    </row>
    <row r="47" spans="1:16" x14ac:dyDescent="0.15">
      <c r="A47" s="138" t="s">
        <v>56</v>
      </c>
      <c r="B47" s="138">
        <f>'実質公債費比率（分子）の構造'!K$47</f>
        <v>21</v>
      </c>
      <c r="C47" s="138"/>
      <c r="D47" s="138"/>
      <c r="E47" s="138">
        <f>'実質公債費比率（分子）の構造'!L$47</f>
        <v>21</v>
      </c>
      <c r="F47" s="138"/>
      <c r="G47" s="138"/>
      <c r="H47" s="138">
        <f>'実質公債費比率（分子）の構造'!M$47</f>
        <v>21</v>
      </c>
      <c r="I47" s="138"/>
      <c r="J47" s="138"/>
      <c r="K47" s="138">
        <f>'実質公債費比率（分子）の構造'!N$47</f>
        <v>21</v>
      </c>
      <c r="L47" s="138"/>
      <c r="M47" s="138"/>
      <c r="N47" s="138">
        <f>'実質公債費比率（分子）の構造'!O$47</f>
        <v>21</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3667</v>
      </c>
      <c r="C49" s="138"/>
      <c r="D49" s="138"/>
      <c r="E49" s="138">
        <f>'実質公債費比率（分子）の構造'!L$45</f>
        <v>3566</v>
      </c>
      <c r="F49" s="138"/>
      <c r="G49" s="138"/>
      <c r="H49" s="138">
        <f>'実質公債費比率（分子）の構造'!M$45</f>
        <v>3358</v>
      </c>
      <c r="I49" s="138"/>
      <c r="J49" s="138"/>
      <c r="K49" s="138">
        <f>'実質公債費比率（分子）の構造'!N$45</f>
        <v>3065</v>
      </c>
      <c r="L49" s="138"/>
      <c r="M49" s="138"/>
      <c r="N49" s="138">
        <f>'実質公債費比率（分子）の構造'!O$45</f>
        <v>3039</v>
      </c>
      <c r="O49" s="138"/>
      <c r="P49" s="138"/>
    </row>
    <row r="50" spans="1:16" x14ac:dyDescent="0.15">
      <c r="A50" s="138" t="s">
        <v>59</v>
      </c>
      <c r="B50" s="138" t="e">
        <f>NA()</f>
        <v>#N/A</v>
      </c>
      <c r="C50" s="138">
        <f>IF(ISNUMBER('実質公債費比率（分子）の構造'!K$53),'実質公債費比率（分子）の構造'!K$53,NA())</f>
        <v>2546</v>
      </c>
      <c r="D50" s="138" t="e">
        <f>NA()</f>
        <v>#N/A</v>
      </c>
      <c r="E50" s="138" t="e">
        <f>NA()</f>
        <v>#N/A</v>
      </c>
      <c r="F50" s="138">
        <f>IF(ISNUMBER('実質公債費比率（分子）の構造'!L$53),'実質公債費比率（分子）の構造'!L$53,NA())</f>
        <v>2551</v>
      </c>
      <c r="G50" s="138" t="e">
        <f>NA()</f>
        <v>#N/A</v>
      </c>
      <c r="H50" s="138" t="e">
        <f>NA()</f>
        <v>#N/A</v>
      </c>
      <c r="I50" s="138">
        <f>IF(ISNUMBER('実質公債費比率（分子）の構造'!M$53),'実質公債費比率（分子）の構造'!M$53,NA())</f>
        <v>2874</v>
      </c>
      <c r="J50" s="138" t="e">
        <f>NA()</f>
        <v>#N/A</v>
      </c>
      <c r="K50" s="138" t="e">
        <f>NA()</f>
        <v>#N/A</v>
      </c>
      <c r="L50" s="138">
        <f>IF(ISNUMBER('実質公債費比率（分子）の構造'!N$53),'実質公債費比率（分子）の構造'!N$53,NA())</f>
        <v>2238</v>
      </c>
      <c r="M50" s="138" t="e">
        <f>NA()</f>
        <v>#N/A</v>
      </c>
      <c r="N50" s="138" t="e">
        <f>NA()</f>
        <v>#N/A</v>
      </c>
      <c r="O50" s="138">
        <f>IF(ISNUMBER('実質公債費比率（分子）の構造'!O$53),'実質公債費比率（分子）の構造'!O$53,NA())</f>
        <v>1860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32499</v>
      </c>
      <c r="E56" s="137"/>
      <c r="F56" s="137"/>
      <c r="G56" s="137">
        <f>'将来負担比率（分子）の構造'!J$52</f>
        <v>32905</v>
      </c>
      <c r="H56" s="137"/>
      <c r="I56" s="137"/>
      <c r="J56" s="137">
        <f>'将来負担比率（分子）の構造'!K$52</f>
        <v>32562</v>
      </c>
      <c r="K56" s="137"/>
      <c r="L56" s="137"/>
      <c r="M56" s="137">
        <f>'将来負担比率（分子）の構造'!L$52</f>
        <v>32595</v>
      </c>
      <c r="N56" s="137"/>
      <c r="O56" s="137"/>
      <c r="P56" s="137">
        <f>'将来負担比率（分子）の構造'!M$52</f>
        <v>32173</v>
      </c>
    </row>
    <row r="57" spans="1:16" x14ac:dyDescent="0.15">
      <c r="A57" s="137" t="s">
        <v>36</v>
      </c>
      <c r="B57" s="137"/>
      <c r="C57" s="137"/>
      <c r="D57" s="137">
        <f>'将来負担比率（分子）の構造'!I$51</f>
        <v>8834</v>
      </c>
      <c r="E57" s="137"/>
      <c r="F57" s="137"/>
      <c r="G57" s="137">
        <f>'将来負担比率（分子）の構造'!J$51</f>
        <v>8482</v>
      </c>
      <c r="H57" s="137"/>
      <c r="I57" s="137"/>
      <c r="J57" s="137">
        <f>'将来負担比率（分子）の構造'!K$51</f>
        <v>8059</v>
      </c>
      <c r="K57" s="137"/>
      <c r="L57" s="137"/>
      <c r="M57" s="137">
        <f>'将来負担比率（分子）の構造'!L$51</f>
        <v>7980</v>
      </c>
      <c r="N57" s="137"/>
      <c r="O57" s="137"/>
      <c r="P57" s="137">
        <f>'将来負担比率（分子）の構造'!M$51</f>
        <v>8406</v>
      </c>
    </row>
    <row r="58" spans="1:16" x14ac:dyDescent="0.15">
      <c r="A58" s="137" t="s">
        <v>35</v>
      </c>
      <c r="B58" s="137"/>
      <c r="C58" s="137"/>
      <c r="D58" s="137">
        <f>'将来負担比率（分子）の構造'!I$50</f>
        <v>2299</v>
      </c>
      <c r="E58" s="137"/>
      <c r="F58" s="137"/>
      <c r="G58" s="137">
        <f>'将来負担比率（分子）の構造'!J$50</f>
        <v>3057</v>
      </c>
      <c r="H58" s="137"/>
      <c r="I58" s="137"/>
      <c r="J58" s="137">
        <f>'将来負担比率（分子）の構造'!K$50</f>
        <v>2622</v>
      </c>
      <c r="K58" s="137"/>
      <c r="L58" s="137"/>
      <c r="M58" s="137">
        <f>'将来負担比率（分子）の構造'!L$50</f>
        <v>2750</v>
      </c>
      <c r="N58" s="137"/>
      <c r="O58" s="137"/>
      <c r="P58" s="137">
        <f>'将来負担比率（分子）の構造'!M$50</f>
        <v>3379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1042</v>
      </c>
      <c r="C61" s="137"/>
      <c r="D61" s="137"/>
      <c r="E61" s="137">
        <f>'将来負担比率（分子）の構造'!J$46</f>
        <v>1058</v>
      </c>
      <c r="F61" s="137"/>
      <c r="G61" s="137"/>
      <c r="H61" s="137">
        <f>'将来負担比率（分子）の構造'!K$46</f>
        <v>649</v>
      </c>
      <c r="I61" s="137"/>
      <c r="J61" s="137"/>
      <c r="K61" s="137">
        <f>'将来負担比率（分子）の構造'!L$46</f>
        <v>694</v>
      </c>
      <c r="L61" s="137"/>
      <c r="M61" s="137"/>
      <c r="N61" s="137">
        <f>'将来負担比率（分子）の構造'!M$46</f>
        <v>682</v>
      </c>
      <c r="O61" s="137"/>
      <c r="P61" s="137"/>
    </row>
    <row r="62" spans="1:16" x14ac:dyDescent="0.15">
      <c r="A62" s="137" t="s">
        <v>29</v>
      </c>
      <c r="B62" s="137">
        <f>'将来負担比率（分子）の構造'!I$45</f>
        <v>3870</v>
      </c>
      <c r="C62" s="137"/>
      <c r="D62" s="137"/>
      <c r="E62" s="137">
        <f>'将来負担比率（分子）の構造'!J$45</f>
        <v>3357</v>
      </c>
      <c r="F62" s="137"/>
      <c r="G62" s="137"/>
      <c r="H62" s="137">
        <f>'将来負担比率（分子）の構造'!K$45</f>
        <v>3094</v>
      </c>
      <c r="I62" s="137"/>
      <c r="J62" s="137"/>
      <c r="K62" s="137">
        <f>'将来負担比率（分子）の構造'!L$45</f>
        <v>2757</v>
      </c>
      <c r="L62" s="137"/>
      <c r="M62" s="137"/>
      <c r="N62" s="137">
        <f>'将来負担比率（分子）の構造'!M$45</f>
        <v>2765</v>
      </c>
      <c r="O62" s="137"/>
      <c r="P62" s="137"/>
    </row>
    <row r="63" spans="1:16" x14ac:dyDescent="0.15">
      <c r="A63" s="137" t="s">
        <v>28</v>
      </c>
      <c r="B63" s="137">
        <f>'将来負担比率（分子）の構造'!I$44</f>
        <v>2248</v>
      </c>
      <c r="C63" s="137"/>
      <c r="D63" s="137"/>
      <c r="E63" s="137">
        <f>'将来負担比率（分子）の構造'!J$44</f>
        <v>1934</v>
      </c>
      <c r="F63" s="137"/>
      <c r="G63" s="137"/>
      <c r="H63" s="137">
        <f>'将来負担比率（分子）の構造'!K$44</f>
        <v>1683</v>
      </c>
      <c r="I63" s="137"/>
      <c r="J63" s="137"/>
      <c r="K63" s="137">
        <f>'将来負担比率（分子）の構造'!L$44</f>
        <v>1679</v>
      </c>
      <c r="L63" s="137"/>
      <c r="M63" s="137"/>
      <c r="N63" s="137">
        <f>'将来負担比率（分子）の構造'!M$44</f>
        <v>1510</v>
      </c>
      <c r="O63" s="137"/>
      <c r="P63" s="137"/>
    </row>
    <row r="64" spans="1:16" x14ac:dyDescent="0.15">
      <c r="A64" s="137" t="s">
        <v>27</v>
      </c>
      <c r="B64" s="137">
        <f>'将来負担比率（分子）の構造'!I$43</f>
        <v>25107</v>
      </c>
      <c r="C64" s="137"/>
      <c r="D64" s="137"/>
      <c r="E64" s="137">
        <f>'将来負担比率（分子）の構造'!J$43</f>
        <v>24834</v>
      </c>
      <c r="F64" s="137"/>
      <c r="G64" s="137"/>
      <c r="H64" s="137">
        <f>'将来負担比率（分子）の構造'!K$43</f>
        <v>24255</v>
      </c>
      <c r="I64" s="137"/>
      <c r="J64" s="137"/>
      <c r="K64" s="137">
        <f>'将来負担比率（分子）の構造'!L$43</f>
        <v>23986</v>
      </c>
      <c r="L64" s="137"/>
      <c r="M64" s="137"/>
      <c r="N64" s="137">
        <f>'将来負担比率（分子）の構造'!M$43</f>
        <v>22329</v>
      </c>
      <c r="O64" s="137"/>
      <c r="P64" s="137"/>
    </row>
    <row r="65" spans="1:16" x14ac:dyDescent="0.15">
      <c r="A65" s="137" t="s">
        <v>26</v>
      </c>
      <c r="B65" s="137">
        <f>'将来負担比率（分子）の構造'!I$42</f>
        <v>3631</v>
      </c>
      <c r="C65" s="137"/>
      <c r="D65" s="137"/>
      <c r="E65" s="137">
        <f>'将来負担比率（分子）の構造'!J$42</f>
        <v>3566</v>
      </c>
      <c r="F65" s="137"/>
      <c r="G65" s="137"/>
      <c r="H65" s="137">
        <f>'将来負担比率（分子）の構造'!K$42</f>
        <v>3515</v>
      </c>
      <c r="I65" s="137"/>
      <c r="J65" s="137"/>
      <c r="K65" s="137">
        <f>'将来負担比率（分子）の構造'!L$42</f>
        <v>3132</v>
      </c>
      <c r="L65" s="137"/>
      <c r="M65" s="137"/>
      <c r="N65" s="137">
        <f>'将来負担比率（分子）の構造'!M$42</f>
        <v>2820</v>
      </c>
      <c r="O65" s="137"/>
      <c r="P65" s="137"/>
    </row>
    <row r="66" spans="1:16" x14ac:dyDescent="0.15">
      <c r="A66" s="137" t="s">
        <v>25</v>
      </c>
      <c r="B66" s="137">
        <f>'将来負担比率（分子）の構造'!I$41</f>
        <v>31708</v>
      </c>
      <c r="C66" s="137"/>
      <c r="D66" s="137"/>
      <c r="E66" s="137">
        <f>'将来負担比率（分子）の構造'!J$41</f>
        <v>31918</v>
      </c>
      <c r="F66" s="137"/>
      <c r="G66" s="137"/>
      <c r="H66" s="137">
        <f>'将来負担比率（分子）の構造'!K$41</f>
        <v>31649</v>
      </c>
      <c r="I66" s="137"/>
      <c r="J66" s="137"/>
      <c r="K66" s="137">
        <f>'将来負担比率（分子）の構造'!L$41</f>
        <v>30890</v>
      </c>
      <c r="L66" s="137"/>
      <c r="M66" s="137"/>
      <c r="N66" s="137">
        <f>'将来負担比率（分子）の構造'!M$41</f>
        <v>30459</v>
      </c>
      <c r="O66" s="137"/>
      <c r="P66" s="137"/>
    </row>
    <row r="67" spans="1:16" x14ac:dyDescent="0.15">
      <c r="A67" s="137" t="s">
        <v>63</v>
      </c>
      <c r="B67" s="137" t="e">
        <f>NA()</f>
        <v>#N/A</v>
      </c>
      <c r="C67" s="137">
        <f>IF(ISNUMBER('将来負担比率（分子）の構造'!I$53), IF('将来負担比率（分子）の構造'!I$53 &lt; 0, 0, '将来負担比率（分子）の構造'!I$53), NA())</f>
        <v>23974</v>
      </c>
      <c r="D67" s="137" t="e">
        <f>NA()</f>
        <v>#N/A</v>
      </c>
      <c r="E67" s="137" t="e">
        <f>NA()</f>
        <v>#N/A</v>
      </c>
      <c r="F67" s="137">
        <f>IF(ISNUMBER('将来負担比率（分子）の構造'!J$53), IF('将来負担比率（分子）の構造'!J$53 &lt; 0, 0, '将来負担比率（分子）の構造'!J$53), NA())</f>
        <v>22223</v>
      </c>
      <c r="G67" s="137" t="e">
        <f>NA()</f>
        <v>#N/A</v>
      </c>
      <c r="H67" s="137" t="e">
        <f>NA()</f>
        <v>#N/A</v>
      </c>
      <c r="I67" s="137">
        <f>IF(ISNUMBER('将来負担比率（分子）の構造'!K$53), IF('将来負担比率（分子）の構造'!K$53 &lt; 0, 0, '将来負担比率（分子）の構造'!K$53), NA())</f>
        <v>21602</v>
      </c>
      <c r="J67" s="137" t="e">
        <f>NA()</f>
        <v>#N/A</v>
      </c>
      <c r="K67" s="137" t="e">
        <f>NA()</f>
        <v>#N/A</v>
      </c>
      <c r="L67" s="137">
        <f>IF(ISNUMBER('将来負担比率（分子）の構造'!L$53), IF('将来負担比率（分子）の構造'!L$53 &lt; 0, 0, '将来負担比率（分子）の構造'!L$53), NA())</f>
        <v>19812</v>
      </c>
      <c r="M67" s="137" t="e">
        <f>NA()</f>
        <v>#N/A</v>
      </c>
      <c r="N67" s="137" t="e">
        <f>NA()</f>
        <v>#N/A</v>
      </c>
      <c r="O67" s="137">
        <f>IF(ISNUMBER('将来負担比率（分子）の構造'!M$53), IF('将来負担比率（分子）の構造'!M$53 &lt; 0, 0, '将来負担比率（分子）の構造'!M$53), NA())</f>
        <v>16606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11416192</v>
      </c>
      <c r="S5" s="615"/>
      <c r="T5" s="615"/>
      <c r="U5" s="615"/>
      <c r="V5" s="615"/>
      <c r="W5" s="615"/>
      <c r="X5" s="615"/>
      <c r="Y5" s="616"/>
      <c r="Z5" s="617">
        <v>39.799999999999997</v>
      </c>
      <c r="AA5" s="617"/>
      <c r="AB5" s="617"/>
      <c r="AC5" s="617"/>
      <c r="AD5" s="618">
        <v>10438031</v>
      </c>
      <c r="AE5" s="618"/>
      <c r="AF5" s="618"/>
      <c r="AG5" s="618"/>
      <c r="AH5" s="618"/>
      <c r="AI5" s="618"/>
      <c r="AJ5" s="618"/>
      <c r="AK5" s="618"/>
      <c r="AL5" s="619">
        <v>66.5</v>
      </c>
      <c r="AM5" s="620"/>
      <c r="AN5" s="620"/>
      <c r="AO5" s="621"/>
      <c r="AP5" s="611" t="s">
        <v>210</v>
      </c>
      <c r="AQ5" s="612"/>
      <c r="AR5" s="612"/>
      <c r="AS5" s="612"/>
      <c r="AT5" s="612"/>
      <c r="AU5" s="612"/>
      <c r="AV5" s="612"/>
      <c r="AW5" s="612"/>
      <c r="AX5" s="612"/>
      <c r="AY5" s="612"/>
      <c r="AZ5" s="612"/>
      <c r="BA5" s="612"/>
      <c r="BB5" s="612"/>
      <c r="BC5" s="612"/>
      <c r="BD5" s="612"/>
      <c r="BE5" s="612"/>
      <c r="BF5" s="613"/>
      <c r="BG5" s="625">
        <v>10438031</v>
      </c>
      <c r="BH5" s="626"/>
      <c r="BI5" s="626"/>
      <c r="BJ5" s="626"/>
      <c r="BK5" s="626"/>
      <c r="BL5" s="626"/>
      <c r="BM5" s="626"/>
      <c r="BN5" s="627"/>
      <c r="BO5" s="628">
        <v>91.4</v>
      </c>
      <c r="BP5" s="628"/>
      <c r="BQ5" s="628"/>
      <c r="BR5" s="628"/>
      <c r="BS5" s="629">
        <v>151641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196975</v>
      </c>
      <c r="S6" s="626"/>
      <c r="T6" s="626"/>
      <c r="U6" s="626"/>
      <c r="V6" s="626"/>
      <c r="W6" s="626"/>
      <c r="X6" s="626"/>
      <c r="Y6" s="627"/>
      <c r="Z6" s="628">
        <v>0.7</v>
      </c>
      <c r="AA6" s="628"/>
      <c r="AB6" s="628"/>
      <c r="AC6" s="628"/>
      <c r="AD6" s="629">
        <v>196975</v>
      </c>
      <c r="AE6" s="629"/>
      <c r="AF6" s="629"/>
      <c r="AG6" s="629"/>
      <c r="AH6" s="629"/>
      <c r="AI6" s="629"/>
      <c r="AJ6" s="629"/>
      <c r="AK6" s="629"/>
      <c r="AL6" s="630">
        <v>1.3</v>
      </c>
      <c r="AM6" s="631"/>
      <c r="AN6" s="631"/>
      <c r="AO6" s="632"/>
      <c r="AP6" s="622" t="s">
        <v>215</v>
      </c>
      <c r="AQ6" s="623"/>
      <c r="AR6" s="623"/>
      <c r="AS6" s="623"/>
      <c r="AT6" s="623"/>
      <c r="AU6" s="623"/>
      <c r="AV6" s="623"/>
      <c r="AW6" s="623"/>
      <c r="AX6" s="623"/>
      <c r="AY6" s="623"/>
      <c r="AZ6" s="623"/>
      <c r="BA6" s="623"/>
      <c r="BB6" s="623"/>
      <c r="BC6" s="623"/>
      <c r="BD6" s="623"/>
      <c r="BE6" s="623"/>
      <c r="BF6" s="624"/>
      <c r="BG6" s="625">
        <v>10438031</v>
      </c>
      <c r="BH6" s="626"/>
      <c r="BI6" s="626"/>
      <c r="BJ6" s="626"/>
      <c r="BK6" s="626"/>
      <c r="BL6" s="626"/>
      <c r="BM6" s="626"/>
      <c r="BN6" s="627"/>
      <c r="BO6" s="628">
        <v>91.4</v>
      </c>
      <c r="BP6" s="628"/>
      <c r="BQ6" s="628"/>
      <c r="BR6" s="628"/>
      <c r="BS6" s="629">
        <v>151641</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272054</v>
      </c>
      <c r="CS6" s="626"/>
      <c r="CT6" s="626"/>
      <c r="CU6" s="626"/>
      <c r="CV6" s="626"/>
      <c r="CW6" s="626"/>
      <c r="CX6" s="626"/>
      <c r="CY6" s="627"/>
      <c r="CZ6" s="628">
        <v>1</v>
      </c>
      <c r="DA6" s="628"/>
      <c r="DB6" s="628"/>
      <c r="DC6" s="628"/>
      <c r="DD6" s="634">
        <v>3779</v>
      </c>
      <c r="DE6" s="626"/>
      <c r="DF6" s="626"/>
      <c r="DG6" s="626"/>
      <c r="DH6" s="626"/>
      <c r="DI6" s="626"/>
      <c r="DJ6" s="626"/>
      <c r="DK6" s="626"/>
      <c r="DL6" s="626"/>
      <c r="DM6" s="626"/>
      <c r="DN6" s="626"/>
      <c r="DO6" s="626"/>
      <c r="DP6" s="627"/>
      <c r="DQ6" s="634">
        <v>272054</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13486</v>
      </c>
      <c r="S7" s="626"/>
      <c r="T7" s="626"/>
      <c r="U7" s="626"/>
      <c r="V7" s="626"/>
      <c r="W7" s="626"/>
      <c r="X7" s="626"/>
      <c r="Y7" s="627"/>
      <c r="Z7" s="628">
        <v>0</v>
      </c>
      <c r="AA7" s="628"/>
      <c r="AB7" s="628"/>
      <c r="AC7" s="628"/>
      <c r="AD7" s="629">
        <v>13486</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4518909</v>
      </c>
      <c r="BH7" s="626"/>
      <c r="BI7" s="626"/>
      <c r="BJ7" s="626"/>
      <c r="BK7" s="626"/>
      <c r="BL7" s="626"/>
      <c r="BM7" s="626"/>
      <c r="BN7" s="627"/>
      <c r="BO7" s="628">
        <v>39.6</v>
      </c>
      <c r="BP7" s="628"/>
      <c r="BQ7" s="628"/>
      <c r="BR7" s="628"/>
      <c r="BS7" s="629">
        <v>151641</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2361215</v>
      </c>
      <c r="CS7" s="626"/>
      <c r="CT7" s="626"/>
      <c r="CU7" s="626"/>
      <c r="CV7" s="626"/>
      <c r="CW7" s="626"/>
      <c r="CX7" s="626"/>
      <c r="CY7" s="627"/>
      <c r="CZ7" s="628">
        <v>8.3000000000000007</v>
      </c>
      <c r="DA7" s="628"/>
      <c r="DB7" s="628"/>
      <c r="DC7" s="628"/>
      <c r="DD7" s="634">
        <v>42582</v>
      </c>
      <c r="DE7" s="626"/>
      <c r="DF7" s="626"/>
      <c r="DG7" s="626"/>
      <c r="DH7" s="626"/>
      <c r="DI7" s="626"/>
      <c r="DJ7" s="626"/>
      <c r="DK7" s="626"/>
      <c r="DL7" s="626"/>
      <c r="DM7" s="626"/>
      <c r="DN7" s="626"/>
      <c r="DO7" s="626"/>
      <c r="DP7" s="627"/>
      <c r="DQ7" s="634">
        <v>1898834</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49166</v>
      </c>
      <c r="S8" s="626"/>
      <c r="T8" s="626"/>
      <c r="U8" s="626"/>
      <c r="V8" s="626"/>
      <c r="W8" s="626"/>
      <c r="X8" s="626"/>
      <c r="Y8" s="627"/>
      <c r="Z8" s="628">
        <v>0.2</v>
      </c>
      <c r="AA8" s="628"/>
      <c r="AB8" s="628"/>
      <c r="AC8" s="628"/>
      <c r="AD8" s="629">
        <v>49166</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114631</v>
      </c>
      <c r="BH8" s="626"/>
      <c r="BI8" s="626"/>
      <c r="BJ8" s="626"/>
      <c r="BK8" s="626"/>
      <c r="BL8" s="626"/>
      <c r="BM8" s="626"/>
      <c r="BN8" s="627"/>
      <c r="BO8" s="628">
        <v>1</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12160021</v>
      </c>
      <c r="CS8" s="626"/>
      <c r="CT8" s="626"/>
      <c r="CU8" s="626"/>
      <c r="CV8" s="626"/>
      <c r="CW8" s="626"/>
      <c r="CX8" s="626"/>
      <c r="CY8" s="627"/>
      <c r="CZ8" s="628">
        <v>43</v>
      </c>
      <c r="DA8" s="628"/>
      <c r="DB8" s="628"/>
      <c r="DC8" s="628"/>
      <c r="DD8" s="634">
        <v>73716</v>
      </c>
      <c r="DE8" s="626"/>
      <c r="DF8" s="626"/>
      <c r="DG8" s="626"/>
      <c r="DH8" s="626"/>
      <c r="DI8" s="626"/>
      <c r="DJ8" s="626"/>
      <c r="DK8" s="626"/>
      <c r="DL8" s="626"/>
      <c r="DM8" s="626"/>
      <c r="DN8" s="626"/>
      <c r="DO8" s="626"/>
      <c r="DP8" s="627"/>
      <c r="DQ8" s="634">
        <v>5683505</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28967</v>
      </c>
      <c r="S9" s="626"/>
      <c r="T9" s="626"/>
      <c r="U9" s="626"/>
      <c r="V9" s="626"/>
      <c r="W9" s="626"/>
      <c r="X9" s="626"/>
      <c r="Y9" s="627"/>
      <c r="Z9" s="628">
        <v>0.1</v>
      </c>
      <c r="AA9" s="628"/>
      <c r="AB9" s="628"/>
      <c r="AC9" s="628"/>
      <c r="AD9" s="629">
        <v>28967</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3595162</v>
      </c>
      <c r="BH9" s="626"/>
      <c r="BI9" s="626"/>
      <c r="BJ9" s="626"/>
      <c r="BK9" s="626"/>
      <c r="BL9" s="626"/>
      <c r="BM9" s="626"/>
      <c r="BN9" s="627"/>
      <c r="BO9" s="628">
        <v>31.5</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2681079</v>
      </c>
      <c r="CS9" s="626"/>
      <c r="CT9" s="626"/>
      <c r="CU9" s="626"/>
      <c r="CV9" s="626"/>
      <c r="CW9" s="626"/>
      <c r="CX9" s="626"/>
      <c r="CY9" s="627"/>
      <c r="CZ9" s="628">
        <v>9.5</v>
      </c>
      <c r="DA9" s="628"/>
      <c r="DB9" s="628"/>
      <c r="DC9" s="628"/>
      <c r="DD9" s="634">
        <v>202</v>
      </c>
      <c r="DE9" s="626"/>
      <c r="DF9" s="626"/>
      <c r="DG9" s="626"/>
      <c r="DH9" s="626"/>
      <c r="DI9" s="626"/>
      <c r="DJ9" s="626"/>
      <c r="DK9" s="626"/>
      <c r="DL9" s="626"/>
      <c r="DM9" s="626"/>
      <c r="DN9" s="626"/>
      <c r="DO9" s="626"/>
      <c r="DP9" s="627"/>
      <c r="DQ9" s="634">
        <v>2372942</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1338524</v>
      </c>
      <c r="S10" s="626"/>
      <c r="T10" s="626"/>
      <c r="U10" s="626"/>
      <c r="V10" s="626"/>
      <c r="W10" s="626"/>
      <c r="X10" s="626"/>
      <c r="Y10" s="627"/>
      <c r="Z10" s="628">
        <v>4.7</v>
      </c>
      <c r="AA10" s="628"/>
      <c r="AB10" s="628"/>
      <c r="AC10" s="628"/>
      <c r="AD10" s="629">
        <v>1338524</v>
      </c>
      <c r="AE10" s="629"/>
      <c r="AF10" s="629"/>
      <c r="AG10" s="629"/>
      <c r="AH10" s="629"/>
      <c r="AI10" s="629"/>
      <c r="AJ10" s="629"/>
      <c r="AK10" s="629"/>
      <c r="AL10" s="630">
        <v>8.5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257357</v>
      </c>
      <c r="BH10" s="626"/>
      <c r="BI10" s="626"/>
      <c r="BJ10" s="626"/>
      <c r="BK10" s="626"/>
      <c r="BL10" s="626"/>
      <c r="BM10" s="626"/>
      <c r="BN10" s="627"/>
      <c r="BO10" s="628">
        <v>2.2999999999999998</v>
      </c>
      <c r="BP10" s="628"/>
      <c r="BQ10" s="628"/>
      <c r="BR10" s="628"/>
      <c r="BS10" s="634">
        <v>42792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41646</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39331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551759</v>
      </c>
      <c r="BH11" s="626"/>
      <c r="BI11" s="626"/>
      <c r="BJ11" s="626"/>
      <c r="BK11" s="626"/>
      <c r="BL11" s="626"/>
      <c r="BM11" s="626"/>
      <c r="BN11" s="627"/>
      <c r="BO11" s="628">
        <v>4.8</v>
      </c>
      <c r="BP11" s="628"/>
      <c r="BQ11" s="628"/>
      <c r="BR11" s="628"/>
      <c r="BS11" s="634">
        <v>108849</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55370</v>
      </c>
      <c r="CS11" s="626"/>
      <c r="CT11" s="626"/>
      <c r="CU11" s="626"/>
      <c r="CV11" s="626"/>
      <c r="CW11" s="626"/>
      <c r="CX11" s="626"/>
      <c r="CY11" s="627"/>
      <c r="CZ11" s="628">
        <v>0.2</v>
      </c>
      <c r="DA11" s="628"/>
      <c r="DB11" s="628"/>
      <c r="DC11" s="628"/>
      <c r="DD11" s="634">
        <v>35868</v>
      </c>
      <c r="DE11" s="626"/>
      <c r="DF11" s="626"/>
      <c r="DG11" s="626"/>
      <c r="DH11" s="626"/>
      <c r="DI11" s="626"/>
      <c r="DJ11" s="626"/>
      <c r="DK11" s="626"/>
      <c r="DL11" s="626"/>
      <c r="DM11" s="626"/>
      <c r="DN11" s="626"/>
      <c r="DO11" s="626"/>
      <c r="DP11" s="627"/>
      <c r="DQ11" s="634">
        <v>24182</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5203589</v>
      </c>
      <c r="BH12" s="626"/>
      <c r="BI12" s="626"/>
      <c r="BJ12" s="626"/>
      <c r="BK12" s="626"/>
      <c r="BL12" s="626"/>
      <c r="BM12" s="626"/>
      <c r="BN12" s="627"/>
      <c r="BO12" s="628">
        <v>45.6</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62421</v>
      </c>
      <c r="CS12" s="626"/>
      <c r="CT12" s="626"/>
      <c r="CU12" s="626"/>
      <c r="CV12" s="626"/>
      <c r="CW12" s="626"/>
      <c r="CX12" s="626"/>
      <c r="CY12" s="627"/>
      <c r="CZ12" s="628">
        <v>0.2</v>
      </c>
      <c r="DA12" s="628"/>
      <c r="DB12" s="628"/>
      <c r="DC12" s="628"/>
      <c r="DD12" s="634" t="s">
        <v>112</v>
      </c>
      <c r="DE12" s="626"/>
      <c r="DF12" s="626"/>
      <c r="DG12" s="626"/>
      <c r="DH12" s="626"/>
      <c r="DI12" s="626"/>
      <c r="DJ12" s="626"/>
      <c r="DK12" s="626"/>
      <c r="DL12" s="626"/>
      <c r="DM12" s="626"/>
      <c r="DN12" s="626"/>
      <c r="DO12" s="626"/>
      <c r="DP12" s="627"/>
      <c r="DQ12" s="634">
        <v>57841</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50142</v>
      </c>
      <c r="S13" s="626"/>
      <c r="T13" s="626"/>
      <c r="U13" s="626"/>
      <c r="V13" s="626"/>
      <c r="W13" s="626"/>
      <c r="X13" s="626"/>
      <c r="Y13" s="627"/>
      <c r="Z13" s="628">
        <v>0.2</v>
      </c>
      <c r="AA13" s="628"/>
      <c r="AB13" s="628"/>
      <c r="AC13" s="628"/>
      <c r="AD13" s="629">
        <v>50142</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4730563</v>
      </c>
      <c r="BH13" s="626"/>
      <c r="BI13" s="626"/>
      <c r="BJ13" s="626"/>
      <c r="BK13" s="626"/>
      <c r="BL13" s="626"/>
      <c r="BM13" s="626"/>
      <c r="BN13" s="627"/>
      <c r="BO13" s="628">
        <v>41.4</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3577730</v>
      </c>
      <c r="CS13" s="626"/>
      <c r="CT13" s="626"/>
      <c r="CU13" s="626"/>
      <c r="CV13" s="626"/>
      <c r="CW13" s="626"/>
      <c r="CX13" s="626"/>
      <c r="CY13" s="627"/>
      <c r="CZ13" s="628">
        <v>12.6</v>
      </c>
      <c r="DA13" s="628"/>
      <c r="DB13" s="628"/>
      <c r="DC13" s="628"/>
      <c r="DD13" s="634">
        <v>1164630</v>
      </c>
      <c r="DE13" s="626"/>
      <c r="DF13" s="626"/>
      <c r="DG13" s="626"/>
      <c r="DH13" s="626"/>
      <c r="DI13" s="626"/>
      <c r="DJ13" s="626"/>
      <c r="DK13" s="626"/>
      <c r="DL13" s="626"/>
      <c r="DM13" s="626"/>
      <c r="DN13" s="626"/>
      <c r="DO13" s="626"/>
      <c r="DP13" s="627"/>
      <c r="DQ13" s="634">
        <v>2367660</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103337</v>
      </c>
      <c r="BH14" s="626"/>
      <c r="BI14" s="626"/>
      <c r="BJ14" s="626"/>
      <c r="BK14" s="626"/>
      <c r="BL14" s="626"/>
      <c r="BM14" s="626"/>
      <c r="BN14" s="627"/>
      <c r="BO14" s="628">
        <v>0.9</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823186</v>
      </c>
      <c r="CS14" s="626"/>
      <c r="CT14" s="626"/>
      <c r="CU14" s="626"/>
      <c r="CV14" s="626"/>
      <c r="CW14" s="626"/>
      <c r="CX14" s="626"/>
      <c r="CY14" s="627"/>
      <c r="CZ14" s="628">
        <v>2.9</v>
      </c>
      <c r="DA14" s="628"/>
      <c r="DB14" s="628"/>
      <c r="DC14" s="628"/>
      <c r="DD14" s="634">
        <v>177050</v>
      </c>
      <c r="DE14" s="626"/>
      <c r="DF14" s="626"/>
      <c r="DG14" s="626"/>
      <c r="DH14" s="626"/>
      <c r="DI14" s="626"/>
      <c r="DJ14" s="626"/>
      <c r="DK14" s="626"/>
      <c r="DL14" s="626"/>
      <c r="DM14" s="626"/>
      <c r="DN14" s="626"/>
      <c r="DO14" s="626"/>
      <c r="DP14" s="627"/>
      <c r="DQ14" s="634">
        <v>693331</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49456</v>
      </c>
      <c r="S15" s="626"/>
      <c r="T15" s="626"/>
      <c r="U15" s="626"/>
      <c r="V15" s="626"/>
      <c r="W15" s="626"/>
      <c r="X15" s="626"/>
      <c r="Y15" s="627"/>
      <c r="Z15" s="628">
        <v>0.2</v>
      </c>
      <c r="AA15" s="628"/>
      <c r="AB15" s="628"/>
      <c r="AC15" s="628"/>
      <c r="AD15" s="629">
        <v>49456</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612196</v>
      </c>
      <c r="BH15" s="626"/>
      <c r="BI15" s="626"/>
      <c r="BJ15" s="626"/>
      <c r="BK15" s="626"/>
      <c r="BL15" s="626"/>
      <c r="BM15" s="626"/>
      <c r="BN15" s="627"/>
      <c r="BO15" s="628">
        <v>5.4</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3180938</v>
      </c>
      <c r="CS15" s="626"/>
      <c r="CT15" s="626"/>
      <c r="CU15" s="626"/>
      <c r="CV15" s="626"/>
      <c r="CW15" s="626"/>
      <c r="CX15" s="626"/>
      <c r="CY15" s="627"/>
      <c r="CZ15" s="628">
        <v>11.2</v>
      </c>
      <c r="DA15" s="628"/>
      <c r="DB15" s="628"/>
      <c r="DC15" s="628"/>
      <c r="DD15" s="634">
        <v>1272838</v>
      </c>
      <c r="DE15" s="626"/>
      <c r="DF15" s="626"/>
      <c r="DG15" s="626"/>
      <c r="DH15" s="626"/>
      <c r="DI15" s="626"/>
      <c r="DJ15" s="626"/>
      <c r="DK15" s="626"/>
      <c r="DL15" s="626"/>
      <c r="DM15" s="626"/>
      <c r="DN15" s="626"/>
      <c r="DO15" s="626"/>
      <c r="DP15" s="627"/>
      <c r="DQ15" s="634">
        <v>1785824</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3718317</v>
      </c>
      <c r="S16" s="626"/>
      <c r="T16" s="626"/>
      <c r="U16" s="626"/>
      <c r="V16" s="626"/>
      <c r="W16" s="626"/>
      <c r="X16" s="626"/>
      <c r="Y16" s="627"/>
      <c r="Z16" s="628">
        <v>13</v>
      </c>
      <c r="AA16" s="628"/>
      <c r="AB16" s="628"/>
      <c r="AC16" s="628"/>
      <c r="AD16" s="629">
        <v>3408705</v>
      </c>
      <c r="AE16" s="629"/>
      <c r="AF16" s="629"/>
      <c r="AG16" s="629"/>
      <c r="AH16" s="629"/>
      <c r="AI16" s="629"/>
      <c r="AJ16" s="629"/>
      <c r="AK16" s="629"/>
      <c r="AL16" s="630">
        <v>21.7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3408705</v>
      </c>
      <c r="S17" s="626"/>
      <c r="T17" s="626"/>
      <c r="U17" s="626"/>
      <c r="V17" s="626"/>
      <c r="W17" s="626"/>
      <c r="X17" s="626"/>
      <c r="Y17" s="627"/>
      <c r="Z17" s="628">
        <v>11.9</v>
      </c>
      <c r="AA17" s="628"/>
      <c r="AB17" s="628"/>
      <c r="AC17" s="628"/>
      <c r="AD17" s="629">
        <v>3408705</v>
      </c>
      <c r="AE17" s="629"/>
      <c r="AF17" s="629"/>
      <c r="AG17" s="629"/>
      <c r="AH17" s="629"/>
      <c r="AI17" s="629"/>
      <c r="AJ17" s="629"/>
      <c r="AK17" s="629"/>
      <c r="AL17" s="630">
        <v>21.7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3095465</v>
      </c>
      <c r="CS17" s="626"/>
      <c r="CT17" s="626"/>
      <c r="CU17" s="626"/>
      <c r="CV17" s="626"/>
      <c r="CW17" s="626"/>
      <c r="CX17" s="626"/>
      <c r="CY17" s="627"/>
      <c r="CZ17" s="628">
        <v>10.9</v>
      </c>
      <c r="DA17" s="628"/>
      <c r="DB17" s="628"/>
      <c r="DC17" s="628"/>
      <c r="DD17" s="634" t="s">
        <v>112</v>
      </c>
      <c r="DE17" s="626"/>
      <c r="DF17" s="626"/>
      <c r="DG17" s="626"/>
      <c r="DH17" s="626"/>
      <c r="DI17" s="626"/>
      <c r="DJ17" s="626"/>
      <c r="DK17" s="626"/>
      <c r="DL17" s="626"/>
      <c r="DM17" s="626"/>
      <c r="DN17" s="626"/>
      <c r="DO17" s="626"/>
      <c r="DP17" s="627"/>
      <c r="DQ17" s="634">
        <v>3080985</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309612</v>
      </c>
      <c r="S18" s="626"/>
      <c r="T18" s="626"/>
      <c r="U18" s="626"/>
      <c r="V18" s="626"/>
      <c r="W18" s="626"/>
      <c r="X18" s="626"/>
      <c r="Y18" s="627"/>
      <c r="Z18" s="628">
        <v>1.1000000000000001</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978161</v>
      </c>
      <c r="BH19" s="626"/>
      <c r="BI19" s="626"/>
      <c r="BJ19" s="626"/>
      <c r="BK19" s="626"/>
      <c r="BL19" s="626"/>
      <c r="BM19" s="626"/>
      <c r="BN19" s="627"/>
      <c r="BO19" s="628">
        <v>8.6</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16861225</v>
      </c>
      <c r="S20" s="626"/>
      <c r="T20" s="626"/>
      <c r="U20" s="626"/>
      <c r="V20" s="626"/>
      <c r="W20" s="626"/>
      <c r="X20" s="626"/>
      <c r="Y20" s="627"/>
      <c r="Z20" s="628">
        <v>58.8</v>
      </c>
      <c r="AA20" s="628"/>
      <c r="AB20" s="628"/>
      <c r="AC20" s="628"/>
      <c r="AD20" s="629">
        <v>15573452</v>
      </c>
      <c r="AE20" s="629"/>
      <c r="AF20" s="629"/>
      <c r="AG20" s="629"/>
      <c r="AH20" s="629"/>
      <c r="AI20" s="629"/>
      <c r="AJ20" s="629"/>
      <c r="AK20" s="629"/>
      <c r="AL20" s="630">
        <v>99.2</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978161</v>
      </c>
      <c r="BH20" s="626"/>
      <c r="BI20" s="626"/>
      <c r="BJ20" s="626"/>
      <c r="BK20" s="626"/>
      <c r="BL20" s="626"/>
      <c r="BM20" s="626"/>
      <c r="BN20" s="627"/>
      <c r="BO20" s="628">
        <v>8.6</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28311125</v>
      </c>
      <c r="CS20" s="626"/>
      <c r="CT20" s="626"/>
      <c r="CU20" s="626"/>
      <c r="CV20" s="626"/>
      <c r="CW20" s="626"/>
      <c r="CX20" s="626"/>
      <c r="CY20" s="627"/>
      <c r="CZ20" s="628">
        <v>100</v>
      </c>
      <c r="DA20" s="628"/>
      <c r="DB20" s="628"/>
      <c r="DC20" s="628"/>
      <c r="DD20" s="634">
        <v>2770665</v>
      </c>
      <c r="DE20" s="626"/>
      <c r="DF20" s="626"/>
      <c r="DG20" s="626"/>
      <c r="DH20" s="626"/>
      <c r="DI20" s="626"/>
      <c r="DJ20" s="626"/>
      <c r="DK20" s="626"/>
      <c r="DL20" s="626"/>
      <c r="DM20" s="626"/>
      <c r="DN20" s="626"/>
      <c r="DO20" s="626"/>
      <c r="DP20" s="627"/>
      <c r="DQ20" s="634">
        <v>18276489</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13901</v>
      </c>
      <c r="S21" s="626"/>
      <c r="T21" s="626"/>
      <c r="U21" s="626"/>
      <c r="V21" s="626"/>
      <c r="W21" s="626"/>
      <c r="X21" s="626"/>
      <c r="Y21" s="627"/>
      <c r="Z21" s="628">
        <v>0</v>
      </c>
      <c r="AA21" s="628"/>
      <c r="AB21" s="628"/>
      <c r="AC21" s="628"/>
      <c r="AD21" s="629">
        <v>13901</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54980</v>
      </c>
      <c r="S22" s="626"/>
      <c r="T22" s="626"/>
      <c r="U22" s="626"/>
      <c r="V22" s="626"/>
      <c r="W22" s="626"/>
      <c r="X22" s="626"/>
      <c r="Y22" s="627"/>
      <c r="Z22" s="628">
        <v>0.2</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380684</v>
      </c>
      <c r="S23" s="626"/>
      <c r="T23" s="626"/>
      <c r="U23" s="626"/>
      <c r="V23" s="626"/>
      <c r="W23" s="626"/>
      <c r="X23" s="626"/>
      <c r="Y23" s="627"/>
      <c r="Z23" s="628">
        <v>1.3</v>
      </c>
      <c r="AA23" s="628"/>
      <c r="AB23" s="628"/>
      <c r="AC23" s="628"/>
      <c r="AD23" s="629">
        <v>91542</v>
      </c>
      <c r="AE23" s="629"/>
      <c r="AF23" s="629"/>
      <c r="AG23" s="629"/>
      <c r="AH23" s="629"/>
      <c r="AI23" s="629"/>
      <c r="AJ23" s="629"/>
      <c r="AK23" s="629"/>
      <c r="AL23" s="630">
        <v>0.6</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978161</v>
      </c>
      <c r="BH23" s="626"/>
      <c r="BI23" s="626"/>
      <c r="BJ23" s="626"/>
      <c r="BK23" s="626"/>
      <c r="BL23" s="626"/>
      <c r="BM23" s="626"/>
      <c r="BN23" s="627"/>
      <c r="BO23" s="628">
        <v>8.6</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133781</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15217457</v>
      </c>
      <c r="CS24" s="615"/>
      <c r="CT24" s="615"/>
      <c r="CU24" s="615"/>
      <c r="CV24" s="615"/>
      <c r="CW24" s="615"/>
      <c r="CX24" s="615"/>
      <c r="CY24" s="616"/>
      <c r="CZ24" s="652">
        <v>53.8</v>
      </c>
      <c r="DA24" s="653"/>
      <c r="DB24" s="653"/>
      <c r="DC24" s="654"/>
      <c r="DD24" s="651">
        <v>9058534</v>
      </c>
      <c r="DE24" s="615"/>
      <c r="DF24" s="615"/>
      <c r="DG24" s="615"/>
      <c r="DH24" s="615"/>
      <c r="DI24" s="615"/>
      <c r="DJ24" s="615"/>
      <c r="DK24" s="616"/>
      <c r="DL24" s="651">
        <v>8988481</v>
      </c>
      <c r="DM24" s="615"/>
      <c r="DN24" s="615"/>
      <c r="DO24" s="615"/>
      <c r="DP24" s="615"/>
      <c r="DQ24" s="615"/>
      <c r="DR24" s="615"/>
      <c r="DS24" s="615"/>
      <c r="DT24" s="615"/>
      <c r="DU24" s="615"/>
      <c r="DV24" s="616"/>
      <c r="DW24" s="619">
        <v>53.8</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5171027</v>
      </c>
      <c r="S25" s="626"/>
      <c r="T25" s="626"/>
      <c r="U25" s="626"/>
      <c r="V25" s="626"/>
      <c r="W25" s="626"/>
      <c r="X25" s="626"/>
      <c r="Y25" s="627"/>
      <c r="Z25" s="628">
        <v>18</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3913271</v>
      </c>
      <c r="CS25" s="657"/>
      <c r="CT25" s="657"/>
      <c r="CU25" s="657"/>
      <c r="CV25" s="657"/>
      <c r="CW25" s="657"/>
      <c r="CX25" s="657"/>
      <c r="CY25" s="658"/>
      <c r="CZ25" s="659">
        <v>13.8</v>
      </c>
      <c r="DA25" s="660"/>
      <c r="DB25" s="660"/>
      <c r="DC25" s="661"/>
      <c r="DD25" s="634">
        <v>3415310</v>
      </c>
      <c r="DE25" s="657"/>
      <c r="DF25" s="657"/>
      <c r="DG25" s="657"/>
      <c r="DH25" s="657"/>
      <c r="DI25" s="657"/>
      <c r="DJ25" s="657"/>
      <c r="DK25" s="658"/>
      <c r="DL25" s="634">
        <v>3346799</v>
      </c>
      <c r="DM25" s="657"/>
      <c r="DN25" s="657"/>
      <c r="DO25" s="657"/>
      <c r="DP25" s="657"/>
      <c r="DQ25" s="657"/>
      <c r="DR25" s="657"/>
      <c r="DS25" s="657"/>
      <c r="DT25" s="657"/>
      <c r="DU25" s="657"/>
      <c r="DV25" s="658"/>
      <c r="DW25" s="630">
        <v>20</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2387743</v>
      </c>
      <c r="CS26" s="626"/>
      <c r="CT26" s="626"/>
      <c r="CU26" s="626"/>
      <c r="CV26" s="626"/>
      <c r="CW26" s="626"/>
      <c r="CX26" s="626"/>
      <c r="CY26" s="627"/>
      <c r="CZ26" s="659">
        <v>8.4</v>
      </c>
      <c r="DA26" s="660"/>
      <c r="DB26" s="660"/>
      <c r="DC26" s="661"/>
      <c r="DD26" s="634">
        <v>2003354</v>
      </c>
      <c r="DE26" s="626"/>
      <c r="DF26" s="626"/>
      <c r="DG26" s="626"/>
      <c r="DH26" s="626"/>
      <c r="DI26" s="626"/>
      <c r="DJ26" s="626"/>
      <c r="DK26" s="627"/>
      <c r="DL26" s="634" t="s">
        <v>280</v>
      </c>
      <c r="DM26" s="626"/>
      <c r="DN26" s="626"/>
      <c r="DO26" s="626"/>
      <c r="DP26" s="626"/>
      <c r="DQ26" s="626"/>
      <c r="DR26" s="626"/>
      <c r="DS26" s="626"/>
      <c r="DT26" s="626"/>
      <c r="DU26" s="626"/>
      <c r="DV26" s="627"/>
      <c r="DW26" s="630" t="s">
        <v>280</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2301962</v>
      </c>
      <c r="S27" s="626"/>
      <c r="T27" s="626"/>
      <c r="U27" s="626"/>
      <c r="V27" s="626"/>
      <c r="W27" s="626"/>
      <c r="X27" s="626"/>
      <c r="Y27" s="627"/>
      <c r="Z27" s="628">
        <v>8</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11416192</v>
      </c>
      <c r="BH27" s="626"/>
      <c r="BI27" s="626"/>
      <c r="BJ27" s="626"/>
      <c r="BK27" s="626"/>
      <c r="BL27" s="626"/>
      <c r="BM27" s="626"/>
      <c r="BN27" s="627"/>
      <c r="BO27" s="628">
        <v>100</v>
      </c>
      <c r="BP27" s="628"/>
      <c r="BQ27" s="628"/>
      <c r="BR27" s="628"/>
      <c r="BS27" s="634">
        <v>151641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8208721</v>
      </c>
      <c r="CS27" s="657"/>
      <c r="CT27" s="657"/>
      <c r="CU27" s="657"/>
      <c r="CV27" s="657"/>
      <c r="CW27" s="657"/>
      <c r="CX27" s="657"/>
      <c r="CY27" s="658"/>
      <c r="CZ27" s="659">
        <v>29</v>
      </c>
      <c r="DA27" s="660"/>
      <c r="DB27" s="660"/>
      <c r="DC27" s="661"/>
      <c r="DD27" s="634">
        <v>2562239</v>
      </c>
      <c r="DE27" s="657"/>
      <c r="DF27" s="657"/>
      <c r="DG27" s="657"/>
      <c r="DH27" s="657"/>
      <c r="DI27" s="657"/>
      <c r="DJ27" s="657"/>
      <c r="DK27" s="658"/>
      <c r="DL27" s="634">
        <v>2560697</v>
      </c>
      <c r="DM27" s="657"/>
      <c r="DN27" s="657"/>
      <c r="DO27" s="657"/>
      <c r="DP27" s="657"/>
      <c r="DQ27" s="657"/>
      <c r="DR27" s="657"/>
      <c r="DS27" s="657"/>
      <c r="DT27" s="657"/>
      <c r="DU27" s="657"/>
      <c r="DV27" s="658"/>
      <c r="DW27" s="630">
        <v>15.3</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274941</v>
      </c>
      <c r="S28" s="626"/>
      <c r="T28" s="626"/>
      <c r="U28" s="626"/>
      <c r="V28" s="626"/>
      <c r="W28" s="626"/>
      <c r="X28" s="626"/>
      <c r="Y28" s="627"/>
      <c r="Z28" s="628">
        <v>1</v>
      </c>
      <c r="AA28" s="628"/>
      <c r="AB28" s="628"/>
      <c r="AC28" s="628"/>
      <c r="AD28" s="629">
        <v>12242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3095465</v>
      </c>
      <c r="CS28" s="626"/>
      <c r="CT28" s="626"/>
      <c r="CU28" s="626"/>
      <c r="CV28" s="626"/>
      <c r="CW28" s="626"/>
      <c r="CX28" s="626"/>
      <c r="CY28" s="627"/>
      <c r="CZ28" s="659">
        <v>10.9</v>
      </c>
      <c r="DA28" s="660"/>
      <c r="DB28" s="660"/>
      <c r="DC28" s="661"/>
      <c r="DD28" s="634">
        <v>3080985</v>
      </c>
      <c r="DE28" s="626"/>
      <c r="DF28" s="626"/>
      <c r="DG28" s="626"/>
      <c r="DH28" s="626"/>
      <c r="DI28" s="626"/>
      <c r="DJ28" s="626"/>
      <c r="DK28" s="627"/>
      <c r="DL28" s="634">
        <v>3080985</v>
      </c>
      <c r="DM28" s="626"/>
      <c r="DN28" s="626"/>
      <c r="DO28" s="626"/>
      <c r="DP28" s="626"/>
      <c r="DQ28" s="626"/>
      <c r="DR28" s="626"/>
      <c r="DS28" s="626"/>
      <c r="DT28" s="626"/>
      <c r="DU28" s="626"/>
      <c r="DV28" s="627"/>
      <c r="DW28" s="630">
        <v>18.399999999999999</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142448</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3094528</v>
      </c>
      <c r="CS29" s="657"/>
      <c r="CT29" s="657"/>
      <c r="CU29" s="657"/>
      <c r="CV29" s="657"/>
      <c r="CW29" s="657"/>
      <c r="CX29" s="657"/>
      <c r="CY29" s="658"/>
      <c r="CZ29" s="659">
        <v>10.9</v>
      </c>
      <c r="DA29" s="660"/>
      <c r="DB29" s="660"/>
      <c r="DC29" s="661"/>
      <c r="DD29" s="634">
        <v>3080048</v>
      </c>
      <c r="DE29" s="657"/>
      <c r="DF29" s="657"/>
      <c r="DG29" s="657"/>
      <c r="DH29" s="657"/>
      <c r="DI29" s="657"/>
      <c r="DJ29" s="657"/>
      <c r="DK29" s="658"/>
      <c r="DL29" s="634">
        <v>3080048</v>
      </c>
      <c r="DM29" s="657"/>
      <c r="DN29" s="657"/>
      <c r="DO29" s="657"/>
      <c r="DP29" s="657"/>
      <c r="DQ29" s="657"/>
      <c r="DR29" s="657"/>
      <c r="DS29" s="657"/>
      <c r="DT29" s="657"/>
      <c r="DU29" s="657"/>
      <c r="DV29" s="658"/>
      <c r="DW29" s="630">
        <v>18.399999999999999</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411417</v>
      </c>
      <c r="S30" s="626"/>
      <c r="T30" s="626"/>
      <c r="U30" s="626"/>
      <c r="V30" s="626"/>
      <c r="W30" s="626"/>
      <c r="X30" s="626"/>
      <c r="Y30" s="627"/>
      <c r="Z30" s="628">
        <v>1.4</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97.3</v>
      </c>
      <c r="BN30" s="684"/>
      <c r="BO30" s="684"/>
      <c r="BP30" s="684"/>
      <c r="BQ30" s="685"/>
      <c r="BR30" s="683">
        <v>98.8</v>
      </c>
      <c r="BS30" s="684"/>
      <c r="BT30" s="684"/>
      <c r="BU30" s="684"/>
      <c r="BV30" s="684"/>
      <c r="BW30" s="684"/>
      <c r="BX30" s="620">
        <v>96.8</v>
      </c>
      <c r="BY30" s="684"/>
      <c r="BZ30" s="684"/>
      <c r="CA30" s="684"/>
      <c r="CB30" s="685"/>
      <c r="CD30" s="688"/>
      <c r="CE30" s="689"/>
      <c r="CF30" s="639" t="s">
        <v>293</v>
      </c>
      <c r="CG30" s="640"/>
      <c r="CH30" s="640"/>
      <c r="CI30" s="640"/>
      <c r="CJ30" s="640"/>
      <c r="CK30" s="640"/>
      <c r="CL30" s="640"/>
      <c r="CM30" s="640"/>
      <c r="CN30" s="640"/>
      <c r="CO30" s="640"/>
      <c r="CP30" s="640"/>
      <c r="CQ30" s="641"/>
      <c r="CR30" s="625">
        <v>2668808</v>
      </c>
      <c r="CS30" s="626"/>
      <c r="CT30" s="626"/>
      <c r="CU30" s="626"/>
      <c r="CV30" s="626"/>
      <c r="CW30" s="626"/>
      <c r="CX30" s="626"/>
      <c r="CY30" s="627"/>
      <c r="CZ30" s="659">
        <v>9.4</v>
      </c>
      <c r="DA30" s="660"/>
      <c r="DB30" s="660"/>
      <c r="DC30" s="661"/>
      <c r="DD30" s="634">
        <v>2663618</v>
      </c>
      <c r="DE30" s="626"/>
      <c r="DF30" s="626"/>
      <c r="DG30" s="626"/>
      <c r="DH30" s="626"/>
      <c r="DI30" s="626"/>
      <c r="DJ30" s="626"/>
      <c r="DK30" s="627"/>
      <c r="DL30" s="634">
        <v>2663618</v>
      </c>
      <c r="DM30" s="626"/>
      <c r="DN30" s="626"/>
      <c r="DO30" s="626"/>
      <c r="DP30" s="626"/>
      <c r="DQ30" s="626"/>
      <c r="DR30" s="626"/>
      <c r="DS30" s="626"/>
      <c r="DT30" s="626"/>
      <c r="DU30" s="626"/>
      <c r="DV30" s="627"/>
      <c r="DW30" s="630">
        <v>15.9</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340736</v>
      </c>
      <c r="S31" s="626"/>
      <c r="T31" s="626"/>
      <c r="U31" s="626"/>
      <c r="V31" s="626"/>
      <c r="W31" s="626"/>
      <c r="X31" s="626"/>
      <c r="Y31" s="627"/>
      <c r="Z31" s="628">
        <v>1.2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96.6</v>
      </c>
      <c r="BN31" s="681"/>
      <c r="BO31" s="681"/>
      <c r="BP31" s="681"/>
      <c r="BQ31" s="682"/>
      <c r="BR31" s="680">
        <v>98.8</v>
      </c>
      <c r="BS31" s="657"/>
      <c r="BT31" s="657"/>
      <c r="BU31" s="657"/>
      <c r="BV31" s="657"/>
      <c r="BW31" s="657"/>
      <c r="BX31" s="631">
        <v>96.3</v>
      </c>
      <c r="BY31" s="681"/>
      <c r="BZ31" s="681"/>
      <c r="CA31" s="681"/>
      <c r="CB31" s="682"/>
      <c r="CD31" s="688"/>
      <c r="CE31" s="689"/>
      <c r="CF31" s="639" t="s">
        <v>297</v>
      </c>
      <c r="CG31" s="640"/>
      <c r="CH31" s="640"/>
      <c r="CI31" s="640"/>
      <c r="CJ31" s="640"/>
      <c r="CK31" s="640"/>
      <c r="CL31" s="640"/>
      <c r="CM31" s="640"/>
      <c r="CN31" s="640"/>
      <c r="CO31" s="640"/>
      <c r="CP31" s="640"/>
      <c r="CQ31" s="641"/>
      <c r="CR31" s="625">
        <v>425720</v>
      </c>
      <c r="CS31" s="657"/>
      <c r="CT31" s="657"/>
      <c r="CU31" s="657"/>
      <c r="CV31" s="657"/>
      <c r="CW31" s="657"/>
      <c r="CX31" s="657"/>
      <c r="CY31" s="658"/>
      <c r="CZ31" s="659">
        <v>1.5</v>
      </c>
      <c r="DA31" s="660"/>
      <c r="DB31" s="660"/>
      <c r="DC31" s="661"/>
      <c r="DD31" s="634">
        <v>416430</v>
      </c>
      <c r="DE31" s="657"/>
      <c r="DF31" s="657"/>
      <c r="DG31" s="657"/>
      <c r="DH31" s="657"/>
      <c r="DI31" s="657"/>
      <c r="DJ31" s="657"/>
      <c r="DK31" s="658"/>
      <c r="DL31" s="634">
        <v>416430</v>
      </c>
      <c r="DM31" s="657"/>
      <c r="DN31" s="657"/>
      <c r="DO31" s="657"/>
      <c r="DP31" s="657"/>
      <c r="DQ31" s="657"/>
      <c r="DR31" s="657"/>
      <c r="DS31" s="657"/>
      <c r="DT31" s="657"/>
      <c r="DU31" s="657"/>
      <c r="DV31" s="658"/>
      <c r="DW31" s="630">
        <v>2.5</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395032</v>
      </c>
      <c r="S32" s="626"/>
      <c r="T32" s="626"/>
      <c r="U32" s="626"/>
      <c r="V32" s="626"/>
      <c r="W32" s="626"/>
      <c r="X32" s="626"/>
      <c r="Y32" s="627"/>
      <c r="Z32" s="628">
        <v>1.4</v>
      </c>
      <c r="AA32" s="628"/>
      <c r="AB32" s="628"/>
      <c r="AC32" s="628"/>
      <c r="AD32" s="629">
        <v>3970</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97.5</v>
      </c>
      <c r="BN32" s="693"/>
      <c r="BO32" s="693"/>
      <c r="BP32" s="693"/>
      <c r="BQ32" s="695"/>
      <c r="BR32" s="692">
        <v>98.5</v>
      </c>
      <c r="BS32" s="693"/>
      <c r="BT32" s="693"/>
      <c r="BU32" s="693"/>
      <c r="BV32" s="693"/>
      <c r="BW32" s="693"/>
      <c r="BX32" s="694">
        <v>96.7</v>
      </c>
      <c r="BY32" s="693"/>
      <c r="BZ32" s="693"/>
      <c r="CA32" s="693"/>
      <c r="CB32" s="695"/>
      <c r="CD32" s="690"/>
      <c r="CE32" s="691"/>
      <c r="CF32" s="639" t="s">
        <v>300</v>
      </c>
      <c r="CG32" s="640"/>
      <c r="CH32" s="640"/>
      <c r="CI32" s="640"/>
      <c r="CJ32" s="640"/>
      <c r="CK32" s="640"/>
      <c r="CL32" s="640"/>
      <c r="CM32" s="640"/>
      <c r="CN32" s="640"/>
      <c r="CO32" s="640"/>
      <c r="CP32" s="640"/>
      <c r="CQ32" s="641"/>
      <c r="CR32" s="625">
        <v>937</v>
      </c>
      <c r="CS32" s="626"/>
      <c r="CT32" s="626"/>
      <c r="CU32" s="626"/>
      <c r="CV32" s="626"/>
      <c r="CW32" s="626"/>
      <c r="CX32" s="626"/>
      <c r="CY32" s="627"/>
      <c r="CZ32" s="659">
        <v>0</v>
      </c>
      <c r="DA32" s="660"/>
      <c r="DB32" s="660"/>
      <c r="DC32" s="661"/>
      <c r="DD32" s="634">
        <v>937</v>
      </c>
      <c r="DE32" s="626"/>
      <c r="DF32" s="626"/>
      <c r="DG32" s="626"/>
      <c r="DH32" s="626"/>
      <c r="DI32" s="626"/>
      <c r="DJ32" s="626"/>
      <c r="DK32" s="627"/>
      <c r="DL32" s="634">
        <v>937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2195016</v>
      </c>
      <c r="S33" s="626"/>
      <c r="T33" s="626"/>
      <c r="U33" s="626"/>
      <c r="V33" s="626"/>
      <c r="W33" s="626"/>
      <c r="X33" s="626"/>
      <c r="Y33" s="627"/>
      <c r="Z33" s="628">
        <v>7.7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10323003</v>
      </c>
      <c r="CS33" s="657"/>
      <c r="CT33" s="657"/>
      <c r="CU33" s="657"/>
      <c r="CV33" s="657"/>
      <c r="CW33" s="657"/>
      <c r="CX33" s="657"/>
      <c r="CY33" s="658"/>
      <c r="CZ33" s="659">
        <v>36.5</v>
      </c>
      <c r="DA33" s="660"/>
      <c r="DB33" s="660"/>
      <c r="DC33" s="661"/>
      <c r="DD33" s="634">
        <v>8465668</v>
      </c>
      <c r="DE33" s="657"/>
      <c r="DF33" s="657"/>
      <c r="DG33" s="657"/>
      <c r="DH33" s="657"/>
      <c r="DI33" s="657"/>
      <c r="DJ33" s="657"/>
      <c r="DK33" s="658"/>
      <c r="DL33" s="634">
        <v>7275392</v>
      </c>
      <c r="DM33" s="657"/>
      <c r="DN33" s="657"/>
      <c r="DO33" s="657"/>
      <c r="DP33" s="657"/>
      <c r="DQ33" s="657"/>
      <c r="DR33" s="657"/>
      <c r="DS33" s="657"/>
      <c r="DT33" s="657"/>
      <c r="DU33" s="657"/>
      <c r="DV33" s="658"/>
      <c r="DW33" s="630">
        <v>43.5</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2861557</v>
      </c>
      <c r="CS34" s="626"/>
      <c r="CT34" s="626"/>
      <c r="CU34" s="626"/>
      <c r="CV34" s="626"/>
      <c r="CW34" s="626"/>
      <c r="CX34" s="626"/>
      <c r="CY34" s="627"/>
      <c r="CZ34" s="659">
        <v>10.1</v>
      </c>
      <c r="DA34" s="660"/>
      <c r="DB34" s="660"/>
      <c r="DC34" s="661"/>
      <c r="DD34" s="634">
        <v>2454839</v>
      </c>
      <c r="DE34" s="626"/>
      <c r="DF34" s="626"/>
      <c r="DG34" s="626"/>
      <c r="DH34" s="626"/>
      <c r="DI34" s="626"/>
      <c r="DJ34" s="626"/>
      <c r="DK34" s="627"/>
      <c r="DL34" s="634">
        <v>2313733</v>
      </c>
      <c r="DM34" s="626"/>
      <c r="DN34" s="626"/>
      <c r="DO34" s="626"/>
      <c r="DP34" s="626"/>
      <c r="DQ34" s="626"/>
      <c r="DR34" s="626"/>
      <c r="DS34" s="626"/>
      <c r="DT34" s="626"/>
      <c r="DU34" s="626"/>
      <c r="DV34" s="627"/>
      <c r="DW34" s="630">
        <v>13.8</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1014416</v>
      </c>
      <c r="S35" s="626"/>
      <c r="T35" s="626"/>
      <c r="U35" s="626"/>
      <c r="V35" s="626"/>
      <c r="W35" s="626"/>
      <c r="X35" s="626"/>
      <c r="Y35" s="627"/>
      <c r="Z35" s="628">
        <v>3.5</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5117504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-52704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115649</v>
      </c>
      <c r="CS35" s="657"/>
      <c r="CT35" s="657"/>
      <c r="CU35" s="657"/>
      <c r="CV35" s="657"/>
      <c r="CW35" s="657"/>
      <c r="CX35" s="657"/>
      <c r="CY35" s="658"/>
      <c r="CZ35" s="659">
        <v>0.4</v>
      </c>
      <c r="DA35" s="660"/>
      <c r="DB35" s="660"/>
      <c r="DC35" s="661"/>
      <c r="DD35" s="634">
        <v>110135</v>
      </c>
      <c r="DE35" s="657"/>
      <c r="DF35" s="657"/>
      <c r="DG35" s="657"/>
      <c r="DH35" s="657"/>
      <c r="DI35" s="657"/>
      <c r="DJ35" s="657"/>
      <c r="DK35" s="658"/>
      <c r="DL35" s="634">
        <v>110135</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28677150</v>
      </c>
      <c r="S36" s="698"/>
      <c r="T36" s="698"/>
      <c r="U36" s="698"/>
      <c r="V36" s="698"/>
      <c r="W36" s="698"/>
      <c r="X36" s="698"/>
      <c r="Y36" s="699"/>
      <c r="Z36" s="700">
        <v>100</v>
      </c>
      <c r="AA36" s="700"/>
      <c r="AB36" s="700"/>
      <c r="AC36" s="700"/>
      <c r="AD36" s="701">
        <v>15695107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1547272</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-424847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2257054</v>
      </c>
      <c r="CS36" s="626"/>
      <c r="CT36" s="626"/>
      <c r="CU36" s="626"/>
      <c r="CV36" s="626"/>
      <c r="CW36" s="626"/>
      <c r="CX36" s="626"/>
      <c r="CY36" s="627"/>
      <c r="CZ36" s="659">
        <v>8</v>
      </c>
      <c r="DA36" s="660"/>
      <c r="DB36" s="660"/>
      <c r="DC36" s="661"/>
      <c r="DD36" s="634">
        <v>2040404</v>
      </c>
      <c r="DE36" s="626"/>
      <c r="DF36" s="626"/>
      <c r="DG36" s="626"/>
      <c r="DH36" s="626"/>
      <c r="DI36" s="626"/>
      <c r="DJ36" s="626"/>
      <c r="DK36" s="627"/>
      <c r="DL36" s="634">
        <v>1685101</v>
      </c>
      <c r="DM36" s="626"/>
      <c r="DN36" s="626"/>
      <c r="DO36" s="626"/>
      <c r="DP36" s="626"/>
      <c r="DQ36" s="626"/>
      <c r="DR36" s="626"/>
      <c r="DS36" s="626"/>
      <c r="DT36" s="626"/>
      <c r="DU36" s="626"/>
      <c r="DV36" s="627"/>
      <c r="DW36" s="630">
        <v>10.1</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823897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10640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494191</v>
      </c>
      <c r="CS37" s="657"/>
      <c r="CT37" s="657"/>
      <c r="CU37" s="657"/>
      <c r="CV37" s="657"/>
      <c r="CW37" s="657"/>
      <c r="CX37" s="657"/>
      <c r="CY37" s="658"/>
      <c r="CZ37" s="659">
        <v>1.7</v>
      </c>
      <c r="DA37" s="660"/>
      <c r="DB37" s="660"/>
      <c r="DC37" s="661"/>
      <c r="DD37" s="634">
        <v>494191</v>
      </c>
      <c r="DE37" s="657"/>
      <c r="DF37" s="657"/>
      <c r="DG37" s="657"/>
      <c r="DH37" s="657"/>
      <c r="DI37" s="657"/>
      <c r="DJ37" s="657"/>
      <c r="DK37" s="658"/>
      <c r="DL37" s="634">
        <v>491221</v>
      </c>
      <c r="DM37" s="657"/>
      <c r="DN37" s="657"/>
      <c r="DO37" s="657"/>
      <c r="DP37" s="657"/>
      <c r="DQ37" s="657"/>
      <c r="DR37" s="657"/>
      <c r="DS37" s="657"/>
      <c r="DT37" s="657"/>
      <c r="DU37" s="657"/>
      <c r="DV37" s="658"/>
      <c r="DW37" s="630">
        <v>2.9</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165000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17530</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4277422</v>
      </c>
      <c r="CS38" s="626"/>
      <c r="CT38" s="626"/>
      <c r="CU38" s="626"/>
      <c r="CV38" s="626"/>
      <c r="CW38" s="626"/>
      <c r="CX38" s="626"/>
      <c r="CY38" s="627"/>
      <c r="CZ38" s="659">
        <v>15.1</v>
      </c>
      <c r="DA38" s="660"/>
      <c r="DB38" s="660"/>
      <c r="DC38" s="661"/>
      <c r="DD38" s="634">
        <v>3485295</v>
      </c>
      <c r="DE38" s="626"/>
      <c r="DF38" s="626"/>
      <c r="DG38" s="626"/>
      <c r="DH38" s="626"/>
      <c r="DI38" s="626"/>
      <c r="DJ38" s="626"/>
      <c r="DK38" s="627"/>
      <c r="DL38" s="634">
        <v>3166423</v>
      </c>
      <c r="DM38" s="626"/>
      <c r="DN38" s="626"/>
      <c r="DO38" s="626"/>
      <c r="DP38" s="626"/>
      <c r="DQ38" s="626"/>
      <c r="DR38" s="626"/>
      <c r="DS38" s="626"/>
      <c r="DT38" s="626"/>
      <c r="DU38" s="626"/>
      <c r="DV38" s="627"/>
      <c r="DW38" s="630">
        <v>18.899999999999999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16185</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810321</v>
      </c>
      <c r="CS39" s="657"/>
      <c r="CT39" s="657"/>
      <c r="CU39" s="657"/>
      <c r="CV39" s="657"/>
      <c r="CW39" s="657"/>
      <c r="CX39" s="657"/>
      <c r="CY39" s="658"/>
      <c r="CZ39" s="659">
        <v>2.9</v>
      </c>
      <c r="DA39" s="660"/>
      <c r="DB39" s="660"/>
      <c r="DC39" s="661"/>
      <c r="DD39" s="634">
        <v>374995</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947734</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122</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1000</v>
      </c>
      <c r="CS40" s="626"/>
      <c r="CT40" s="626"/>
      <c r="CU40" s="626"/>
      <c r="CV40" s="626"/>
      <c r="CW40" s="626"/>
      <c r="CX40" s="626"/>
      <c r="CY40" s="627"/>
      <c r="CZ40" s="659">
        <v>0</v>
      </c>
      <c r="DA40" s="660"/>
      <c r="DB40" s="660"/>
      <c r="DC40" s="661"/>
      <c r="DD40" s="634" t="s">
        <v>325</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1617416</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341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2770665</v>
      </c>
      <c r="CS42" s="626"/>
      <c r="CT42" s="626"/>
      <c r="CU42" s="626"/>
      <c r="CV42" s="626"/>
      <c r="CW42" s="626"/>
      <c r="CX42" s="626"/>
      <c r="CY42" s="627"/>
      <c r="CZ42" s="659">
        <v>9.8000000000000007</v>
      </c>
      <c r="DA42" s="708"/>
      <c r="DB42" s="708"/>
      <c r="DC42" s="709"/>
      <c r="DD42" s="634">
        <v>752287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143959</v>
      </c>
      <c r="CS43" s="657"/>
      <c r="CT43" s="657"/>
      <c r="CU43" s="657"/>
      <c r="CV43" s="657"/>
      <c r="CW43" s="657"/>
      <c r="CX43" s="657"/>
      <c r="CY43" s="658"/>
      <c r="CZ43" s="659">
        <v>0.5</v>
      </c>
      <c r="DA43" s="660"/>
      <c r="DB43" s="660"/>
      <c r="DC43" s="661"/>
      <c r="DD43" s="634">
        <v>139911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2770665</v>
      </c>
      <c r="CS44" s="626"/>
      <c r="CT44" s="626"/>
      <c r="CU44" s="626"/>
      <c r="CV44" s="626"/>
      <c r="CW44" s="626"/>
      <c r="CX44" s="626"/>
      <c r="CY44" s="627"/>
      <c r="CZ44" s="659">
        <v>9.8000000000000007</v>
      </c>
      <c r="DA44" s="708"/>
      <c r="DB44" s="708"/>
      <c r="DC44" s="709"/>
      <c r="DD44" s="634">
        <v>752287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977852</v>
      </c>
      <c r="CS45" s="657"/>
      <c r="CT45" s="657"/>
      <c r="CU45" s="657"/>
      <c r="CV45" s="657"/>
      <c r="CW45" s="657"/>
      <c r="CX45" s="657"/>
      <c r="CY45" s="658"/>
      <c r="CZ45" s="659">
        <v>3.5</v>
      </c>
      <c r="DA45" s="660"/>
      <c r="DB45" s="660"/>
      <c r="DC45" s="661"/>
      <c r="DD45" s="634">
        <v>15950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1742347</v>
      </c>
      <c r="CS46" s="626"/>
      <c r="CT46" s="626"/>
      <c r="CU46" s="626"/>
      <c r="CV46" s="626"/>
      <c r="CW46" s="626"/>
      <c r="CX46" s="626"/>
      <c r="CY46" s="627"/>
      <c r="CZ46" s="659">
        <v>6.2</v>
      </c>
      <c r="DA46" s="708"/>
      <c r="DB46" s="708"/>
      <c r="DC46" s="709"/>
      <c r="DD46" s="634">
        <v>731271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28311125</v>
      </c>
      <c r="CS49" s="693"/>
      <c r="CT49" s="693"/>
      <c r="CU49" s="693"/>
      <c r="CV49" s="693"/>
      <c r="CW49" s="693"/>
      <c r="CX49" s="693"/>
      <c r="CY49" s="720"/>
      <c r="CZ49" s="721">
        <v>100</v>
      </c>
      <c r="DA49" s="722"/>
      <c r="DB49" s="722"/>
      <c r="DC49" s="723"/>
      <c r="DD49" s="724">
        <v>18276489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28754</v>
      </c>
      <c r="R7" s="755"/>
      <c r="S7" s="755"/>
      <c r="T7" s="755"/>
      <c r="U7" s="755"/>
      <c r="V7" s="755">
        <v>28388</v>
      </c>
      <c r="W7" s="755"/>
      <c r="X7" s="755"/>
      <c r="Y7" s="755"/>
      <c r="Z7" s="755"/>
      <c r="AA7" s="755">
        <v>366</v>
      </c>
      <c r="AB7" s="755"/>
      <c r="AC7" s="755"/>
      <c r="AD7" s="755"/>
      <c r="AE7" s="756"/>
      <c r="AF7" s="757">
        <v>264</v>
      </c>
      <c r="AG7" s="758"/>
      <c r="AH7" s="758"/>
      <c r="AI7" s="758"/>
      <c r="AJ7" s="759"/>
      <c r="AK7" s="794">
        <v>246</v>
      </c>
      <c r="AL7" s="795"/>
      <c r="AM7" s="795"/>
      <c r="AN7" s="795"/>
      <c r="AO7" s="795"/>
      <c r="AP7" s="795">
        <v>28160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556</v>
      </c>
      <c r="BS7" s="798" t="s">
        <v>557</v>
      </c>
      <c r="BT7" s="799"/>
      <c r="BU7" s="799"/>
      <c r="BV7" s="799"/>
      <c r="BW7" s="799"/>
      <c r="BX7" s="799"/>
      <c r="BY7" s="799"/>
      <c r="BZ7" s="799"/>
      <c r="CA7" s="799"/>
      <c r="CB7" s="799"/>
      <c r="CC7" s="799"/>
      <c r="CD7" s="799"/>
      <c r="CE7" s="799"/>
      <c r="CF7" s="799"/>
      <c r="CG7" s="800"/>
      <c r="CH7" s="791">
        <v>0</v>
      </c>
      <c r="CI7" s="792"/>
      <c r="CJ7" s="792"/>
      <c r="CK7" s="792"/>
      <c r="CL7" s="793"/>
      <c r="CM7" s="791">
        <v>17</v>
      </c>
      <c r="CN7" s="792"/>
      <c r="CO7" s="792"/>
      <c r="CP7" s="792"/>
      <c r="CQ7" s="793"/>
      <c r="CR7" s="791">
        <v>5</v>
      </c>
      <c r="CS7" s="792"/>
      <c r="CT7" s="792"/>
      <c r="CU7" s="792"/>
      <c r="CV7" s="793"/>
      <c r="CW7" s="791" t="s">
        <v>558</v>
      </c>
      <c r="CX7" s="792"/>
      <c r="CY7" s="792"/>
      <c r="CZ7" s="792"/>
      <c r="DA7" s="793"/>
      <c r="DB7" s="791" t="s">
        <v>558</v>
      </c>
      <c r="DC7" s="792"/>
      <c r="DD7" s="792"/>
      <c r="DE7" s="792"/>
      <c r="DF7" s="793"/>
      <c r="DG7" s="791">
        <v>2800</v>
      </c>
      <c r="DH7" s="792"/>
      <c r="DI7" s="792"/>
      <c r="DJ7" s="792"/>
      <c r="DK7" s="793"/>
      <c r="DL7" s="791" t="s">
        <v>558</v>
      </c>
      <c r="DM7" s="792"/>
      <c r="DN7" s="792"/>
      <c r="DO7" s="792"/>
      <c r="DP7" s="793"/>
      <c r="DQ7" s="791">
        <v>682</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839</v>
      </c>
      <c r="R8" s="779"/>
      <c r="S8" s="779"/>
      <c r="T8" s="779"/>
      <c r="U8" s="779"/>
      <c r="V8" s="779">
        <v>839</v>
      </c>
      <c r="W8" s="779"/>
      <c r="X8" s="779"/>
      <c r="Y8" s="779"/>
      <c r="Z8" s="779"/>
      <c r="AA8" s="779" t="s">
        <v>565</v>
      </c>
      <c r="AB8" s="779"/>
      <c r="AC8" s="779"/>
      <c r="AD8" s="779"/>
      <c r="AE8" s="780"/>
      <c r="AF8" s="781" t="s">
        <v>112</v>
      </c>
      <c r="AG8" s="782"/>
      <c r="AH8" s="782"/>
      <c r="AI8" s="782"/>
      <c r="AJ8" s="783"/>
      <c r="AK8" s="784">
        <v>534</v>
      </c>
      <c r="AL8" s="785"/>
      <c r="AM8" s="785"/>
      <c r="AN8" s="785"/>
      <c r="AO8" s="785"/>
      <c r="AP8" s="785">
        <v>2298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559</v>
      </c>
      <c r="BT8" s="789"/>
      <c r="BU8" s="789"/>
      <c r="BV8" s="789"/>
      <c r="BW8" s="789"/>
      <c r="BX8" s="789"/>
      <c r="BY8" s="789"/>
      <c r="BZ8" s="789"/>
      <c r="CA8" s="789"/>
      <c r="CB8" s="789"/>
      <c r="CC8" s="789"/>
      <c r="CD8" s="789"/>
      <c r="CE8" s="789"/>
      <c r="CF8" s="789"/>
      <c r="CG8" s="790"/>
      <c r="CH8" s="801">
        <v>16</v>
      </c>
      <c r="CI8" s="802"/>
      <c r="CJ8" s="802"/>
      <c r="CK8" s="802"/>
      <c r="CL8" s="803"/>
      <c r="CM8" s="801">
        <v>44</v>
      </c>
      <c r="CN8" s="802"/>
      <c r="CO8" s="802"/>
      <c r="CP8" s="802"/>
      <c r="CQ8" s="803"/>
      <c r="CR8" s="801">
        <v>4</v>
      </c>
      <c r="CS8" s="802"/>
      <c r="CT8" s="802"/>
      <c r="CU8" s="802"/>
      <c r="CV8" s="803"/>
      <c r="CW8" s="801" t="s">
        <v>558</v>
      </c>
      <c r="CX8" s="802"/>
      <c r="CY8" s="802"/>
      <c r="CZ8" s="802"/>
      <c r="DA8" s="803"/>
      <c r="DB8" s="801" t="s">
        <v>558</v>
      </c>
      <c r="DC8" s="802"/>
      <c r="DD8" s="802"/>
      <c r="DE8" s="802"/>
      <c r="DF8" s="803"/>
      <c r="DG8" s="801" t="s">
        <v>558</v>
      </c>
      <c r="DH8" s="802"/>
      <c r="DI8" s="802"/>
      <c r="DJ8" s="802"/>
      <c r="DK8" s="803"/>
      <c r="DL8" s="801" t="s">
        <v>558</v>
      </c>
      <c r="DM8" s="802"/>
      <c r="DN8" s="802"/>
      <c r="DO8" s="802"/>
      <c r="DP8" s="803"/>
      <c r="DQ8" s="801" t="s">
        <v>558</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560</v>
      </c>
      <c r="BT9" s="789"/>
      <c r="BU9" s="789"/>
      <c r="BV9" s="789"/>
      <c r="BW9" s="789"/>
      <c r="BX9" s="789"/>
      <c r="BY9" s="789"/>
      <c r="BZ9" s="789"/>
      <c r="CA9" s="789"/>
      <c r="CB9" s="789"/>
      <c r="CC9" s="789"/>
      <c r="CD9" s="789"/>
      <c r="CE9" s="789"/>
      <c r="CF9" s="789"/>
      <c r="CG9" s="790"/>
      <c r="CH9" s="801">
        <v>15</v>
      </c>
      <c r="CI9" s="802"/>
      <c r="CJ9" s="802"/>
      <c r="CK9" s="802"/>
      <c r="CL9" s="803"/>
      <c r="CM9" s="801">
        <v>328</v>
      </c>
      <c r="CN9" s="802"/>
      <c r="CO9" s="802"/>
      <c r="CP9" s="802"/>
      <c r="CQ9" s="803"/>
      <c r="CR9" s="801">
        <v>16</v>
      </c>
      <c r="CS9" s="802"/>
      <c r="CT9" s="802"/>
      <c r="CU9" s="802"/>
      <c r="CV9" s="803"/>
      <c r="CW9" s="801" t="s">
        <v>558</v>
      </c>
      <c r="CX9" s="802"/>
      <c r="CY9" s="802"/>
      <c r="CZ9" s="802"/>
      <c r="DA9" s="803"/>
      <c r="DB9" s="801" t="s">
        <v>558</v>
      </c>
      <c r="DC9" s="802"/>
      <c r="DD9" s="802"/>
      <c r="DE9" s="802"/>
      <c r="DF9" s="803"/>
      <c r="DG9" s="801" t="s">
        <v>558</v>
      </c>
      <c r="DH9" s="802"/>
      <c r="DI9" s="802"/>
      <c r="DJ9" s="802"/>
      <c r="DK9" s="803"/>
      <c r="DL9" s="801" t="s">
        <v>558</v>
      </c>
      <c r="DM9" s="802"/>
      <c r="DN9" s="802"/>
      <c r="DO9" s="802"/>
      <c r="DP9" s="803"/>
      <c r="DQ9" s="801" t="s">
        <v>558</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28754</v>
      </c>
      <c r="R23" s="814"/>
      <c r="S23" s="814"/>
      <c r="T23" s="814"/>
      <c r="U23" s="814"/>
      <c r="V23" s="814">
        <v>28388</v>
      </c>
      <c r="W23" s="814"/>
      <c r="X23" s="814"/>
      <c r="Y23" s="814"/>
      <c r="Z23" s="814"/>
      <c r="AA23" s="814">
        <v>366</v>
      </c>
      <c r="AB23" s="814"/>
      <c r="AC23" s="814"/>
      <c r="AD23" s="814"/>
      <c r="AE23" s="815"/>
      <c r="AF23" s="816">
        <v>264</v>
      </c>
      <c r="AG23" s="814"/>
      <c r="AH23" s="814"/>
      <c r="AI23" s="814"/>
      <c r="AJ23" s="817"/>
      <c r="AK23" s="818"/>
      <c r="AL23" s="819"/>
      <c r="AM23" s="819"/>
      <c r="AN23" s="819"/>
      <c r="AO23" s="819"/>
      <c r="AP23" s="814">
        <v>30459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9796</v>
      </c>
      <c r="R28" s="843"/>
      <c r="S28" s="843"/>
      <c r="T28" s="843"/>
      <c r="U28" s="843"/>
      <c r="V28" s="843">
        <v>9848</v>
      </c>
      <c r="W28" s="843"/>
      <c r="X28" s="843"/>
      <c r="Y28" s="843"/>
      <c r="Z28" s="843"/>
      <c r="AA28" s="843">
        <v>-53</v>
      </c>
      <c r="AB28" s="843"/>
      <c r="AC28" s="843"/>
      <c r="AD28" s="843"/>
      <c r="AE28" s="844"/>
      <c r="AF28" s="845">
        <v>-53</v>
      </c>
      <c r="AG28" s="843"/>
      <c r="AH28" s="843"/>
      <c r="AI28" s="843"/>
      <c r="AJ28" s="846"/>
      <c r="AK28" s="847">
        <v>948</v>
      </c>
      <c r="AL28" s="838"/>
      <c r="AM28" s="838"/>
      <c r="AN28" s="838"/>
      <c r="AO28" s="838"/>
      <c r="AP28" s="838" t="s">
        <v>565</v>
      </c>
      <c r="AQ28" s="838"/>
      <c r="AR28" s="838"/>
      <c r="AS28" s="838"/>
      <c r="AT28" s="838"/>
      <c r="AU28" s="838" t="s">
        <v>565</v>
      </c>
      <c r="AV28" s="838"/>
      <c r="AW28" s="838"/>
      <c r="AX28" s="838"/>
      <c r="AY28" s="838"/>
      <c r="AZ28" s="839" t="s">
        <v>565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4766</v>
      </c>
      <c r="R29" s="779"/>
      <c r="S29" s="779"/>
      <c r="T29" s="779"/>
      <c r="U29" s="779"/>
      <c r="V29" s="779">
        <v>4740</v>
      </c>
      <c r="W29" s="779"/>
      <c r="X29" s="779"/>
      <c r="Y29" s="779"/>
      <c r="Z29" s="779"/>
      <c r="AA29" s="779">
        <v>26</v>
      </c>
      <c r="AB29" s="779"/>
      <c r="AC29" s="779"/>
      <c r="AD29" s="779"/>
      <c r="AE29" s="780"/>
      <c r="AF29" s="781">
        <v>26</v>
      </c>
      <c r="AG29" s="782"/>
      <c r="AH29" s="782"/>
      <c r="AI29" s="782"/>
      <c r="AJ29" s="783"/>
      <c r="AK29" s="850">
        <v>734</v>
      </c>
      <c r="AL29" s="851"/>
      <c r="AM29" s="851"/>
      <c r="AN29" s="851"/>
      <c r="AO29" s="851"/>
      <c r="AP29" s="851" t="s">
        <v>565</v>
      </c>
      <c r="AQ29" s="851"/>
      <c r="AR29" s="851"/>
      <c r="AS29" s="851"/>
      <c r="AT29" s="851"/>
      <c r="AU29" s="851" t="s">
        <v>565</v>
      </c>
      <c r="AV29" s="851"/>
      <c r="AW29" s="851"/>
      <c r="AX29" s="851"/>
      <c r="AY29" s="851"/>
      <c r="AZ29" s="852" t="s">
        <v>565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803</v>
      </c>
      <c r="R30" s="779"/>
      <c r="S30" s="779"/>
      <c r="T30" s="779"/>
      <c r="U30" s="779"/>
      <c r="V30" s="779">
        <v>774</v>
      </c>
      <c r="W30" s="779"/>
      <c r="X30" s="779"/>
      <c r="Y30" s="779"/>
      <c r="Z30" s="779"/>
      <c r="AA30" s="779">
        <v>29</v>
      </c>
      <c r="AB30" s="779"/>
      <c r="AC30" s="779"/>
      <c r="AD30" s="779"/>
      <c r="AE30" s="780"/>
      <c r="AF30" s="781">
        <v>29</v>
      </c>
      <c r="AG30" s="782"/>
      <c r="AH30" s="782"/>
      <c r="AI30" s="782"/>
      <c r="AJ30" s="783"/>
      <c r="AK30" s="850">
        <v>194</v>
      </c>
      <c r="AL30" s="851"/>
      <c r="AM30" s="851"/>
      <c r="AN30" s="851"/>
      <c r="AO30" s="851"/>
      <c r="AP30" s="851" t="s">
        <v>565</v>
      </c>
      <c r="AQ30" s="851"/>
      <c r="AR30" s="851"/>
      <c r="AS30" s="851"/>
      <c r="AT30" s="851"/>
      <c r="AU30" s="851" t="s">
        <v>565</v>
      </c>
      <c r="AV30" s="851"/>
      <c r="AW30" s="851"/>
      <c r="AX30" s="851"/>
      <c r="AY30" s="851"/>
      <c r="AZ30" s="852" t="s">
        <v>565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189</v>
      </c>
      <c r="R31" s="779"/>
      <c r="S31" s="779"/>
      <c r="T31" s="779"/>
      <c r="U31" s="779"/>
      <c r="V31" s="779">
        <v>466</v>
      </c>
      <c r="W31" s="779"/>
      <c r="X31" s="779"/>
      <c r="Y31" s="779"/>
      <c r="Z31" s="779"/>
      <c r="AA31" s="779">
        <v>-276</v>
      </c>
      <c r="AB31" s="779"/>
      <c r="AC31" s="779"/>
      <c r="AD31" s="779"/>
      <c r="AE31" s="780"/>
      <c r="AF31" s="781">
        <v>-276</v>
      </c>
      <c r="AG31" s="782"/>
      <c r="AH31" s="782"/>
      <c r="AI31" s="782"/>
      <c r="AJ31" s="783"/>
      <c r="AK31" s="850">
        <v>165</v>
      </c>
      <c r="AL31" s="851"/>
      <c r="AM31" s="851"/>
      <c r="AN31" s="851"/>
      <c r="AO31" s="851"/>
      <c r="AP31" s="851" t="s">
        <v>565</v>
      </c>
      <c r="AQ31" s="851"/>
      <c r="AR31" s="851"/>
      <c r="AS31" s="851"/>
      <c r="AT31" s="851"/>
      <c r="AU31" s="851" t="s">
        <v>565</v>
      </c>
      <c r="AV31" s="851"/>
      <c r="AW31" s="851"/>
      <c r="AX31" s="851"/>
      <c r="AY31" s="851"/>
      <c r="AZ31" s="852" t="s">
        <v>565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1768</v>
      </c>
      <c r="R32" s="779"/>
      <c r="S32" s="779"/>
      <c r="T32" s="779"/>
      <c r="U32" s="779"/>
      <c r="V32" s="779">
        <v>1458</v>
      </c>
      <c r="W32" s="779"/>
      <c r="X32" s="779"/>
      <c r="Y32" s="779"/>
      <c r="Z32" s="779"/>
      <c r="AA32" s="779">
        <v>310</v>
      </c>
      <c r="AB32" s="779"/>
      <c r="AC32" s="779"/>
      <c r="AD32" s="779"/>
      <c r="AE32" s="780"/>
      <c r="AF32" s="781">
        <v>1791</v>
      </c>
      <c r="AG32" s="782"/>
      <c r="AH32" s="782"/>
      <c r="AI32" s="782"/>
      <c r="AJ32" s="783"/>
      <c r="AK32" s="850">
        <v>18</v>
      </c>
      <c r="AL32" s="851"/>
      <c r="AM32" s="851"/>
      <c r="AN32" s="851"/>
      <c r="AO32" s="851"/>
      <c r="AP32" s="851">
        <v>3408</v>
      </c>
      <c r="AQ32" s="851"/>
      <c r="AR32" s="851"/>
      <c r="AS32" s="851"/>
      <c r="AT32" s="851"/>
      <c r="AU32" s="851" t="s">
        <v>565</v>
      </c>
      <c r="AV32" s="851"/>
      <c r="AW32" s="851"/>
      <c r="AX32" s="851"/>
      <c r="AY32" s="851"/>
      <c r="AZ32" s="852" t="s">
        <v>565</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5283</v>
      </c>
      <c r="R33" s="779"/>
      <c r="S33" s="779"/>
      <c r="T33" s="779"/>
      <c r="U33" s="779"/>
      <c r="V33" s="779">
        <v>5720</v>
      </c>
      <c r="W33" s="779"/>
      <c r="X33" s="779"/>
      <c r="Y33" s="779"/>
      <c r="Z33" s="779"/>
      <c r="AA33" s="779">
        <v>-437</v>
      </c>
      <c r="AB33" s="779"/>
      <c r="AC33" s="779"/>
      <c r="AD33" s="779"/>
      <c r="AE33" s="780"/>
      <c r="AF33" s="781" t="s">
        <v>112</v>
      </c>
      <c r="AG33" s="782"/>
      <c r="AH33" s="782"/>
      <c r="AI33" s="782"/>
      <c r="AJ33" s="783"/>
      <c r="AK33" s="850">
        <v>824</v>
      </c>
      <c r="AL33" s="851"/>
      <c r="AM33" s="851"/>
      <c r="AN33" s="851"/>
      <c r="AO33" s="851"/>
      <c r="AP33" s="851">
        <v>5016</v>
      </c>
      <c r="AQ33" s="851"/>
      <c r="AR33" s="851"/>
      <c r="AS33" s="851"/>
      <c r="AT33" s="851"/>
      <c r="AU33" s="851">
        <v>3491</v>
      </c>
      <c r="AV33" s="851"/>
      <c r="AW33" s="851"/>
      <c r="AX33" s="851"/>
      <c r="AY33" s="851"/>
      <c r="AZ33" s="852" t="s">
        <v>565</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4095</v>
      </c>
      <c r="R34" s="779"/>
      <c r="S34" s="779"/>
      <c r="T34" s="779"/>
      <c r="U34" s="779"/>
      <c r="V34" s="779">
        <v>4033</v>
      </c>
      <c r="W34" s="779"/>
      <c r="X34" s="779"/>
      <c r="Y34" s="779"/>
      <c r="Z34" s="779"/>
      <c r="AA34" s="779">
        <v>62</v>
      </c>
      <c r="AB34" s="779"/>
      <c r="AC34" s="779"/>
      <c r="AD34" s="779"/>
      <c r="AE34" s="780"/>
      <c r="AF34" s="781">
        <v>62</v>
      </c>
      <c r="AG34" s="782"/>
      <c r="AH34" s="782"/>
      <c r="AI34" s="782"/>
      <c r="AJ34" s="783"/>
      <c r="AK34" s="850">
        <v>1450</v>
      </c>
      <c r="AL34" s="851"/>
      <c r="AM34" s="851"/>
      <c r="AN34" s="851"/>
      <c r="AO34" s="851"/>
      <c r="AP34" s="851">
        <v>25151</v>
      </c>
      <c r="AQ34" s="851"/>
      <c r="AR34" s="851"/>
      <c r="AS34" s="851"/>
      <c r="AT34" s="851"/>
      <c r="AU34" s="851">
        <v>18838</v>
      </c>
      <c r="AV34" s="851"/>
      <c r="AW34" s="851"/>
      <c r="AX34" s="851"/>
      <c r="AY34" s="851"/>
      <c r="AZ34" s="852" t="s">
        <v>565</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1579</v>
      </c>
      <c r="AG63" s="862"/>
      <c r="AH63" s="862"/>
      <c r="AI63" s="862"/>
      <c r="AJ63" s="863"/>
      <c r="AK63" s="864"/>
      <c r="AL63" s="859"/>
      <c r="AM63" s="859"/>
      <c r="AN63" s="859"/>
      <c r="AO63" s="859"/>
      <c r="AP63" s="862">
        <v>33575</v>
      </c>
      <c r="AQ63" s="862"/>
      <c r="AR63" s="862"/>
      <c r="AS63" s="862"/>
      <c r="AT63" s="862"/>
      <c r="AU63" s="862">
        <v>22329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549</v>
      </c>
      <c r="C68" s="890"/>
      <c r="D68" s="890"/>
      <c r="E68" s="890"/>
      <c r="F68" s="890"/>
      <c r="G68" s="890"/>
      <c r="H68" s="890"/>
      <c r="I68" s="890"/>
      <c r="J68" s="890"/>
      <c r="K68" s="890"/>
      <c r="L68" s="890"/>
      <c r="M68" s="890"/>
      <c r="N68" s="890"/>
      <c r="O68" s="890"/>
      <c r="P68" s="891"/>
      <c r="Q68" s="892">
        <v>27</v>
      </c>
      <c r="R68" s="886"/>
      <c r="S68" s="886"/>
      <c r="T68" s="886"/>
      <c r="U68" s="886"/>
      <c r="V68" s="886">
        <v>20</v>
      </c>
      <c r="W68" s="886"/>
      <c r="X68" s="886"/>
      <c r="Y68" s="886"/>
      <c r="Z68" s="886"/>
      <c r="AA68" s="886">
        <v>6</v>
      </c>
      <c r="AB68" s="886"/>
      <c r="AC68" s="886"/>
      <c r="AD68" s="886"/>
      <c r="AE68" s="886"/>
      <c r="AF68" s="886">
        <v>6</v>
      </c>
      <c r="AG68" s="886"/>
      <c r="AH68" s="886"/>
      <c r="AI68" s="886"/>
      <c r="AJ68" s="886"/>
      <c r="AK68" s="886" t="s">
        <v>550</v>
      </c>
      <c r="AL68" s="886"/>
      <c r="AM68" s="886"/>
      <c r="AN68" s="886"/>
      <c r="AO68" s="886"/>
      <c r="AP68" s="886" t="s">
        <v>550</v>
      </c>
      <c r="AQ68" s="886"/>
      <c r="AR68" s="886"/>
      <c r="AS68" s="886"/>
      <c r="AT68" s="886"/>
      <c r="AU68" s="886" t="s">
        <v>550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551</v>
      </c>
      <c r="C69" s="894"/>
      <c r="D69" s="894"/>
      <c r="E69" s="894"/>
      <c r="F69" s="894"/>
      <c r="G69" s="894"/>
      <c r="H69" s="894"/>
      <c r="I69" s="894"/>
      <c r="J69" s="894"/>
      <c r="K69" s="894"/>
      <c r="L69" s="894"/>
      <c r="M69" s="894"/>
      <c r="N69" s="894"/>
      <c r="O69" s="894"/>
      <c r="P69" s="895"/>
      <c r="Q69" s="896">
        <v>342</v>
      </c>
      <c r="R69" s="851"/>
      <c r="S69" s="851"/>
      <c r="T69" s="851"/>
      <c r="U69" s="851"/>
      <c r="V69" s="851">
        <v>309</v>
      </c>
      <c r="W69" s="851"/>
      <c r="X69" s="851"/>
      <c r="Y69" s="851"/>
      <c r="Z69" s="851"/>
      <c r="AA69" s="851">
        <v>34</v>
      </c>
      <c r="AB69" s="851"/>
      <c r="AC69" s="851"/>
      <c r="AD69" s="851"/>
      <c r="AE69" s="851"/>
      <c r="AF69" s="851">
        <v>267</v>
      </c>
      <c r="AG69" s="851"/>
      <c r="AH69" s="851"/>
      <c r="AI69" s="851"/>
      <c r="AJ69" s="851"/>
      <c r="AK69" s="851" t="s">
        <v>550</v>
      </c>
      <c r="AL69" s="851"/>
      <c r="AM69" s="851"/>
      <c r="AN69" s="851"/>
      <c r="AO69" s="851"/>
      <c r="AP69" s="851" t="s">
        <v>550</v>
      </c>
      <c r="AQ69" s="851"/>
      <c r="AR69" s="851"/>
      <c r="AS69" s="851"/>
      <c r="AT69" s="851"/>
      <c r="AU69" s="851" t="s">
        <v>550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552</v>
      </c>
      <c r="C70" s="894"/>
      <c r="D70" s="894"/>
      <c r="E70" s="894"/>
      <c r="F70" s="894"/>
      <c r="G70" s="894"/>
      <c r="H70" s="894"/>
      <c r="I70" s="894"/>
      <c r="J70" s="894"/>
      <c r="K70" s="894"/>
      <c r="L70" s="894"/>
      <c r="M70" s="894"/>
      <c r="N70" s="894"/>
      <c r="O70" s="894"/>
      <c r="P70" s="895"/>
      <c r="Q70" s="896">
        <v>8</v>
      </c>
      <c r="R70" s="851"/>
      <c r="S70" s="851"/>
      <c r="T70" s="851"/>
      <c r="U70" s="851"/>
      <c r="V70" s="851">
        <v>8</v>
      </c>
      <c r="W70" s="851"/>
      <c r="X70" s="851"/>
      <c r="Y70" s="851"/>
      <c r="Z70" s="851"/>
      <c r="AA70" s="851">
        <v>0</v>
      </c>
      <c r="AB70" s="851"/>
      <c r="AC70" s="851"/>
      <c r="AD70" s="851"/>
      <c r="AE70" s="851"/>
      <c r="AF70" s="851">
        <v>0</v>
      </c>
      <c r="AG70" s="851"/>
      <c r="AH70" s="851"/>
      <c r="AI70" s="851"/>
      <c r="AJ70" s="851"/>
      <c r="AK70" s="851" t="s">
        <v>550</v>
      </c>
      <c r="AL70" s="851"/>
      <c r="AM70" s="851"/>
      <c r="AN70" s="851"/>
      <c r="AO70" s="851"/>
      <c r="AP70" s="851" t="s">
        <v>550</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568</v>
      </c>
      <c r="C71" s="894"/>
      <c r="D71" s="894"/>
      <c r="E71" s="894"/>
      <c r="F71" s="894"/>
      <c r="G71" s="894"/>
      <c r="H71" s="894"/>
      <c r="I71" s="894"/>
      <c r="J71" s="894"/>
      <c r="K71" s="894"/>
      <c r="L71" s="894"/>
      <c r="M71" s="894"/>
      <c r="N71" s="894"/>
      <c r="O71" s="894"/>
      <c r="P71" s="895"/>
      <c r="Q71" s="896">
        <v>76</v>
      </c>
      <c r="R71" s="851"/>
      <c r="S71" s="851"/>
      <c r="T71" s="851"/>
      <c r="U71" s="851"/>
      <c r="V71" s="851">
        <v>71</v>
      </c>
      <c r="W71" s="851"/>
      <c r="X71" s="851"/>
      <c r="Y71" s="851"/>
      <c r="Z71" s="851"/>
      <c r="AA71" s="851">
        <v>5</v>
      </c>
      <c r="AB71" s="851"/>
      <c r="AC71" s="851"/>
      <c r="AD71" s="851"/>
      <c r="AE71" s="851"/>
      <c r="AF71" s="851">
        <v>5</v>
      </c>
      <c r="AG71" s="851"/>
      <c r="AH71" s="851"/>
      <c r="AI71" s="851"/>
      <c r="AJ71" s="851"/>
      <c r="AK71" s="851" t="s">
        <v>565</v>
      </c>
      <c r="AL71" s="851"/>
      <c r="AM71" s="851"/>
      <c r="AN71" s="851"/>
      <c r="AO71" s="851"/>
      <c r="AP71" s="851">
        <v>92</v>
      </c>
      <c r="AQ71" s="851"/>
      <c r="AR71" s="851"/>
      <c r="AS71" s="851"/>
      <c r="AT71" s="851"/>
      <c r="AU71" s="851">
        <v>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553</v>
      </c>
      <c r="C72" s="894"/>
      <c r="D72" s="894"/>
      <c r="E72" s="894"/>
      <c r="F72" s="894"/>
      <c r="G72" s="894"/>
      <c r="H72" s="894"/>
      <c r="I72" s="894"/>
      <c r="J72" s="894"/>
      <c r="K72" s="894"/>
      <c r="L72" s="894"/>
      <c r="M72" s="894"/>
      <c r="N72" s="894"/>
      <c r="O72" s="894"/>
      <c r="P72" s="895"/>
      <c r="Q72" s="896">
        <v>3393</v>
      </c>
      <c r="R72" s="851"/>
      <c r="S72" s="851"/>
      <c r="T72" s="851"/>
      <c r="U72" s="851"/>
      <c r="V72" s="851">
        <v>3272</v>
      </c>
      <c r="W72" s="851"/>
      <c r="X72" s="851"/>
      <c r="Y72" s="851"/>
      <c r="Z72" s="851"/>
      <c r="AA72" s="851">
        <v>121</v>
      </c>
      <c r="AB72" s="851"/>
      <c r="AC72" s="851"/>
      <c r="AD72" s="851"/>
      <c r="AE72" s="851"/>
      <c r="AF72" s="851">
        <v>113</v>
      </c>
      <c r="AG72" s="851"/>
      <c r="AH72" s="851"/>
      <c r="AI72" s="851"/>
      <c r="AJ72" s="851"/>
      <c r="AK72" s="851">
        <v>346</v>
      </c>
      <c r="AL72" s="851"/>
      <c r="AM72" s="851"/>
      <c r="AN72" s="851"/>
      <c r="AO72" s="851"/>
      <c r="AP72" s="851">
        <v>2370</v>
      </c>
      <c r="AQ72" s="851"/>
      <c r="AR72" s="851"/>
      <c r="AS72" s="851"/>
      <c r="AT72" s="851"/>
      <c r="AU72" s="851">
        <v>640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566</v>
      </c>
      <c r="C73" s="894"/>
      <c r="D73" s="894"/>
      <c r="E73" s="894"/>
      <c r="F73" s="894"/>
      <c r="G73" s="894"/>
      <c r="H73" s="894"/>
      <c r="I73" s="894"/>
      <c r="J73" s="894"/>
      <c r="K73" s="894"/>
      <c r="L73" s="894"/>
      <c r="M73" s="894"/>
      <c r="N73" s="894"/>
      <c r="O73" s="894"/>
      <c r="P73" s="895"/>
      <c r="Q73" s="896" t="s">
        <v>565</v>
      </c>
      <c r="R73" s="851"/>
      <c r="S73" s="851"/>
      <c r="T73" s="851"/>
      <c r="U73" s="851"/>
      <c r="V73" s="851" t="s">
        <v>565</v>
      </c>
      <c r="W73" s="851"/>
      <c r="X73" s="851"/>
      <c r="Y73" s="851"/>
      <c r="Z73" s="851"/>
      <c r="AA73" s="851" t="s">
        <v>550</v>
      </c>
      <c r="AB73" s="851"/>
      <c r="AC73" s="851"/>
      <c r="AD73" s="851"/>
      <c r="AE73" s="851"/>
      <c r="AF73" s="851" t="s">
        <v>550</v>
      </c>
      <c r="AG73" s="851"/>
      <c r="AH73" s="851"/>
      <c r="AI73" s="851"/>
      <c r="AJ73" s="851"/>
      <c r="AK73" s="851" t="s">
        <v>550</v>
      </c>
      <c r="AL73" s="851"/>
      <c r="AM73" s="851"/>
      <c r="AN73" s="851"/>
      <c r="AO73" s="851"/>
      <c r="AP73" s="851">
        <v>5243</v>
      </c>
      <c r="AQ73" s="851"/>
      <c r="AR73" s="851"/>
      <c r="AS73" s="851"/>
      <c r="AT73" s="851"/>
      <c r="AU73" s="851">
        <v>863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554</v>
      </c>
      <c r="C74" s="894"/>
      <c r="D74" s="894"/>
      <c r="E74" s="894"/>
      <c r="F74" s="894"/>
      <c r="G74" s="894"/>
      <c r="H74" s="894"/>
      <c r="I74" s="894"/>
      <c r="J74" s="894"/>
      <c r="K74" s="894"/>
      <c r="L74" s="894"/>
      <c r="M74" s="894"/>
      <c r="N74" s="894"/>
      <c r="O74" s="894"/>
      <c r="P74" s="895"/>
      <c r="Q74" s="896">
        <v>434</v>
      </c>
      <c r="R74" s="851"/>
      <c r="S74" s="851"/>
      <c r="T74" s="851"/>
      <c r="U74" s="851"/>
      <c r="V74" s="851">
        <v>417</v>
      </c>
      <c r="W74" s="851"/>
      <c r="X74" s="851"/>
      <c r="Y74" s="851"/>
      <c r="Z74" s="851"/>
      <c r="AA74" s="851">
        <v>17</v>
      </c>
      <c r="AB74" s="851"/>
      <c r="AC74" s="851"/>
      <c r="AD74" s="851"/>
      <c r="AE74" s="851"/>
      <c r="AF74" s="851">
        <v>17</v>
      </c>
      <c r="AG74" s="851"/>
      <c r="AH74" s="851"/>
      <c r="AI74" s="851"/>
      <c r="AJ74" s="851"/>
      <c r="AK74" s="851" t="s">
        <v>550</v>
      </c>
      <c r="AL74" s="851"/>
      <c r="AM74" s="851"/>
      <c r="AN74" s="851"/>
      <c r="AO74" s="851"/>
      <c r="AP74" s="851">
        <v>2</v>
      </c>
      <c r="AQ74" s="851"/>
      <c r="AR74" s="851"/>
      <c r="AS74" s="851"/>
      <c r="AT74" s="851"/>
      <c r="AU74" s="851" t="s">
        <v>550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555</v>
      </c>
      <c r="C75" s="894"/>
      <c r="D75" s="894"/>
      <c r="E75" s="894"/>
      <c r="F75" s="894"/>
      <c r="G75" s="894"/>
      <c r="H75" s="894"/>
      <c r="I75" s="894"/>
      <c r="J75" s="894"/>
      <c r="K75" s="894"/>
      <c r="L75" s="894"/>
      <c r="M75" s="894"/>
      <c r="N75" s="894"/>
      <c r="O75" s="894"/>
      <c r="P75" s="895"/>
      <c r="Q75" s="899">
        <v>63588</v>
      </c>
      <c r="R75" s="900"/>
      <c r="S75" s="900"/>
      <c r="T75" s="900"/>
      <c r="U75" s="850"/>
      <c r="V75" s="901">
        <v>61392</v>
      </c>
      <c r="W75" s="900"/>
      <c r="X75" s="900"/>
      <c r="Y75" s="900"/>
      <c r="Z75" s="850"/>
      <c r="AA75" s="901">
        <v>2196</v>
      </c>
      <c r="AB75" s="900"/>
      <c r="AC75" s="900"/>
      <c r="AD75" s="900"/>
      <c r="AE75" s="850"/>
      <c r="AF75" s="901">
        <v>8191</v>
      </c>
      <c r="AG75" s="900"/>
      <c r="AH75" s="900"/>
      <c r="AI75" s="900"/>
      <c r="AJ75" s="850"/>
      <c r="AK75" s="901">
        <v>5845</v>
      </c>
      <c r="AL75" s="900"/>
      <c r="AM75" s="900"/>
      <c r="AN75" s="900"/>
      <c r="AO75" s="850"/>
      <c r="AP75" s="901" t="s">
        <v>565</v>
      </c>
      <c r="AQ75" s="900"/>
      <c r="AR75" s="900"/>
      <c r="AS75" s="900"/>
      <c r="AT75" s="850"/>
      <c r="AU75" s="901" t="s">
        <v>565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561</v>
      </c>
      <c r="C76" s="894"/>
      <c r="D76" s="894"/>
      <c r="E76" s="894"/>
      <c r="F76" s="894"/>
      <c r="G76" s="894"/>
      <c r="H76" s="894"/>
      <c r="I76" s="894"/>
      <c r="J76" s="894"/>
      <c r="K76" s="894"/>
      <c r="L76" s="894"/>
      <c r="M76" s="894"/>
      <c r="N76" s="894"/>
      <c r="O76" s="894"/>
      <c r="P76" s="895"/>
      <c r="Q76" s="899">
        <v>208</v>
      </c>
      <c r="R76" s="900"/>
      <c r="S76" s="900"/>
      <c r="T76" s="900"/>
      <c r="U76" s="850"/>
      <c r="V76" s="901">
        <v>187</v>
      </c>
      <c r="W76" s="900"/>
      <c r="X76" s="900"/>
      <c r="Y76" s="900"/>
      <c r="Z76" s="850"/>
      <c r="AA76" s="901">
        <v>21</v>
      </c>
      <c r="AB76" s="900"/>
      <c r="AC76" s="900"/>
      <c r="AD76" s="900"/>
      <c r="AE76" s="850"/>
      <c r="AF76" s="901">
        <v>21</v>
      </c>
      <c r="AG76" s="900"/>
      <c r="AH76" s="900"/>
      <c r="AI76" s="900"/>
      <c r="AJ76" s="850"/>
      <c r="AK76" s="901" t="s">
        <v>481</v>
      </c>
      <c r="AL76" s="900"/>
      <c r="AM76" s="900"/>
      <c r="AN76" s="900"/>
      <c r="AO76" s="850"/>
      <c r="AP76" s="901" t="s">
        <v>481</v>
      </c>
      <c r="AQ76" s="900"/>
      <c r="AR76" s="900"/>
      <c r="AS76" s="900"/>
      <c r="AT76" s="850"/>
      <c r="AU76" s="901" t="s">
        <v>481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562</v>
      </c>
      <c r="C77" s="894"/>
      <c r="D77" s="894"/>
      <c r="E77" s="894"/>
      <c r="F77" s="894"/>
      <c r="G77" s="894"/>
      <c r="H77" s="894"/>
      <c r="I77" s="894"/>
      <c r="J77" s="894"/>
      <c r="K77" s="894"/>
      <c r="L77" s="894"/>
      <c r="M77" s="894"/>
      <c r="N77" s="894"/>
      <c r="O77" s="894"/>
      <c r="P77" s="895"/>
      <c r="Q77" s="899">
        <v>1080473</v>
      </c>
      <c r="R77" s="900"/>
      <c r="S77" s="900"/>
      <c r="T77" s="900"/>
      <c r="U77" s="850"/>
      <c r="V77" s="901">
        <v>1052361</v>
      </c>
      <c r="W77" s="900"/>
      <c r="X77" s="900"/>
      <c r="Y77" s="900"/>
      <c r="Z77" s="850"/>
      <c r="AA77" s="901">
        <v>28112</v>
      </c>
      <c r="AB77" s="900"/>
      <c r="AC77" s="900"/>
      <c r="AD77" s="900"/>
      <c r="AE77" s="850"/>
      <c r="AF77" s="901">
        <v>28112</v>
      </c>
      <c r="AG77" s="900"/>
      <c r="AH77" s="900"/>
      <c r="AI77" s="900"/>
      <c r="AJ77" s="850"/>
      <c r="AK77" s="901">
        <v>14163</v>
      </c>
      <c r="AL77" s="900"/>
      <c r="AM77" s="900"/>
      <c r="AN77" s="900"/>
      <c r="AO77" s="850"/>
      <c r="AP77" s="901" t="s">
        <v>481</v>
      </c>
      <c r="AQ77" s="900"/>
      <c r="AR77" s="900"/>
      <c r="AS77" s="900"/>
      <c r="AT77" s="850"/>
      <c r="AU77" s="901" t="s">
        <v>481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563</v>
      </c>
      <c r="C78" s="894"/>
      <c r="D78" s="894"/>
      <c r="E78" s="894"/>
      <c r="F78" s="894"/>
      <c r="G78" s="894"/>
      <c r="H78" s="894"/>
      <c r="I78" s="894"/>
      <c r="J78" s="894"/>
      <c r="K78" s="894"/>
      <c r="L78" s="894"/>
      <c r="M78" s="894"/>
      <c r="N78" s="894"/>
      <c r="O78" s="894"/>
      <c r="P78" s="895"/>
      <c r="Q78" s="896">
        <v>41779</v>
      </c>
      <c r="R78" s="851"/>
      <c r="S78" s="851"/>
      <c r="T78" s="851"/>
      <c r="U78" s="851"/>
      <c r="V78" s="851">
        <v>34294</v>
      </c>
      <c r="W78" s="851"/>
      <c r="X78" s="851"/>
      <c r="Y78" s="851"/>
      <c r="Z78" s="851"/>
      <c r="AA78" s="851">
        <v>7485</v>
      </c>
      <c r="AB78" s="851"/>
      <c r="AC78" s="851"/>
      <c r="AD78" s="851"/>
      <c r="AE78" s="851"/>
      <c r="AF78" s="851">
        <v>23182</v>
      </c>
      <c r="AG78" s="851"/>
      <c r="AH78" s="851"/>
      <c r="AI78" s="851"/>
      <c r="AJ78" s="851"/>
      <c r="AK78" s="851" t="s">
        <v>481</v>
      </c>
      <c r="AL78" s="851"/>
      <c r="AM78" s="851"/>
      <c r="AN78" s="851"/>
      <c r="AO78" s="851"/>
      <c r="AP78" s="851">
        <v>136632</v>
      </c>
      <c r="AQ78" s="851"/>
      <c r="AR78" s="851"/>
      <c r="AS78" s="851"/>
      <c r="AT78" s="851"/>
      <c r="AU78" s="851" t="s">
        <v>481</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564</v>
      </c>
      <c r="C79" s="894"/>
      <c r="D79" s="894"/>
      <c r="E79" s="894"/>
      <c r="F79" s="894"/>
      <c r="G79" s="894"/>
      <c r="H79" s="894"/>
      <c r="I79" s="894"/>
      <c r="J79" s="894"/>
      <c r="K79" s="894"/>
      <c r="L79" s="894"/>
      <c r="M79" s="894"/>
      <c r="N79" s="894"/>
      <c r="O79" s="894"/>
      <c r="P79" s="895"/>
      <c r="Q79" s="896">
        <v>7740</v>
      </c>
      <c r="R79" s="851"/>
      <c r="S79" s="851"/>
      <c r="T79" s="851"/>
      <c r="U79" s="851"/>
      <c r="V79" s="851">
        <v>5794</v>
      </c>
      <c r="W79" s="851"/>
      <c r="X79" s="851"/>
      <c r="Y79" s="851"/>
      <c r="Z79" s="851"/>
      <c r="AA79" s="851">
        <v>1946</v>
      </c>
      <c r="AB79" s="851"/>
      <c r="AC79" s="851"/>
      <c r="AD79" s="851"/>
      <c r="AE79" s="851"/>
      <c r="AF79" s="851">
        <v>18566</v>
      </c>
      <c r="AG79" s="851"/>
      <c r="AH79" s="851"/>
      <c r="AI79" s="851"/>
      <c r="AJ79" s="851"/>
      <c r="AK79" s="851" t="s">
        <v>481</v>
      </c>
      <c r="AL79" s="851"/>
      <c r="AM79" s="851"/>
      <c r="AN79" s="851"/>
      <c r="AO79" s="851"/>
      <c r="AP79" s="851">
        <v>17196</v>
      </c>
      <c r="AQ79" s="851"/>
      <c r="AR79" s="851"/>
      <c r="AS79" s="851"/>
      <c r="AT79" s="851"/>
      <c r="AU79" s="851" t="s">
        <v>481</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78480</v>
      </c>
      <c r="AG88" s="862"/>
      <c r="AH88" s="862"/>
      <c r="AI88" s="862"/>
      <c r="AJ88" s="862"/>
      <c r="AK88" s="859"/>
      <c r="AL88" s="859"/>
      <c r="AM88" s="859"/>
      <c r="AN88" s="859"/>
      <c r="AO88" s="859"/>
      <c r="AP88" s="862">
        <v>166778</v>
      </c>
      <c r="AQ88" s="862"/>
      <c r="AR88" s="862"/>
      <c r="AS88" s="862"/>
      <c r="AT88" s="862"/>
      <c r="AU88" s="862">
        <v>1510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25</v>
      </c>
      <c r="CS102" s="870"/>
      <c r="CT102" s="870"/>
      <c r="CU102" s="870"/>
      <c r="CV102" s="913"/>
      <c r="CW102" s="912" t="s">
        <v>567</v>
      </c>
      <c r="CX102" s="870"/>
      <c r="CY102" s="870"/>
      <c r="CZ102" s="870"/>
      <c r="DA102" s="913"/>
      <c r="DB102" s="912" t="s">
        <v>567</v>
      </c>
      <c r="DC102" s="870"/>
      <c r="DD102" s="870"/>
      <c r="DE102" s="870"/>
      <c r="DF102" s="913"/>
      <c r="DG102" s="912">
        <v>2800</v>
      </c>
      <c r="DH102" s="870"/>
      <c r="DI102" s="870"/>
      <c r="DJ102" s="870"/>
      <c r="DK102" s="913"/>
      <c r="DL102" s="912" t="s">
        <v>567</v>
      </c>
      <c r="DM102" s="870"/>
      <c r="DN102" s="870"/>
      <c r="DO102" s="870"/>
      <c r="DP102" s="913"/>
      <c r="DQ102" s="912">
        <v>682</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3357642</v>
      </c>
      <c r="AB110" s="922"/>
      <c r="AC110" s="922"/>
      <c r="AD110" s="922"/>
      <c r="AE110" s="923"/>
      <c r="AF110" s="924">
        <v>3065040</v>
      </c>
      <c r="AG110" s="922"/>
      <c r="AH110" s="922"/>
      <c r="AI110" s="922"/>
      <c r="AJ110" s="923"/>
      <c r="AK110" s="924">
        <v>3039409</v>
      </c>
      <c r="AL110" s="922"/>
      <c r="AM110" s="922"/>
      <c r="AN110" s="922"/>
      <c r="AO110" s="923"/>
      <c r="AP110" s="925">
        <v>21.7</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31649077</v>
      </c>
      <c r="BR110" s="957"/>
      <c r="BS110" s="957"/>
      <c r="BT110" s="957"/>
      <c r="BU110" s="957"/>
      <c r="BV110" s="957">
        <v>30889694</v>
      </c>
      <c r="BW110" s="957"/>
      <c r="BX110" s="957"/>
      <c r="BY110" s="957"/>
      <c r="BZ110" s="957"/>
      <c r="CA110" s="957">
        <v>30458681</v>
      </c>
      <c r="CB110" s="957"/>
      <c r="CC110" s="957"/>
      <c r="CD110" s="957"/>
      <c r="CE110" s="957"/>
      <c r="CF110" s="971">
        <v>217.3</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872232</v>
      </c>
      <c r="DH110" s="957"/>
      <c r="DI110" s="957"/>
      <c r="DJ110" s="957"/>
      <c r="DK110" s="957"/>
      <c r="DL110" s="957">
        <v>822964</v>
      </c>
      <c r="DM110" s="957"/>
      <c r="DN110" s="957"/>
      <c r="DO110" s="957"/>
      <c r="DP110" s="957"/>
      <c r="DQ110" s="957">
        <v>728379</v>
      </c>
      <c r="DR110" s="957"/>
      <c r="DS110" s="957"/>
      <c r="DT110" s="957"/>
      <c r="DU110" s="957"/>
      <c r="DV110" s="958">
        <v>5.2</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3515455</v>
      </c>
      <c r="BR111" s="950"/>
      <c r="BS111" s="950"/>
      <c r="BT111" s="950"/>
      <c r="BU111" s="950"/>
      <c r="BV111" s="950">
        <v>3132419</v>
      </c>
      <c r="BW111" s="950"/>
      <c r="BX111" s="950"/>
      <c r="BY111" s="950"/>
      <c r="BZ111" s="950"/>
      <c r="CA111" s="950">
        <v>2820264</v>
      </c>
      <c r="CB111" s="950"/>
      <c r="CC111" s="950"/>
      <c r="CD111" s="950"/>
      <c r="CE111" s="950"/>
      <c r="CF111" s="944">
        <v>20.100000000000001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21390</v>
      </c>
      <c r="AB112" s="989"/>
      <c r="AC112" s="989"/>
      <c r="AD112" s="989"/>
      <c r="AE112" s="990"/>
      <c r="AF112" s="991">
        <v>21390</v>
      </c>
      <c r="AG112" s="989"/>
      <c r="AH112" s="989"/>
      <c r="AI112" s="989"/>
      <c r="AJ112" s="990"/>
      <c r="AK112" s="991">
        <v>21390</v>
      </c>
      <c r="AL112" s="989"/>
      <c r="AM112" s="989"/>
      <c r="AN112" s="989"/>
      <c r="AO112" s="990"/>
      <c r="AP112" s="992">
        <v>0.2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24255001</v>
      </c>
      <c r="BR112" s="950"/>
      <c r="BS112" s="950"/>
      <c r="BT112" s="950"/>
      <c r="BU112" s="950"/>
      <c r="BV112" s="950">
        <v>23985853</v>
      </c>
      <c r="BW112" s="950"/>
      <c r="BX112" s="950"/>
      <c r="BY112" s="950"/>
      <c r="BZ112" s="950"/>
      <c r="CA112" s="950">
        <v>22329146</v>
      </c>
      <c r="CB112" s="950"/>
      <c r="CC112" s="950"/>
      <c r="CD112" s="950"/>
      <c r="CE112" s="950"/>
      <c r="CF112" s="944">
        <v>159.30000000000001</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2029872</v>
      </c>
      <c r="AB113" s="964"/>
      <c r="AC113" s="964"/>
      <c r="AD113" s="964"/>
      <c r="AE113" s="965"/>
      <c r="AF113" s="966">
        <v>1832547</v>
      </c>
      <c r="AG113" s="964"/>
      <c r="AH113" s="964"/>
      <c r="AI113" s="964"/>
      <c r="AJ113" s="965"/>
      <c r="AK113" s="966">
        <v>1581513</v>
      </c>
      <c r="AL113" s="964"/>
      <c r="AM113" s="964"/>
      <c r="AN113" s="964"/>
      <c r="AO113" s="965"/>
      <c r="AP113" s="967">
        <v>11.3</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1683287</v>
      </c>
      <c r="BR113" s="950"/>
      <c r="BS113" s="950"/>
      <c r="BT113" s="950"/>
      <c r="BU113" s="950"/>
      <c r="BV113" s="950">
        <v>1678791</v>
      </c>
      <c r="BW113" s="950"/>
      <c r="BX113" s="950"/>
      <c r="BY113" s="950"/>
      <c r="BZ113" s="950"/>
      <c r="CA113" s="950">
        <v>1509690</v>
      </c>
      <c r="CB113" s="950"/>
      <c r="CC113" s="950"/>
      <c r="CD113" s="950"/>
      <c r="CE113" s="950"/>
      <c r="CF113" s="944">
        <v>10.8</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445291</v>
      </c>
      <c r="AB114" s="989"/>
      <c r="AC114" s="989"/>
      <c r="AD114" s="989"/>
      <c r="AE114" s="990"/>
      <c r="AF114" s="991">
        <v>378539</v>
      </c>
      <c r="AG114" s="989"/>
      <c r="AH114" s="989"/>
      <c r="AI114" s="989"/>
      <c r="AJ114" s="990"/>
      <c r="AK114" s="991">
        <v>261177</v>
      </c>
      <c r="AL114" s="989"/>
      <c r="AM114" s="989"/>
      <c r="AN114" s="989"/>
      <c r="AO114" s="990"/>
      <c r="AP114" s="992">
        <v>1.9</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3094356</v>
      </c>
      <c r="BR114" s="950"/>
      <c r="BS114" s="950"/>
      <c r="BT114" s="950"/>
      <c r="BU114" s="950"/>
      <c r="BV114" s="950">
        <v>2757252</v>
      </c>
      <c r="BW114" s="950"/>
      <c r="BX114" s="950"/>
      <c r="BY114" s="950"/>
      <c r="BZ114" s="950"/>
      <c r="CA114" s="950">
        <v>2764832</v>
      </c>
      <c r="CB114" s="950"/>
      <c r="CC114" s="950"/>
      <c r="CD114" s="950"/>
      <c r="CE114" s="950"/>
      <c r="CF114" s="944">
        <v>19.7</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527239</v>
      </c>
      <c r="AB115" s="964"/>
      <c r="AC115" s="964"/>
      <c r="AD115" s="964"/>
      <c r="AE115" s="965"/>
      <c r="AF115" s="966">
        <v>383036</v>
      </c>
      <c r="AG115" s="964"/>
      <c r="AH115" s="964"/>
      <c r="AI115" s="964"/>
      <c r="AJ115" s="965"/>
      <c r="AK115" s="966">
        <v>373298</v>
      </c>
      <c r="AL115" s="964"/>
      <c r="AM115" s="964"/>
      <c r="AN115" s="964"/>
      <c r="AO115" s="965"/>
      <c r="AP115" s="967">
        <v>2.7</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648669</v>
      </c>
      <c r="BR115" s="950"/>
      <c r="BS115" s="950"/>
      <c r="BT115" s="950"/>
      <c r="BU115" s="950"/>
      <c r="BV115" s="950">
        <v>693673</v>
      </c>
      <c r="BW115" s="950"/>
      <c r="BX115" s="950"/>
      <c r="BY115" s="950"/>
      <c r="BZ115" s="950"/>
      <c r="CA115" s="950">
        <v>681531</v>
      </c>
      <c r="CB115" s="950"/>
      <c r="CC115" s="950"/>
      <c r="CD115" s="950"/>
      <c r="CE115" s="950"/>
      <c r="CF115" s="944">
        <v>4.9000000000000004</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2543173</v>
      </c>
      <c r="DH115" s="989"/>
      <c r="DI115" s="989"/>
      <c r="DJ115" s="989"/>
      <c r="DK115" s="990"/>
      <c r="DL115" s="991">
        <v>2243180</v>
      </c>
      <c r="DM115" s="989"/>
      <c r="DN115" s="989"/>
      <c r="DO115" s="989"/>
      <c r="DP115" s="990"/>
      <c r="DQ115" s="991">
        <v>2008925</v>
      </c>
      <c r="DR115" s="989"/>
      <c r="DS115" s="989"/>
      <c r="DT115" s="989"/>
      <c r="DU115" s="990"/>
      <c r="DV115" s="992">
        <v>14.3</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2667</v>
      </c>
      <c r="AB116" s="989"/>
      <c r="AC116" s="989"/>
      <c r="AD116" s="989"/>
      <c r="AE116" s="990"/>
      <c r="AF116" s="991">
        <v>3758</v>
      </c>
      <c r="AG116" s="989"/>
      <c r="AH116" s="989"/>
      <c r="AI116" s="989"/>
      <c r="AJ116" s="990"/>
      <c r="AK116" s="991">
        <v>291</v>
      </c>
      <c r="AL116" s="989"/>
      <c r="AM116" s="989"/>
      <c r="AN116" s="989"/>
      <c r="AO116" s="990"/>
      <c r="AP116" s="992">
        <v>0</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100050</v>
      </c>
      <c r="DH116" s="989"/>
      <c r="DI116" s="989"/>
      <c r="DJ116" s="989"/>
      <c r="DK116" s="990"/>
      <c r="DL116" s="991">
        <v>66275</v>
      </c>
      <c r="DM116" s="989"/>
      <c r="DN116" s="989"/>
      <c r="DO116" s="989"/>
      <c r="DP116" s="990"/>
      <c r="DQ116" s="991">
        <v>82960</v>
      </c>
      <c r="DR116" s="989"/>
      <c r="DS116" s="989"/>
      <c r="DT116" s="989"/>
      <c r="DU116" s="990"/>
      <c r="DV116" s="992">
        <v>0.6</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6384101</v>
      </c>
      <c r="AB117" s="1007"/>
      <c r="AC117" s="1007"/>
      <c r="AD117" s="1007"/>
      <c r="AE117" s="1008"/>
      <c r="AF117" s="1009">
        <v>5684310</v>
      </c>
      <c r="AG117" s="1007"/>
      <c r="AH117" s="1007"/>
      <c r="AI117" s="1007"/>
      <c r="AJ117" s="1008"/>
      <c r="AK117" s="1009">
        <v>5277078</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49234</v>
      </c>
      <c r="AB119" s="922"/>
      <c r="AC119" s="922"/>
      <c r="AD119" s="922"/>
      <c r="AE119" s="923"/>
      <c r="AF119" s="924">
        <v>49268</v>
      </c>
      <c r="AG119" s="922"/>
      <c r="AH119" s="922"/>
      <c r="AI119" s="922"/>
      <c r="AJ119" s="923"/>
      <c r="AK119" s="924">
        <v>40391</v>
      </c>
      <c r="AL119" s="922"/>
      <c r="AM119" s="922"/>
      <c r="AN119" s="922"/>
      <c r="AO119" s="923"/>
      <c r="AP119" s="925">
        <v>0.3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64845845</v>
      </c>
      <c r="BR119" s="1028"/>
      <c r="BS119" s="1028"/>
      <c r="BT119" s="1028"/>
      <c r="BU119" s="1028"/>
      <c r="BV119" s="1028">
        <v>63137682</v>
      </c>
      <c r="BW119" s="1028"/>
      <c r="BX119" s="1028"/>
      <c r="BY119" s="1028"/>
      <c r="BZ119" s="1028"/>
      <c r="CA119" s="1028">
        <v>60564144</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2622453</v>
      </c>
      <c r="BR120" s="957"/>
      <c r="BS120" s="957"/>
      <c r="BT120" s="957"/>
      <c r="BU120" s="957"/>
      <c r="BV120" s="957">
        <v>2750493</v>
      </c>
      <c r="BW120" s="957"/>
      <c r="BX120" s="957"/>
      <c r="BY120" s="957"/>
      <c r="BZ120" s="957"/>
      <c r="CA120" s="957">
        <v>3378607</v>
      </c>
      <c r="CB120" s="957"/>
      <c r="CC120" s="957"/>
      <c r="CD120" s="957"/>
      <c r="CE120" s="957"/>
      <c r="CF120" s="971">
        <v>24.1</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20801811</v>
      </c>
      <c r="DH120" s="957"/>
      <c r="DI120" s="957"/>
      <c r="DJ120" s="957"/>
      <c r="DK120" s="957"/>
      <c r="DL120" s="957">
        <v>20278789</v>
      </c>
      <c r="DM120" s="957"/>
      <c r="DN120" s="957"/>
      <c r="DO120" s="957"/>
      <c r="DP120" s="957"/>
      <c r="DQ120" s="957">
        <v>18838121</v>
      </c>
      <c r="DR120" s="957"/>
      <c r="DS120" s="957"/>
      <c r="DT120" s="957"/>
      <c r="DU120" s="957"/>
      <c r="DV120" s="958">
        <v>134.4</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8058885</v>
      </c>
      <c r="BR121" s="950"/>
      <c r="BS121" s="950"/>
      <c r="BT121" s="950"/>
      <c r="BU121" s="950"/>
      <c r="BV121" s="950">
        <v>7980365</v>
      </c>
      <c r="BW121" s="950"/>
      <c r="BX121" s="950"/>
      <c r="BY121" s="950"/>
      <c r="BZ121" s="950"/>
      <c r="CA121" s="950">
        <v>8406018</v>
      </c>
      <c r="CB121" s="950"/>
      <c r="CC121" s="950"/>
      <c r="CD121" s="950"/>
      <c r="CE121" s="950"/>
      <c r="CF121" s="944">
        <v>60</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3453190</v>
      </c>
      <c r="DH121" s="950"/>
      <c r="DI121" s="950"/>
      <c r="DJ121" s="950"/>
      <c r="DK121" s="950"/>
      <c r="DL121" s="950">
        <v>3707064</v>
      </c>
      <c r="DM121" s="950"/>
      <c r="DN121" s="950"/>
      <c r="DO121" s="950"/>
      <c r="DP121" s="950"/>
      <c r="DQ121" s="950">
        <v>3491025</v>
      </c>
      <c r="DR121" s="950"/>
      <c r="DS121" s="950"/>
      <c r="DT121" s="950"/>
      <c r="DU121" s="950"/>
      <c r="DV121" s="951">
        <v>24.9</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32562309</v>
      </c>
      <c r="BR122" s="1028"/>
      <c r="BS122" s="1028"/>
      <c r="BT122" s="1028"/>
      <c r="BU122" s="1028"/>
      <c r="BV122" s="1028">
        <v>32594859</v>
      </c>
      <c r="BW122" s="1028"/>
      <c r="BX122" s="1028"/>
      <c r="BY122" s="1028"/>
      <c r="BZ122" s="1028"/>
      <c r="CA122" s="1028">
        <v>32173267</v>
      </c>
      <c r="CB122" s="1028"/>
      <c r="CC122" s="1028"/>
      <c r="CD122" s="1028"/>
      <c r="CE122" s="1028"/>
      <c r="CF122" s="1048">
        <v>229.6</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47754</v>
      </c>
      <c r="AB123" s="989"/>
      <c r="AC123" s="989"/>
      <c r="AD123" s="989"/>
      <c r="AE123" s="990"/>
      <c r="AF123" s="991">
        <v>33031</v>
      </c>
      <c r="AG123" s="989"/>
      <c r="AH123" s="989"/>
      <c r="AI123" s="989"/>
      <c r="AJ123" s="990"/>
      <c r="AK123" s="991">
        <v>32854</v>
      </c>
      <c r="AL123" s="989"/>
      <c r="AM123" s="989"/>
      <c r="AN123" s="989"/>
      <c r="AO123" s="990"/>
      <c r="AP123" s="992">
        <v>0.2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43243647</v>
      </c>
      <c r="BR123" s="1096"/>
      <c r="BS123" s="1096"/>
      <c r="BT123" s="1096"/>
      <c r="BU123" s="1096"/>
      <c r="BV123" s="1096">
        <v>43325717</v>
      </c>
      <c r="BW123" s="1096"/>
      <c r="BX123" s="1096"/>
      <c r="BY123" s="1096"/>
      <c r="BZ123" s="1096"/>
      <c r="CA123" s="1096">
        <v>43957892</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155.69999999999999</v>
      </c>
      <c r="BR124" s="1058"/>
      <c r="BS124" s="1058"/>
      <c r="BT124" s="1058"/>
      <c r="BU124" s="1058"/>
      <c r="BV124" s="1058">
        <v>138.80000000000001</v>
      </c>
      <c r="BW124" s="1058"/>
      <c r="BX124" s="1058"/>
      <c r="BY124" s="1058"/>
      <c r="BZ124" s="1058"/>
      <c r="CA124" s="1058">
        <v>118.4</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v>299993</v>
      </c>
      <c r="AG125" s="989"/>
      <c r="AH125" s="989"/>
      <c r="AI125" s="989"/>
      <c r="AJ125" s="990"/>
      <c r="AK125" s="991">
        <v>299557</v>
      </c>
      <c r="AL125" s="989"/>
      <c r="AM125" s="989"/>
      <c r="AN125" s="989"/>
      <c r="AO125" s="990"/>
      <c r="AP125" s="992">
        <v>2.1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428969</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v>648669</v>
      </c>
      <c r="DH126" s="950"/>
      <c r="DI126" s="950"/>
      <c r="DJ126" s="950"/>
      <c r="DK126" s="950"/>
      <c r="DL126" s="950">
        <v>693673</v>
      </c>
      <c r="DM126" s="950"/>
      <c r="DN126" s="950"/>
      <c r="DO126" s="950"/>
      <c r="DP126" s="950"/>
      <c r="DQ126" s="950">
        <v>681531</v>
      </c>
      <c r="DR126" s="950"/>
      <c r="DS126" s="950"/>
      <c r="DT126" s="950"/>
      <c r="DU126" s="950"/>
      <c r="DV126" s="951">
        <v>4.9000000000000004</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1282</v>
      </c>
      <c r="AB127" s="989"/>
      <c r="AC127" s="989"/>
      <c r="AD127" s="989"/>
      <c r="AE127" s="990"/>
      <c r="AF127" s="991">
        <v>744</v>
      </c>
      <c r="AG127" s="989"/>
      <c r="AH127" s="989"/>
      <c r="AI127" s="989"/>
      <c r="AJ127" s="990"/>
      <c r="AK127" s="991">
        <v>496</v>
      </c>
      <c r="AL127" s="989"/>
      <c r="AM127" s="989"/>
      <c r="AN127" s="989"/>
      <c r="AO127" s="990"/>
      <c r="AP127" s="992">
        <v>0</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828763</v>
      </c>
      <c r="AB128" s="1078"/>
      <c r="AC128" s="1078"/>
      <c r="AD128" s="1078"/>
      <c r="AE128" s="1079"/>
      <c r="AF128" s="1080">
        <v>839853</v>
      </c>
      <c r="AG128" s="1078"/>
      <c r="AH128" s="1078"/>
      <c r="AI128" s="1078"/>
      <c r="AJ128" s="1079"/>
      <c r="AK128" s="1080">
        <v>896956</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112</v>
      </c>
      <c r="BG128" s="1085"/>
      <c r="BH128" s="1085"/>
      <c r="BI128" s="1085"/>
      <c r="BJ128" s="1085"/>
      <c r="BK128" s="1085"/>
      <c r="BL128" s="1086"/>
      <c r="BM128" s="1084">
        <v>12.67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16546415</v>
      </c>
      <c r="AB129" s="989"/>
      <c r="AC129" s="989"/>
      <c r="AD129" s="989"/>
      <c r="AE129" s="990"/>
      <c r="AF129" s="991">
        <v>16875907</v>
      </c>
      <c r="AG129" s="989"/>
      <c r="AH129" s="989"/>
      <c r="AI129" s="989"/>
      <c r="AJ129" s="990"/>
      <c r="AK129" s="991">
        <v>16532377</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17.670000000000002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2680481</v>
      </c>
      <c r="AB130" s="989"/>
      <c r="AC130" s="989"/>
      <c r="AD130" s="989"/>
      <c r="AE130" s="990"/>
      <c r="AF130" s="991">
        <v>2606240</v>
      </c>
      <c r="AG130" s="989"/>
      <c r="AH130" s="989"/>
      <c r="AI130" s="989"/>
      <c r="AJ130" s="990"/>
      <c r="AK130" s="991">
        <v>2518328</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16.5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13865934</v>
      </c>
      <c r="AB131" s="1014"/>
      <c r="AC131" s="1014"/>
      <c r="AD131" s="1014"/>
      <c r="AE131" s="1015"/>
      <c r="AF131" s="1013">
        <v>14269667</v>
      </c>
      <c r="AG131" s="1014"/>
      <c r="AH131" s="1014"/>
      <c r="AI131" s="1014"/>
      <c r="AJ131" s="1015"/>
      <c r="AK131" s="1013">
        <v>14014049</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118.4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20.733237299999999</v>
      </c>
      <c r="AB132" s="1130"/>
      <c r="AC132" s="1130"/>
      <c r="AD132" s="1130"/>
      <c r="AE132" s="1131"/>
      <c r="AF132" s="1132">
        <v>15.685138269999999</v>
      </c>
      <c r="AG132" s="1130"/>
      <c r="AH132" s="1130"/>
      <c r="AI132" s="1130"/>
      <c r="AJ132" s="1131"/>
      <c r="AK132" s="1132">
        <v>13.285196880000001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19.100000000000001</v>
      </c>
      <c r="AB133" s="1113"/>
      <c r="AC133" s="1113"/>
      <c r="AD133" s="1113"/>
      <c r="AE133" s="1114"/>
      <c r="AF133" s="1112">
        <v>18.2</v>
      </c>
      <c r="AG133" s="1113"/>
      <c r="AH133" s="1113"/>
      <c r="AI133" s="1113"/>
      <c r="AJ133" s="1114"/>
      <c r="AK133" s="1112">
        <v>16.5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3913271</v>
      </c>
      <c r="L9" s="266">
        <v>51779</v>
      </c>
      <c r="M9" s="267">
        <v>57713</v>
      </c>
      <c r="N9" s="268">
        <v>-10.3</v>
      </c>
    </row>
    <row r="10" spans="1:16" x14ac:dyDescent="0.15">
      <c r="A10" s="250"/>
      <c r="B10" s="246"/>
      <c r="C10" s="246"/>
      <c r="D10" s="246"/>
      <c r="E10" s="246"/>
      <c r="F10" s="246"/>
      <c r="G10" s="1152" t="s">
        <v>477</v>
      </c>
      <c r="H10" s="1153"/>
      <c r="I10" s="1153"/>
      <c r="J10" s="1154"/>
      <c r="K10" s="269">
        <v>258974</v>
      </c>
      <c r="L10" s="270">
        <v>3427</v>
      </c>
      <c r="M10" s="271">
        <v>3737</v>
      </c>
      <c r="N10" s="272">
        <v>-8.3000000000000007</v>
      </c>
    </row>
    <row r="11" spans="1:16" ht="13.5" customHeight="1" x14ac:dyDescent="0.15">
      <c r="A11" s="250"/>
      <c r="B11" s="246"/>
      <c r="C11" s="246"/>
      <c r="D11" s="246"/>
      <c r="E11" s="246"/>
      <c r="F11" s="246"/>
      <c r="G11" s="1152" t="s">
        <v>478</v>
      </c>
      <c r="H11" s="1153"/>
      <c r="I11" s="1153"/>
      <c r="J11" s="1154"/>
      <c r="K11" s="269">
        <v>138979</v>
      </c>
      <c r="L11" s="270">
        <v>1839</v>
      </c>
      <c r="M11" s="271">
        <v>6346</v>
      </c>
      <c r="N11" s="272">
        <v>-71</v>
      </c>
    </row>
    <row r="12" spans="1:16" ht="13.5" customHeight="1" x14ac:dyDescent="0.15">
      <c r="A12" s="250"/>
      <c r="B12" s="246"/>
      <c r="C12" s="246"/>
      <c r="D12" s="246"/>
      <c r="E12" s="246"/>
      <c r="F12" s="246"/>
      <c r="G12" s="1152" t="s">
        <v>479</v>
      </c>
      <c r="H12" s="1153"/>
      <c r="I12" s="1153"/>
      <c r="J12" s="1154"/>
      <c r="K12" s="269">
        <v>169806</v>
      </c>
      <c r="L12" s="270">
        <v>2247</v>
      </c>
      <c r="M12" s="271">
        <v>800</v>
      </c>
      <c r="N12" s="272">
        <v>180.9</v>
      </c>
    </row>
    <row r="13" spans="1:16" ht="13.5" customHeight="1" x14ac:dyDescent="0.15">
      <c r="A13" s="250"/>
      <c r="B13" s="246"/>
      <c r="C13" s="246"/>
      <c r="D13" s="246"/>
      <c r="E13" s="246"/>
      <c r="F13" s="246"/>
      <c r="G13" s="1152" t="s">
        <v>480</v>
      </c>
      <c r="H13" s="1153"/>
      <c r="I13" s="1153"/>
      <c r="J13" s="1154"/>
      <c r="K13" s="269" t="s">
        <v>481</v>
      </c>
      <c r="L13" s="270" t="s">
        <v>481</v>
      </c>
      <c r="M13" s="271">
        <v>1</v>
      </c>
      <c r="N13" s="272" t="s">
        <v>481</v>
      </c>
    </row>
    <row r="14" spans="1:16" ht="13.5" customHeight="1" x14ac:dyDescent="0.15">
      <c r="A14" s="250"/>
      <c r="B14" s="246"/>
      <c r="C14" s="246"/>
      <c r="D14" s="246"/>
      <c r="E14" s="246"/>
      <c r="F14" s="246"/>
      <c r="G14" s="1152" t="s">
        <v>482</v>
      </c>
      <c r="H14" s="1153"/>
      <c r="I14" s="1153"/>
      <c r="J14" s="1154"/>
      <c r="K14" s="269">
        <v>235564</v>
      </c>
      <c r="L14" s="270">
        <v>3117</v>
      </c>
      <c r="M14" s="271">
        <v>2571</v>
      </c>
      <c r="N14" s="272">
        <v>21.2</v>
      </c>
    </row>
    <row r="15" spans="1:16" ht="13.5" customHeight="1" x14ac:dyDescent="0.15">
      <c r="A15" s="250"/>
      <c r="B15" s="246"/>
      <c r="C15" s="246"/>
      <c r="D15" s="246"/>
      <c r="E15" s="246"/>
      <c r="F15" s="246"/>
      <c r="G15" s="1152" t="s">
        <v>483</v>
      </c>
      <c r="H15" s="1153"/>
      <c r="I15" s="1153"/>
      <c r="J15" s="1154"/>
      <c r="K15" s="269">
        <v>143959</v>
      </c>
      <c r="L15" s="270">
        <v>1905</v>
      </c>
      <c r="M15" s="271">
        <v>1342</v>
      </c>
      <c r="N15" s="272">
        <v>42</v>
      </c>
    </row>
    <row r="16" spans="1:16" x14ac:dyDescent="0.15">
      <c r="A16" s="250"/>
      <c r="B16" s="246"/>
      <c r="C16" s="246"/>
      <c r="D16" s="246"/>
      <c r="E16" s="246"/>
      <c r="F16" s="246"/>
      <c r="G16" s="1155" t="s">
        <v>484</v>
      </c>
      <c r="H16" s="1156"/>
      <c r="I16" s="1156"/>
      <c r="J16" s="1157"/>
      <c r="K16" s="270">
        <v>-266082</v>
      </c>
      <c r="L16" s="270">
        <v>-3521</v>
      </c>
      <c r="M16" s="271">
        <v>-4975</v>
      </c>
      <c r="N16" s="272">
        <v>-29.2</v>
      </c>
    </row>
    <row r="17" spans="1:16" x14ac:dyDescent="0.15">
      <c r="A17" s="250"/>
      <c r="B17" s="246"/>
      <c r="C17" s="246"/>
      <c r="D17" s="246"/>
      <c r="E17" s="246"/>
      <c r="F17" s="246"/>
      <c r="G17" s="1155" t="s">
        <v>171</v>
      </c>
      <c r="H17" s="1156"/>
      <c r="I17" s="1156"/>
      <c r="J17" s="1157"/>
      <c r="K17" s="270">
        <v>4594471</v>
      </c>
      <c r="L17" s="270">
        <v>60792</v>
      </c>
      <c r="M17" s="271">
        <v>67535</v>
      </c>
      <c r="N17" s="272">
        <v>-10</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5.69</v>
      </c>
      <c r="L21" s="283">
        <v>6.24</v>
      </c>
      <c r="M21" s="284">
        <v>-0.55000000000000004</v>
      </c>
      <c r="N21" s="251"/>
      <c r="O21" s="285"/>
      <c r="P21" s="281"/>
    </row>
    <row r="22" spans="1:16" s="286" customFormat="1" x14ac:dyDescent="0.15">
      <c r="A22" s="281"/>
      <c r="B22" s="251"/>
      <c r="C22" s="251"/>
      <c r="D22" s="251"/>
      <c r="E22" s="251"/>
      <c r="F22" s="251"/>
      <c r="G22" s="1147" t="s">
        <v>490</v>
      </c>
      <c r="H22" s="1148"/>
      <c r="I22" s="1148"/>
      <c r="J22" s="1149"/>
      <c r="K22" s="287">
        <v>96.1</v>
      </c>
      <c r="L22" s="288">
        <v>98.7</v>
      </c>
      <c r="M22" s="289">
        <v>-2.6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3039409</v>
      </c>
      <c r="L32" s="296">
        <v>40216</v>
      </c>
      <c r="M32" s="297">
        <v>35267</v>
      </c>
      <c r="N32" s="298">
        <v>14</v>
      </c>
    </row>
    <row r="33" spans="1:16" ht="13.5" customHeight="1" x14ac:dyDescent="0.15">
      <c r="A33" s="250"/>
      <c r="B33" s="246"/>
      <c r="C33" s="246"/>
      <c r="D33" s="246"/>
      <c r="E33" s="246"/>
      <c r="F33" s="246"/>
      <c r="G33" s="1163" t="s">
        <v>495</v>
      </c>
      <c r="H33" s="1164"/>
      <c r="I33" s="1164"/>
      <c r="J33" s="1165"/>
      <c r="K33" s="296" t="s">
        <v>481</v>
      </c>
      <c r="L33" s="296" t="s">
        <v>481</v>
      </c>
      <c r="M33" s="297">
        <v>1</v>
      </c>
      <c r="N33" s="298" t="s">
        <v>481</v>
      </c>
    </row>
    <row r="34" spans="1:16" ht="27" customHeight="1" x14ac:dyDescent="0.15">
      <c r="A34" s="250"/>
      <c r="B34" s="246"/>
      <c r="C34" s="246"/>
      <c r="D34" s="246"/>
      <c r="E34" s="246"/>
      <c r="F34" s="246"/>
      <c r="G34" s="1163" t="s">
        <v>496</v>
      </c>
      <c r="H34" s="1164"/>
      <c r="I34" s="1164"/>
      <c r="J34" s="1165"/>
      <c r="K34" s="296">
        <v>21390</v>
      </c>
      <c r="L34" s="296">
        <v>283</v>
      </c>
      <c r="M34" s="297">
        <v>49</v>
      </c>
      <c r="N34" s="298">
        <v>477.6</v>
      </c>
    </row>
    <row r="35" spans="1:16" ht="27" customHeight="1" x14ac:dyDescent="0.15">
      <c r="A35" s="250"/>
      <c r="B35" s="246"/>
      <c r="C35" s="246"/>
      <c r="D35" s="246"/>
      <c r="E35" s="246"/>
      <c r="F35" s="246"/>
      <c r="G35" s="1163" t="s">
        <v>497</v>
      </c>
      <c r="H35" s="1164"/>
      <c r="I35" s="1164"/>
      <c r="J35" s="1165"/>
      <c r="K35" s="296">
        <v>1581513</v>
      </c>
      <c r="L35" s="296">
        <v>20926</v>
      </c>
      <c r="M35" s="297">
        <v>9709</v>
      </c>
      <c r="N35" s="298">
        <v>115.5</v>
      </c>
    </row>
    <row r="36" spans="1:16" ht="27" customHeight="1" x14ac:dyDescent="0.15">
      <c r="A36" s="250"/>
      <c r="B36" s="246"/>
      <c r="C36" s="246"/>
      <c r="D36" s="246"/>
      <c r="E36" s="246"/>
      <c r="F36" s="246"/>
      <c r="G36" s="1163" t="s">
        <v>498</v>
      </c>
      <c r="H36" s="1164"/>
      <c r="I36" s="1164"/>
      <c r="J36" s="1165"/>
      <c r="K36" s="296">
        <v>261177</v>
      </c>
      <c r="L36" s="296">
        <v>3456</v>
      </c>
      <c r="M36" s="297">
        <v>2367</v>
      </c>
      <c r="N36" s="298">
        <v>46</v>
      </c>
    </row>
    <row r="37" spans="1:16" ht="13.5" customHeight="1" x14ac:dyDescent="0.15">
      <c r="A37" s="250"/>
      <c r="B37" s="246"/>
      <c r="C37" s="246"/>
      <c r="D37" s="246"/>
      <c r="E37" s="246"/>
      <c r="F37" s="246"/>
      <c r="G37" s="1163" t="s">
        <v>499</v>
      </c>
      <c r="H37" s="1164"/>
      <c r="I37" s="1164"/>
      <c r="J37" s="1165"/>
      <c r="K37" s="296">
        <v>373298</v>
      </c>
      <c r="L37" s="296">
        <v>4939</v>
      </c>
      <c r="M37" s="297">
        <v>1205</v>
      </c>
      <c r="N37" s="298">
        <v>309.89999999999998</v>
      </c>
    </row>
    <row r="38" spans="1:16" ht="27" customHeight="1" x14ac:dyDescent="0.15">
      <c r="A38" s="250"/>
      <c r="B38" s="246"/>
      <c r="C38" s="246"/>
      <c r="D38" s="246"/>
      <c r="E38" s="246"/>
      <c r="F38" s="246"/>
      <c r="G38" s="1166" t="s">
        <v>500</v>
      </c>
      <c r="H38" s="1167"/>
      <c r="I38" s="1167"/>
      <c r="J38" s="1168"/>
      <c r="K38" s="299">
        <v>291</v>
      </c>
      <c r="L38" s="299">
        <v>4</v>
      </c>
      <c r="M38" s="300">
        <v>3</v>
      </c>
      <c r="N38" s="301">
        <v>33.299999999999997</v>
      </c>
      <c r="O38" s="295"/>
    </row>
    <row r="39" spans="1:16" x14ac:dyDescent="0.15">
      <c r="A39" s="250"/>
      <c r="B39" s="246"/>
      <c r="C39" s="246"/>
      <c r="D39" s="246"/>
      <c r="E39" s="246"/>
      <c r="F39" s="246"/>
      <c r="G39" s="1166" t="s">
        <v>501</v>
      </c>
      <c r="H39" s="1167"/>
      <c r="I39" s="1167"/>
      <c r="J39" s="1168"/>
      <c r="K39" s="302">
        <v>-896956</v>
      </c>
      <c r="L39" s="302">
        <v>-11868</v>
      </c>
      <c r="M39" s="303">
        <v>-6690</v>
      </c>
      <c r="N39" s="304">
        <v>77.400000000000006</v>
      </c>
      <c r="O39" s="295"/>
    </row>
    <row r="40" spans="1:16" ht="27" customHeight="1" x14ac:dyDescent="0.15">
      <c r="A40" s="250"/>
      <c r="B40" s="246"/>
      <c r="C40" s="246"/>
      <c r="D40" s="246"/>
      <c r="E40" s="246"/>
      <c r="F40" s="246"/>
      <c r="G40" s="1163" t="s">
        <v>502</v>
      </c>
      <c r="H40" s="1164"/>
      <c r="I40" s="1164"/>
      <c r="J40" s="1165"/>
      <c r="K40" s="302">
        <v>-2518328</v>
      </c>
      <c r="L40" s="302">
        <v>-33321</v>
      </c>
      <c r="M40" s="303">
        <v>-29386</v>
      </c>
      <c r="N40" s="304">
        <v>13.4</v>
      </c>
      <c r="O40" s="295"/>
    </row>
    <row r="41" spans="1:16" x14ac:dyDescent="0.15">
      <c r="A41" s="250"/>
      <c r="B41" s="246"/>
      <c r="C41" s="246"/>
      <c r="D41" s="246"/>
      <c r="E41" s="246"/>
      <c r="F41" s="246"/>
      <c r="G41" s="1169" t="s">
        <v>282</v>
      </c>
      <c r="H41" s="1170"/>
      <c r="I41" s="1170"/>
      <c r="J41" s="1171"/>
      <c r="K41" s="296">
        <v>1861794</v>
      </c>
      <c r="L41" s="302">
        <v>24634</v>
      </c>
      <c r="M41" s="303">
        <v>12524</v>
      </c>
      <c r="N41" s="304">
        <v>96.7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2120536</v>
      </c>
      <c r="J51" s="322">
        <v>27602</v>
      </c>
      <c r="K51" s="323">
        <v>22.5</v>
      </c>
      <c r="L51" s="324">
        <v>50880</v>
      </c>
      <c r="M51" s="325">
        <v>7</v>
      </c>
      <c r="N51" s="326">
        <v>15.5</v>
      </c>
    </row>
    <row r="52" spans="1:14" x14ac:dyDescent="0.15">
      <c r="A52" s="250"/>
      <c r="B52" s="246"/>
      <c r="C52" s="246"/>
      <c r="D52" s="246"/>
      <c r="E52" s="246"/>
      <c r="F52" s="246"/>
      <c r="G52" s="327"/>
      <c r="H52" s="328" t="s">
        <v>513</v>
      </c>
      <c r="I52" s="329">
        <v>928042</v>
      </c>
      <c r="J52" s="330">
        <v>12080</v>
      </c>
      <c r="K52" s="331">
        <v>20.5</v>
      </c>
      <c r="L52" s="332">
        <v>26879</v>
      </c>
      <c r="M52" s="333">
        <v>2.4</v>
      </c>
      <c r="N52" s="334">
        <v>18.100000000000001</v>
      </c>
    </row>
    <row r="53" spans="1:14" x14ac:dyDescent="0.15">
      <c r="A53" s="250"/>
      <c r="B53" s="246"/>
      <c r="C53" s="246"/>
      <c r="D53" s="246"/>
      <c r="E53" s="246"/>
      <c r="F53" s="246"/>
      <c r="G53" s="312" t="s">
        <v>514</v>
      </c>
      <c r="H53" s="313"/>
      <c r="I53" s="321">
        <v>3444224</v>
      </c>
      <c r="J53" s="322">
        <v>45003</v>
      </c>
      <c r="K53" s="323">
        <v>63</v>
      </c>
      <c r="L53" s="324">
        <v>63956</v>
      </c>
      <c r="M53" s="325">
        <v>25.7</v>
      </c>
      <c r="N53" s="326">
        <v>37.299999999999997</v>
      </c>
    </row>
    <row r="54" spans="1:14" x14ac:dyDescent="0.15">
      <c r="A54" s="250"/>
      <c r="B54" s="246"/>
      <c r="C54" s="246"/>
      <c r="D54" s="246"/>
      <c r="E54" s="246"/>
      <c r="F54" s="246"/>
      <c r="G54" s="327"/>
      <c r="H54" s="328" t="s">
        <v>513</v>
      </c>
      <c r="I54" s="329">
        <v>882872</v>
      </c>
      <c r="J54" s="330">
        <v>11536</v>
      </c>
      <c r="K54" s="331">
        <v>-4.5</v>
      </c>
      <c r="L54" s="332">
        <v>29239</v>
      </c>
      <c r="M54" s="333">
        <v>8.8000000000000007</v>
      </c>
      <c r="N54" s="334">
        <v>-13.3</v>
      </c>
    </row>
    <row r="55" spans="1:14" x14ac:dyDescent="0.15">
      <c r="A55" s="250"/>
      <c r="B55" s="246"/>
      <c r="C55" s="246"/>
      <c r="D55" s="246"/>
      <c r="E55" s="246"/>
      <c r="F55" s="246"/>
      <c r="G55" s="312" t="s">
        <v>515</v>
      </c>
      <c r="H55" s="313"/>
      <c r="I55" s="321">
        <v>2367491</v>
      </c>
      <c r="J55" s="322">
        <v>31044</v>
      </c>
      <c r="K55" s="323">
        <v>-31</v>
      </c>
      <c r="L55" s="324">
        <v>66255</v>
      </c>
      <c r="M55" s="325">
        <v>3.6</v>
      </c>
      <c r="N55" s="326">
        <v>-34.6</v>
      </c>
    </row>
    <row r="56" spans="1:14" x14ac:dyDescent="0.15">
      <c r="A56" s="250"/>
      <c r="B56" s="246"/>
      <c r="C56" s="246"/>
      <c r="D56" s="246"/>
      <c r="E56" s="246"/>
      <c r="F56" s="246"/>
      <c r="G56" s="327"/>
      <c r="H56" s="328" t="s">
        <v>513</v>
      </c>
      <c r="I56" s="329">
        <v>752010</v>
      </c>
      <c r="J56" s="330">
        <v>9861</v>
      </c>
      <c r="K56" s="331">
        <v>-14.5</v>
      </c>
      <c r="L56" s="332">
        <v>31822</v>
      </c>
      <c r="M56" s="333">
        <v>8.8000000000000007</v>
      </c>
      <c r="N56" s="334">
        <v>-23.3</v>
      </c>
    </row>
    <row r="57" spans="1:14" x14ac:dyDescent="0.15">
      <c r="A57" s="250"/>
      <c r="B57" s="246"/>
      <c r="C57" s="246"/>
      <c r="D57" s="246"/>
      <c r="E57" s="246"/>
      <c r="F57" s="246"/>
      <c r="G57" s="312" t="s">
        <v>516</v>
      </c>
      <c r="H57" s="313"/>
      <c r="I57" s="321">
        <v>2220332</v>
      </c>
      <c r="J57" s="322">
        <v>29250</v>
      </c>
      <c r="K57" s="323">
        <v>-5.8</v>
      </c>
      <c r="L57" s="324">
        <v>47278</v>
      </c>
      <c r="M57" s="325">
        <v>-28.6</v>
      </c>
      <c r="N57" s="326">
        <v>22.8</v>
      </c>
    </row>
    <row r="58" spans="1:14" x14ac:dyDescent="0.15">
      <c r="A58" s="250"/>
      <c r="B58" s="246"/>
      <c r="C58" s="246"/>
      <c r="D58" s="246"/>
      <c r="E58" s="246"/>
      <c r="F58" s="246"/>
      <c r="G58" s="327"/>
      <c r="H58" s="328" t="s">
        <v>513</v>
      </c>
      <c r="I58" s="329">
        <v>741938</v>
      </c>
      <c r="J58" s="330">
        <v>9774</v>
      </c>
      <c r="K58" s="331">
        <v>-0.9</v>
      </c>
      <c r="L58" s="332">
        <v>24096</v>
      </c>
      <c r="M58" s="333">
        <v>-24.3</v>
      </c>
      <c r="N58" s="334">
        <v>23.4</v>
      </c>
    </row>
    <row r="59" spans="1:14" x14ac:dyDescent="0.15">
      <c r="A59" s="250"/>
      <c r="B59" s="246"/>
      <c r="C59" s="246"/>
      <c r="D59" s="246"/>
      <c r="E59" s="246"/>
      <c r="F59" s="246"/>
      <c r="G59" s="312" t="s">
        <v>517</v>
      </c>
      <c r="H59" s="313"/>
      <c r="I59" s="321">
        <v>2770665</v>
      </c>
      <c r="J59" s="322">
        <v>36660</v>
      </c>
      <c r="K59" s="323">
        <v>25.3</v>
      </c>
      <c r="L59" s="324">
        <v>44504</v>
      </c>
      <c r="M59" s="325">
        <v>-5.9</v>
      </c>
      <c r="N59" s="326">
        <v>31.2</v>
      </c>
    </row>
    <row r="60" spans="1:14" x14ac:dyDescent="0.15">
      <c r="A60" s="250"/>
      <c r="B60" s="246"/>
      <c r="C60" s="246"/>
      <c r="D60" s="246"/>
      <c r="E60" s="246"/>
      <c r="F60" s="246"/>
      <c r="G60" s="327"/>
      <c r="H60" s="328" t="s">
        <v>513</v>
      </c>
      <c r="I60" s="335">
        <v>1742347</v>
      </c>
      <c r="J60" s="330">
        <v>23054</v>
      </c>
      <c r="K60" s="331">
        <v>135.9</v>
      </c>
      <c r="L60" s="332">
        <v>25876</v>
      </c>
      <c r="M60" s="333">
        <v>7.4</v>
      </c>
      <c r="N60" s="334">
        <v>128.5</v>
      </c>
    </row>
    <row r="61" spans="1:14" x14ac:dyDescent="0.15">
      <c r="A61" s="250"/>
      <c r="B61" s="246"/>
      <c r="C61" s="246"/>
      <c r="D61" s="246"/>
      <c r="E61" s="246"/>
      <c r="F61" s="246"/>
      <c r="G61" s="312" t="s">
        <v>518</v>
      </c>
      <c r="H61" s="336"/>
      <c r="I61" s="337">
        <v>2584650</v>
      </c>
      <c r="J61" s="338">
        <v>33912</v>
      </c>
      <c r="K61" s="339">
        <v>14.8</v>
      </c>
      <c r="L61" s="340">
        <v>54575</v>
      </c>
      <c r="M61" s="341">
        <v>0.4</v>
      </c>
      <c r="N61" s="326">
        <v>14.4</v>
      </c>
    </row>
    <row r="62" spans="1:14" x14ac:dyDescent="0.15">
      <c r="A62" s="250"/>
      <c r="B62" s="246"/>
      <c r="C62" s="246"/>
      <c r="D62" s="246"/>
      <c r="E62" s="246"/>
      <c r="F62" s="246"/>
      <c r="G62" s="327"/>
      <c r="H62" s="328" t="s">
        <v>513</v>
      </c>
      <c r="I62" s="329">
        <v>1009442</v>
      </c>
      <c r="J62" s="330">
        <v>13261</v>
      </c>
      <c r="K62" s="331">
        <v>27.3</v>
      </c>
      <c r="L62" s="332">
        <v>27582</v>
      </c>
      <c r="M62" s="333">
        <v>0.6</v>
      </c>
      <c r="N62" s="334">
        <v>26.7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2.58</v>
      </c>
      <c r="G47" s="12">
        <v>6.12</v>
      </c>
      <c r="H47" s="12">
        <v>5.86</v>
      </c>
      <c r="I47" s="12">
        <v>5.41</v>
      </c>
      <c r="J47" s="13">
        <v>6.79</v>
      </c>
    </row>
    <row r="48" spans="2:10" ht="57.75" customHeight="1" x14ac:dyDescent="0.15">
      <c r="B48" s="14"/>
      <c r="C48" s="1174" t="s">
        <v>4</v>
      </c>
      <c r="D48" s="1174"/>
      <c r="E48" s="1175"/>
      <c r="F48" s="15">
        <v>3.03</v>
      </c>
      <c r="G48" s="16">
        <v>1.87</v>
      </c>
      <c r="H48" s="16">
        <v>2.2400000000000002</v>
      </c>
      <c r="I48" s="16">
        <v>1.8</v>
      </c>
      <c r="J48" s="17">
        <v>1.59</v>
      </c>
    </row>
    <row r="49" spans="2:10" ht="57.75" customHeight="1" thickBot="1" x14ac:dyDescent="0.2">
      <c r="B49" s="18"/>
      <c r="C49" s="1176" t="s">
        <v>5</v>
      </c>
      <c r="D49" s="1176"/>
      <c r="E49" s="1177"/>
      <c r="F49" s="19">
        <v>2.89</v>
      </c>
      <c r="G49" s="20">
        <v>2.44</v>
      </c>
      <c r="H49" s="20">
        <v>0.09</v>
      </c>
      <c r="I49" s="20" t="s">
        <v>525</v>
      </c>
      <c r="J49" s="21">
        <v>1.02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2018-02-27T07:01:33Z</cp:lastPrinted>
  <dcterms:created xsi:type="dcterms:W3CDTF">2018-01-24T05:30:08Z</dcterms:created>
  <dcterms:modified xsi:type="dcterms:W3CDTF">2018-11-27T00:55:22Z</dcterms:modified>
  <cp:category/>
</cp:coreProperties>
</file>