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AL8" i="4" s="1"/>
  <c r="Q6" i="5"/>
  <c r="W10" i="4" s="1"/>
  <c r="P6" i="5"/>
  <c r="P10" i="4" s="1"/>
  <c r="O6" i="5"/>
  <c r="I10" i="4" s="1"/>
  <c r="N6" i="5"/>
  <c r="B10" i="4" s="1"/>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G85" i="4"/>
  <c r="AT10" i="4"/>
  <c r="AL10" i="4"/>
  <c r="BB8" i="4"/>
  <c r="AT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<sst xmlns="http://schemas.openxmlformats.org/spreadsheetml/2006/main" count="232" uniqueCount="120">
  <si>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</si>
  <si>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</si>
  <si>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</si>
  <si>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</si>
  <si>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</si>
  <si>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</si>
  <si>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</si>
  <si>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</si>
  <si>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</si>
  <si>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</si>
  <si>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</si>
  <si>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</si>
  <si>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</si>
  <si>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</si>
  <si>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</si>
  <si>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</si>
  <si>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</si>
  <si>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</si>
  <si>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</si>
  <si>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</si>
  <si>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</si>
  <si>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</si>
  <si>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</si>
  <si>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</si>
  <si>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</si>
  <si>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</si>
  <si>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</si>
  <si>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</si>
  <si>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</si>
  <si>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</si>
  <si>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</si>
  <si>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</si>
  <si>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</si>
  <si>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</si>
  <si>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</si>
  <si>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</si>
  <si>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</si>
  <si>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</si>
  <si>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</si>
  <si>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</si>
  <si>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</si>
  <si>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</si>
  <si>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</si>
  <si>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</si>
  <si>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</si>
  <si>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</si>
  <si>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</si>
  <si>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</si>
  <si>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</si>
  <si>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</si>
  <si>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</si>
  <si>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</si>
  <si>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</si>
  <si>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</si>
  <si>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</si>
  <si>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</si>
  <si>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</si>
  <si>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</si>
  <si>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</si>
  <si>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</si>
  <si>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</si>
  <si>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</si>
  <si>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</si>
  <si>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</si>
  <si>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</si>
  <si>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</si>
  <si>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</si>
  <si>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</si>
  <si>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</si>
  <si>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</si>
  <si>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</si>
  <si>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</si>
  <si>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</si>
  <si>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</si>
  <si>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</si>
  <si>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</si>
  <si>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</si>
  <si>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</si>
  <si>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</si>
  <si>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</si>
  <si>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</si>
  <si>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</si>
  <si>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</si>
  <si>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</si>
  <si>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</si>
  <si>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</si>
  <si>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</si>
  <si>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</si>
  <si>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</si>
  <si>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</si>
  <si>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</si>
  <si>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</si>
  <si>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</si>
  <si>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</si>
  <si>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</si>
  <si>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</si>
  <si>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</si>
  <si>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</si>
  <si>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</si>
  <si>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</si>
  <si>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</si>
  <si>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</si>
  <si>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</si>
  <si>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</si>
  <si>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</si>
  <si>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岬町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</si>
  <si>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</si>
  <si>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</si>
  <si>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</si>
  <si>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</si>
  <si>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</si>
  <si>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</si>
  <si>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</si>
  <si>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</si>
  <si>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</si>
  <si>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</si>
  <si>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</si>
  <si>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路経年化率は類似団体と比較すると若干高く推移している。また、管路更新については下水道布設に併せて末端排水管布設替えを行ったものであり、基幹管路に関しての老朽管対策事業は十分に実施できていない状況である。</t>
    <rPh sb="1" eb="3">
      <t>カンロ</t>
    </rPh>
    <rPh sb="3" eb="5">
      <t>ケイネン</t>
    </rPh>
    <rPh sb="5" eb="6">
      <t>カ</t>
    </rPh>
    <rPh sb="6" eb="7">
      <t>リツ</t>
    </rPh>
    <rPh sb="8" eb="10">
      <t>ルイジ</t>
    </rPh>
    <rPh sb="10" eb="12">
      <t>ダンタイ</t>
    </rPh>
    <rPh sb="13" eb="15">
      <t>ヒカク</t>
    </rPh>
    <rPh sb="18" eb="20">
      <t>ジャッカン</t>
    </rPh>
    <rPh sb="20" eb="21">
      <t>タカ</t>
    </rPh>
    <rPh sb="22" eb="24">
      <t>スイイ</t>
    </rPh>
    <rPh sb="32" eb="34">
      <t>カンロ</t>
    </rPh>
    <rPh sb="34" eb="36">
      <t>コウシン</t>
    </rPh>
    <rPh sb="41" eb="44">
      <t>ゲスイドウ</t>
    </rPh>
    <rPh sb="44" eb="46">
      <t>フセツ</t>
    </rPh>
    <rPh sb="47" eb="48">
      <t>アワ</t>
    </rPh>
    <rPh sb="50" eb="52">
      <t>マッタン</t>
    </rPh>
    <rPh sb="52" eb="55">
      <t>ハイスイカン</t>
    </rPh>
    <rPh sb="55" eb="57">
      <t>フセツ</t>
    </rPh>
    <rPh sb="57" eb="58">
      <t>ガ</t>
    </rPh>
    <rPh sb="60" eb="61">
      <t>オコナ</t>
    </rPh>
    <rPh sb="69" eb="71">
      <t>キカン</t>
    </rPh>
    <rPh sb="71" eb="73">
      <t>カンロ</t>
    </rPh>
    <rPh sb="74" eb="75">
      <t>カン</t>
    </rPh>
    <rPh sb="78" eb="80">
      <t>ロウキュウ</t>
    </rPh>
    <rPh sb="80" eb="81">
      <t>カン</t>
    </rPh>
    <rPh sb="81" eb="83">
      <t>タイサク</t>
    </rPh>
    <rPh sb="83" eb="85">
      <t>ジギョウ</t>
    </rPh>
    <rPh sb="86" eb="88">
      <t>ジュウブン</t>
    </rPh>
    <rPh sb="89" eb="91">
      <t>ジッシ</t>
    </rPh>
    <rPh sb="97" eb="99">
      <t>ジョウキョウ</t>
    </rPh>
    <phoneticPr fontId="7"/>
  </si>
  <si>
    <t>　過去、水需要の高かった企業の撤退により、施設利用率が悪化し低い水準で推移しており、拡張事業の財源として発行した企業債の償還が経営を圧迫している。そのような中で、料金徴収率及び有収率向上については未収金の回収を含めた検針・徴収業務の外部委託や、漏水調査の実施により改善に努め、経常収支比率は、やや改善傾向にある。
　また、流動比率は100％を下回っており、短期的な債務に対する支払い能力を有していない状況となっている。</t>
    <rPh sb="1" eb="3">
      <t>カコ</t>
    </rPh>
    <rPh sb="4" eb="5">
      <t>ミズ</t>
    </rPh>
    <rPh sb="5" eb="7">
      <t>ジュヨウ</t>
    </rPh>
    <rPh sb="8" eb="9">
      <t>タカ</t>
    </rPh>
    <rPh sb="12" eb="14">
      <t>キギョウ</t>
    </rPh>
    <rPh sb="15" eb="17">
      <t>テッタイ</t>
    </rPh>
    <rPh sb="21" eb="23">
      <t>シセツ</t>
    </rPh>
    <rPh sb="23" eb="26">
      <t>リヨウリツ</t>
    </rPh>
    <rPh sb="27" eb="29">
      <t>アッカ</t>
    </rPh>
    <rPh sb="30" eb="31">
      <t>ヒク</t>
    </rPh>
    <rPh sb="32" eb="34">
      <t>スイジュン</t>
    </rPh>
    <rPh sb="35" eb="37">
      <t>スイイ</t>
    </rPh>
    <rPh sb="42" eb="44">
      <t>カクチョウ</t>
    </rPh>
    <rPh sb="44" eb="46">
      <t>ジギョウ</t>
    </rPh>
    <rPh sb="47" eb="49">
      <t>ザイゲン</t>
    </rPh>
    <rPh sb="52" eb="54">
      <t>ハッコウ</t>
    </rPh>
    <rPh sb="56" eb="58">
      <t>キギョウ</t>
    </rPh>
    <rPh sb="58" eb="59">
      <t>サイ</t>
    </rPh>
    <rPh sb="60" eb="62">
      <t>ショウカン</t>
    </rPh>
    <rPh sb="63" eb="65">
      <t>ケイエイ</t>
    </rPh>
    <rPh sb="66" eb="68">
      <t>アッパク</t>
    </rPh>
    <rPh sb="78" eb="79">
      <t>ナカ</t>
    </rPh>
    <rPh sb="81" eb="83">
      <t>リョウキン</t>
    </rPh>
    <rPh sb="83" eb="85">
      <t>チョウシュウ</t>
    </rPh>
    <rPh sb="85" eb="86">
      <t>リツ</t>
    </rPh>
    <rPh sb="86" eb="87">
      <t>オヨ</t>
    </rPh>
    <rPh sb="88" eb="91">
      <t>ユウシュウリツ</t>
    </rPh>
    <rPh sb="91" eb="93">
      <t>コウジョウ</t>
    </rPh>
    <rPh sb="98" eb="101">
      <t>ミシュウキン</t>
    </rPh>
    <rPh sb="102" eb="104">
      <t>カイシュウ</t>
    </rPh>
    <rPh sb="105" eb="106">
      <t>フク</t>
    </rPh>
    <rPh sb="108" eb="110">
      <t>ケンシン</t>
    </rPh>
    <rPh sb="111" eb="113">
      <t>チョウシュウ</t>
    </rPh>
    <rPh sb="113" eb="115">
      <t>ギョウム</t>
    </rPh>
    <rPh sb="116" eb="118">
      <t>ガイブ</t>
    </rPh>
    <rPh sb="118" eb="120">
      <t>イタク</t>
    </rPh>
    <rPh sb="122" eb="124">
      <t>ロウスイ</t>
    </rPh>
    <rPh sb="124" eb="126">
      <t>チョウサ</t>
    </rPh>
    <rPh sb="127" eb="129">
      <t>ジッシ</t>
    </rPh>
    <rPh sb="132" eb="134">
      <t>カイゼン</t>
    </rPh>
    <rPh sb="135" eb="136">
      <t>ツト</t>
    </rPh>
    <rPh sb="138" eb="140">
      <t>ケイジョウ</t>
    </rPh>
    <rPh sb="140" eb="142">
      <t>シュウシ</t>
    </rPh>
    <rPh sb="142" eb="144">
      <t>ヒリツ</t>
    </rPh>
    <rPh sb="148" eb="150">
      <t>カイゼン</t>
    </rPh>
    <rPh sb="150" eb="152">
      <t>ケイコウ</t>
    </rPh>
    <rPh sb="161" eb="163">
      <t>リュウドウ</t>
    </rPh>
    <rPh sb="163" eb="165">
      <t>ヒリツ</t>
    </rPh>
    <rPh sb="171" eb="173">
      <t>シタマワ</t>
    </rPh>
    <rPh sb="178" eb="181">
      <t>タンキテキ</t>
    </rPh>
    <rPh sb="182" eb="184">
      <t>サイム</t>
    </rPh>
    <rPh sb="185" eb="186">
      <t>タイ</t>
    </rPh>
    <rPh sb="188" eb="190">
      <t>シハラ</t>
    </rPh>
    <rPh sb="191" eb="193">
      <t>ノウリョク</t>
    </rPh>
    <rPh sb="194" eb="195">
      <t>ユウ</t>
    </rPh>
    <rPh sb="200" eb="202">
      <t>ジョウキョウ</t>
    </rPh>
    <phoneticPr fontId="7"/>
  </si>
  <si>
    <t>　経常収支率は改善傾向にあるものの企業債残高が高く、流動比率が100％を下回っていることから、更なる経営改善が必要である。企業誘致により「大口」受給者の増加が見込む事が出来れば現状を改善することも考えられるが実現は期待できない状況である。また逢帰ダムからの取水及び浄水施設である孝子浄水場に関しても老朽化が進み更新事業が必要とされるが実施困難な状況である。今後の取組として大阪広域水道企業団との統合に向けた検討協議を行いつつ、経営戦略策定を進め、運営基盤の強化に努めていく必要がある。</t>
    <rPh sb="1" eb="3">
      <t>ケイジョウ</t>
    </rPh>
    <rPh sb="3" eb="5">
      <t>シュウシ</t>
    </rPh>
    <rPh sb="5" eb="6">
      <t>リツ</t>
    </rPh>
    <rPh sb="7" eb="9">
      <t>カイゼン</t>
    </rPh>
    <rPh sb="9" eb="11">
      <t>ケイコウ</t>
    </rPh>
    <rPh sb="17" eb="19">
      <t>キギョウ</t>
    </rPh>
    <rPh sb="19" eb="20">
      <t>サイ</t>
    </rPh>
    <rPh sb="20" eb="22">
      <t>ザンダカ</t>
    </rPh>
    <rPh sb="23" eb="24">
      <t>タカ</t>
    </rPh>
    <rPh sb="26" eb="28">
      <t>リュウドウ</t>
    </rPh>
    <rPh sb="28" eb="30">
      <t>ヒリツ</t>
    </rPh>
    <rPh sb="36" eb="38">
      <t>シタマワ</t>
    </rPh>
    <rPh sb="47" eb="48">
      <t>サラ</t>
    </rPh>
    <rPh sb="50" eb="52">
      <t>ケイエイ</t>
    </rPh>
    <rPh sb="52" eb="54">
      <t>カイゼン</t>
    </rPh>
    <rPh sb="55" eb="57">
      <t>ヒツヨウ</t>
    </rPh>
    <rPh sb="61" eb="63">
      <t>キギョウ</t>
    </rPh>
    <rPh sb="63" eb="65">
      <t>ユウチ</t>
    </rPh>
    <rPh sb="69" eb="71">
      <t>オオグチ</t>
    </rPh>
    <rPh sb="72" eb="75">
      <t>ジュキュウシャ</t>
    </rPh>
    <rPh sb="76" eb="78">
      <t>ゾウカ</t>
    </rPh>
    <rPh sb="79" eb="81">
      <t>ミコ</t>
    </rPh>
    <rPh sb="82" eb="83">
      <t>コト</t>
    </rPh>
    <rPh sb="84" eb="86">
      <t>デキ</t>
    </rPh>
    <rPh sb="88" eb="90">
      <t>ゲンジョウ</t>
    </rPh>
    <rPh sb="91" eb="93">
      <t>カイゼン</t>
    </rPh>
    <rPh sb="98" eb="99">
      <t>カンガ</t>
    </rPh>
    <rPh sb="104" eb="106">
      <t>ジツゲン</t>
    </rPh>
    <rPh sb="107" eb="109">
      <t>キタイ</t>
    </rPh>
    <rPh sb="113" eb="115">
      <t>ジョウキョウ</t>
    </rPh>
    <rPh sb="121" eb="122">
      <t>ア</t>
    </rPh>
    <rPh sb="122" eb="123">
      <t>カエ</t>
    </rPh>
    <rPh sb="128" eb="130">
      <t>シュスイ</t>
    </rPh>
    <rPh sb="130" eb="131">
      <t>オヨ</t>
    </rPh>
    <rPh sb="132" eb="134">
      <t>ジョウスイ</t>
    </rPh>
    <rPh sb="134" eb="136">
      <t>シセツ</t>
    </rPh>
    <rPh sb="139" eb="141">
      <t>キョウシ</t>
    </rPh>
    <rPh sb="141" eb="144">
      <t>ジョウスイジョウ</t>
    </rPh>
    <rPh sb="145" eb="146">
      <t>カン</t>
    </rPh>
    <rPh sb="149" eb="152">
      <t>ロウキュウカ</t>
    </rPh>
    <rPh sb="153" eb="154">
      <t>スス</t>
    </rPh>
    <rPh sb="155" eb="157">
      <t>コウシン</t>
    </rPh>
    <rPh sb="157" eb="159">
      <t>ジギョウ</t>
    </rPh>
    <rPh sb="160" eb="162">
      <t>ヒツヨウ</t>
    </rPh>
    <rPh sb="167" eb="169">
      <t>ジッシ</t>
    </rPh>
    <rPh sb="169" eb="171">
      <t>コンナン</t>
    </rPh>
    <rPh sb="172" eb="174">
      <t>ジョウキョウ</t>
    </rPh>
    <rPh sb="178" eb="180">
      <t>コンゴ</t>
    </rPh>
    <rPh sb="181" eb="183">
      <t>トリクミ</t>
    </rPh>
    <rPh sb="186" eb="188">
      <t>オオサカ</t>
    </rPh>
    <rPh sb="188" eb="190">
      <t>コウイキ</t>
    </rPh>
    <rPh sb="190" eb="192">
      <t>スイドウ</t>
    </rPh>
    <rPh sb="192" eb="194">
      <t>キギョウ</t>
    </rPh>
    <rPh sb="194" eb="195">
      <t>ダン</t>
    </rPh>
    <rPh sb="197" eb="199">
      <t>トウゴウ</t>
    </rPh>
    <rPh sb="200" eb="201">
      <t>ム</t>
    </rPh>
    <rPh sb="203" eb="205">
      <t>ケントウ</t>
    </rPh>
    <rPh sb="205" eb="207">
      <t>キョウギ</t>
    </rPh>
    <rPh sb="208" eb="209">
      <t>オコナ</t>
    </rPh>
    <rPh sb="213" eb="215">
      <t>ケイエイ</t>
    </rPh>
    <rPh sb="215" eb="217">
      <t>センリャク</t>
    </rPh>
    <rPh sb="217" eb="219">
      <t>サクテイ</t>
    </rPh>
    <rPh sb="220" eb="221">
      <t>スス</t>
    </rPh>
    <rPh sb="223" eb="225">
      <t>ウンエイ</t>
    </rPh>
    <rPh sb="225" eb="227">
      <t>キバン</t>
    </rPh>
    <rPh sb="228" eb="230">
      <t>キョウカ</t>
    </rPh>
    <rPh sb="231" eb="232">
      <t>ツト</t>
    </rPh>
    <rPh sb="236" eb="238">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</si>
</sst>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2.83</c:v>
                </c:pt>
                <c:pt idx="3" formatCode="#,##0.00;&quot;△&quot;#,##0.00;&quot;-&quot;">
                  <c:v>0.14000000000000001</c:v>
                </c:pt>
                <c:pt idx="4">
                  <c:v>0</c:v>
                </c:pt>
              </c:numCache>
            </c:numRef>
          </c:val>
          <c:extLst xmlns:c16r2="http://schemas.microsoft.com/office/drawing/2015/06/chart">
            <c:ext xmlns:c16="http://schemas.microsoft.com/office/drawing/2014/chart" uri="{C3380CC4-5D6E-409C-BE32-E72D297353CC}">
              <c16:uniqueId val="{00000000-B0E8-44AB-8336-4B82E704FF57}"/>
            </c:ext>
          </c:extLst>
        </c:ser>
        <c:dLbls>
          <c:showLegendKey val="0"/>
          <c:showVal val="0"/>
          <c:showCatName val="0"/>
          <c:showSerName val="0"/>
          <c:showPercent val="0"/>
          <c:showBubbleSize val="0"/>
        </c:dLbls>
        <c:gapWidth val="150"/>
        <c:axId val="87812352"/>
        <c:axId val="879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B0E8-44AB-8336-4B82E704FF57}"/>
            </c:ext>
          </c:extLst>
        </c:ser>
        <c:dLbls>
          <c:showLegendKey val="0"/>
          <c:showVal val="0"/>
          <c:showCatName val="0"/>
          <c:showSerName val="0"/>
          <c:showPercent val="0"/>
          <c:showBubbleSize val="0"/>
        </c:dLbls>
        <c:marker val="1"/>
        <c:smooth val="0"/>
        <c:axId val="87812352"/>
        <c:axId val="87961984"/>
      </c:lineChart>
      <c:dateAx>
        <c:axId val="87812352"/>
        <c:scaling>
          <c:orientation val="minMax"/>
        </c:scaling>
        <c:delete val="1"/>
        <c:axPos val="b"/>
        <c:numFmt formatCode="ge" sourceLinked="1"/>
        <c:majorTickMark val="none"/>
        <c:minorTickMark val="none"/>
        <c:tickLblPos val="none"/>
        <c:crossAx val="87961984"/>
        <c:crosses val="autoZero"/>
        <c:auto val="1"/>
        <c:lblOffset val="100"/>
        <c:baseTimeUnit val="years"/>
      </c:dateAx>
      <c:valAx>
        <c:axId val="879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33.82</c:v>
                </c:pt>
                <c:pt idx="1">
                  <c:v>33.380000000000003</c:v>
                </c:pt>
                <c:pt idx="2">
                  <c:v>32.130000000000003</c:v>
                </c:pt>
                <c:pt idx="3">
                  <c:v>31.17</c:v>
                </c:pt>
                <c:pt idx="4">
                  <c:v>32.17</c:v>
                </c:pt>
              </c:numCache>
            </c:numRef>
          </c:val>
          <c:extLst xmlns:c16r2="http://schemas.microsoft.com/office/drawing/2015/06/chart">
            <c:ext xmlns:c16="http://schemas.microsoft.com/office/drawing/2014/chart" uri="{C3380CC4-5D6E-409C-BE32-E72D297353CC}">
              <c16:uniqueId val="{00000000-6D50-46D8-9A67-B2150C5FCCB6}"/>
            </c:ext>
          </c:extLst>
        </c:ser>
        <c:dLbls>
          <c:showLegendKey val="0"/>
          <c:showVal val="0"/>
          <c:showCatName val="0"/>
          <c:showSerName val="0"/>
          <c:showPercent val="0"/>
          <c:showBubbleSize val="0"/>
        </c:dLbls>
        <c:gapWidth val="150"/>
        <c:axId val="94349184"/>
        <c:axId val="943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6D50-46D8-9A67-B2150C5FCCB6}"/>
            </c:ext>
          </c:extLst>
        </c:ser>
        <c:dLbls>
          <c:showLegendKey val="0"/>
          <c:showVal val="0"/>
          <c:showCatName val="0"/>
          <c:showSerName val="0"/>
          <c:showPercent val="0"/>
          <c:showBubbleSize val="0"/>
        </c:dLbls>
        <c:marker val="1"/>
        <c:smooth val="0"/>
        <c:axId val="94349184"/>
        <c:axId val="94355456"/>
      </c:lineChart>
      <c:dateAx>
        <c:axId val="94349184"/>
        <c:scaling>
          <c:orientation val="minMax"/>
        </c:scaling>
        <c:delete val="1"/>
        <c:axPos val="b"/>
        <c:numFmt formatCode="ge" sourceLinked="1"/>
        <c:majorTickMark val="none"/>
        <c:minorTickMark val="none"/>
        <c:tickLblPos val="none"/>
        <c:crossAx val="94355456"/>
        <c:crosses val="autoZero"/>
        <c:auto val="1"/>
        <c:lblOffset val="100"/>
        <c:baseTimeUnit val="years"/>
      </c:dateAx>
      <c:valAx>
        <c:axId val="943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88.95</c:v>
                </c:pt>
                <c:pt idx="1">
                  <c:v>89.06</c:v>
                </c:pt>
                <c:pt idx="2">
                  <c:v>89.45</c:v>
                </c:pt>
                <c:pt idx="3">
                  <c:v>91</c:v>
                </c:pt>
                <c:pt idx="4">
                  <c:v>88.85</c:v>
                </c:pt>
              </c:numCache>
            </c:numRef>
          </c:val>
          <c:extLst xmlns:c16r2="http://schemas.microsoft.com/office/drawing/2015/06/chart">
            <c:ext xmlns:c16="http://schemas.microsoft.com/office/drawing/2014/chart" uri="{C3380CC4-5D6E-409C-BE32-E72D297353CC}">
              <c16:uniqueId val="{00000000-325F-47C2-B85F-378EDDFAADE2}"/>
            </c:ext>
          </c:extLst>
        </c:ser>
        <c:dLbls>
          <c:showLegendKey val="0"/>
          <c:showVal val="0"/>
          <c:showCatName val="0"/>
          <c:showSerName val="0"/>
          <c:showPercent val="0"/>
          <c:showBubbleSize val="0"/>
        </c:dLbls>
        <c:gapWidth val="150"/>
        <c:axId val="94390528"/>
        <c:axId val="943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325F-47C2-B85F-378EDDFAADE2}"/>
            </c:ext>
          </c:extLst>
        </c:ser>
        <c:dLbls>
          <c:showLegendKey val="0"/>
          <c:showVal val="0"/>
          <c:showCatName val="0"/>
          <c:showSerName val="0"/>
          <c:showPercent val="0"/>
          <c:showBubbleSize val="0"/>
        </c:dLbls>
        <c:marker val="1"/>
        <c:smooth val="0"/>
        <c:axId val="94390528"/>
        <c:axId val="94392704"/>
      </c:lineChart>
      <c:dateAx>
        <c:axId val="94390528"/>
        <c:scaling>
          <c:orientation val="minMax"/>
        </c:scaling>
        <c:delete val="1"/>
        <c:axPos val="b"/>
        <c:numFmt formatCode="ge" sourceLinked="1"/>
        <c:majorTickMark val="none"/>
        <c:minorTickMark val="none"/>
        <c:tickLblPos val="none"/>
        <c:crossAx val="94392704"/>
        <c:crosses val="autoZero"/>
        <c:auto val="1"/>
        <c:lblOffset val="100"/>
        <c:baseTimeUnit val="years"/>
      </c:dateAx>
      <c:valAx>
        <c:axId val="943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101.4</c:v>
                </c:pt>
                <c:pt idx="1">
                  <c:v>103.02</c:v>
                </c:pt>
                <c:pt idx="2">
                  <c:v>112.52</c:v>
                </c:pt>
                <c:pt idx="3">
                  <c:v>114.92</c:v>
                </c:pt>
                <c:pt idx="4">
                  <c:v>112.43</c:v>
                </c:pt>
              </c:numCache>
            </c:numRef>
          </c:val>
          <c:extLst xmlns:c16r2="http://schemas.microsoft.com/office/drawing/2015/06/chart">
            <c:ext xmlns:c16="http://schemas.microsoft.com/office/drawing/2014/chart" uri="{C3380CC4-5D6E-409C-BE32-E72D297353CC}">
              <c16:uniqueId val="{00000000-5BE5-4FC7-BF7B-7031CD3803BD}"/>
            </c:ext>
          </c:extLst>
        </c:ser>
        <c:dLbls>
          <c:showLegendKey val="0"/>
          <c:showVal val="0"/>
          <c:showCatName val="0"/>
          <c:showSerName val="0"/>
          <c:showPercent val="0"/>
          <c:showBubbleSize val="0"/>
        </c:dLbls>
        <c:gapWidth val="150"/>
        <c:axId val="87988864"/>
        <c:axId val="879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5BE5-4FC7-BF7B-7031CD3803BD}"/>
            </c:ext>
          </c:extLst>
        </c:ser>
        <c:dLbls>
          <c:showLegendKey val="0"/>
          <c:showVal val="0"/>
          <c:showCatName val="0"/>
          <c:showSerName val="0"/>
          <c:showPercent val="0"/>
          <c:showBubbleSize val="0"/>
        </c:dLbls>
        <c:marker val="1"/>
        <c:smooth val="0"/>
        <c:axId val="87988864"/>
        <c:axId val="87999232"/>
      </c:lineChart>
      <c:dateAx>
        <c:axId val="87988864"/>
        <c:scaling>
          <c:orientation val="minMax"/>
        </c:scaling>
        <c:delete val="1"/>
        <c:axPos val="b"/>
        <c:numFmt formatCode="ge" sourceLinked="1"/>
        <c:majorTickMark val="none"/>
        <c:minorTickMark val="none"/>
        <c:tickLblPos val="none"/>
        <c:crossAx val="87999232"/>
        <c:crosses val="autoZero"/>
        <c:auto val="1"/>
        <c:lblOffset val="100"/>
        <c:baseTimeUnit val="years"/>
      </c:dateAx>
      <c:valAx>
        <c:axId val="8799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44.59</c:v>
                </c:pt>
                <c:pt idx="1">
                  <c:v>46.53</c:v>
                </c:pt>
                <c:pt idx="2">
                  <c:v>53.27</c:v>
                </c:pt>
                <c:pt idx="3">
                  <c:v>55.1</c:v>
                </c:pt>
                <c:pt idx="4">
                  <c:v>56.91</c:v>
                </c:pt>
              </c:numCache>
            </c:numRef>
          </c:val>
          <c:extLst xmlns:c16r2="http://schemas.microsoft.com/office/drawing/2015/06/chart">
            <c:ext xmlns:c16="http://schemas.microsoft.com/office/drawing/2014/chart" uri="{C3380CC4-5D6E-409C-BE32-E72D297353CC}">
              <c16:uniqueId val="{00000000-D6AA-4AE5-8CFD-5C1D24FE9D0A}"/>
            </c:ext>
          </c:extLst>
        </c:ser>
        <c:dLbls>
          <c:showLegendKey val="0"/>
          <c:showVal val="0"/>
          <c:showCatName val="0"/>
          <c:showSerName val="0"/>
          <c:showPercent val="0"/>
          <c:showBubbleSize val="0"/>
        </c:dLbls>
        <c:gapWidth val="150"/>
        <c:axId val="90250240"/>
        <c:axId val="902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D6AA-4AE5-8CFD-5C1D24FE9D0A}"/>
            </c:ext>
          </c:extLst>
        </c:ser>
        <c:dLbls>
          <c:showLegendKey val="0"/>
          <c:showVal val="0"/>
          <c:showCatName val="0"/>
          <c:showSerName val="0"/>
          <c:showPercent val="0"/>
          <c:showBubbleSize val="0"/>
        </c:dLbls>
        <c:marker val="1"/>
        <c:smooth val="0"/>
        <c:axId val="90250240"/>
        <c:axId val="90272896"/>
      </c:lineChart>
      <c:dateAx>
        <c:axId val="90250240"/>
        <c:scaling>
          <c:orientation val="minMax"/>
        </c:scaling>
        <c:delete val="1"/>
        <c:axPos val="b"/>
        <c:numFmt formatCode="ge" sourceLinked="1"/>
        <c:majorTickMark val="none"/>
        <c:minorTickMark val="none"/>
        <c:tickLblPos val="none"/>
        <c:crossAx val="90272896"/>
        <c:crosses val="autoZero"/>
        <c:auto val="1"/>
        <c:lblOffset val="100"/>
        <c:baseTimeUnit val="years"/>
      </c:dateAx>
      <c:valAx>
        <c:axId val="902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13.96</c:v>
                </c:pt>
                <c:pt idx="1">
                  <c:v>13.96</c:v>
                </c:pt>
                <c:pt idx="2">
                  <c:v>13.57</c:v>
                </c:pt>
                <c:pt idx="3">
                  <c:v>13.6</c:v>
                </c:pt>
                <c:pt idx="4">
                  <c:v>15.41</c:v>
                </c:pt>
              </c:numCache>
            </c:numRef>
          </c:val>
          <c:extLst xmlns:c16r2="http://schemas.microsoft.com/office/drawing/2015/06/chart">
            <c:ext xmlns:c16="http://schemas.microsoft.com/office/drawing/2014/chart" uri="{C3380CC4-5D6E-409C-BE32-E72D297353CC}">
              <c16:uniqueId val="{00000000-0772-45E3-94A3-CCCB96863499}"/>
            </c:ext>
          </c:extLst>
        </c:ser>
        <c:dLbls>
          <c:showLegendKey val="0"/>
          <c:showVal val="0"/>
          <c:showCatName val="0"/>
          <c:showSerName val="0"/>
          <c:showPercent val="0"/>
          <c:showBubbleSize val="0"/>
        </c:dLbls>
        <c:gapWidth val="150"/>
        <c:axId val="90295680"/>
        <c:axId val="903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0772-45E3-94A3-CCCB96863499}"/>
            </c:ext>
          </c:extLst>
        </c:ser>
        <c:dLbls>
          <c:showLegendKey val="0"/>
          <c:showVal val="0"/>
          <c:showCatName val="0"/>
          <c:showSerName val="0"/>
          <c:showPercent val="0"/>
          <c:showBubbleSize val="0"/>
        </c:dLbls>
        <c:marker val="1"/>
        <c:smooth val="0"/>
        <c:axId val="90295680"/>
        <c:axId val="90301952"/>
      </c:lineChart>
      <c:dateAx>
        <c:axId val="90295680"/>
        <c:scaling>
          <c:orientation val="minMax"/>
        </c:scaling>
        <c:delete val="1"/>
        <c:axPos val="b"/>
        <c:numFmt formatCode="ge" sourceLinked="1"/>
        <c:majorTickMark val="none"/>
        <c:minorTickMark val="none"/>
        <c:tickLblPos val="none"/>
        <c:crossAx val="90301952"/>
        <c:crosses val="autoZero"/>
        <c:auto val="1"/>
        <c:lblOffset val="100"/>
        <c:baseTimeUnit val="years"/>
      </c:dateAx>
      <c:valAx>
        <c:axId val="903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1.73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5A-4A35-92BF-A55FAF573216}"/>
            </c:ext>
          </c:extLst>
        </c:ser>
        <c:dLbls>
          <c:showLegendKey val="0"/>
          <c:showVal val="0"/>
          <c:showCatName val="0"/>
          <c:showSerName val="0"/>
          <c:showPercent val="0"/>
          <c:showBubbleSize val="0"/>
        </c:dLbls>
        <c:gapWidth val="150"/>
        <c:axId val="92004736"/>
        <c:axId val="920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515A-4A35-92BF-A55FAF573216}"/>
            </c:ext>
          </c:extLst>
        </c:ser>
        <c:dLbls>
          <c:showLegendKey val="0"/>
          <c:showVal val="0"/>
          <c:showCatName val="0"/>
          <c:showSerName val="0"/>
          <c:showPercent val="0"/>
          <c:showBubbleSize val="0"/>
        </c:dLbls>
        <c:marker val="1"/>
        <c:smooth val="0"/>
        <c:axId val="92004736"/>
        <c:axId val="92006656"/>
      </c:lineChart>
      <c:dateAx>
        <c:axId val="92004736"/>
        <c:scaling>
          <c:orientation val="minMax"/>
        </c:scaling>
        <c:delete val="1"/>
        <c:axPos val="b"/>
        <c:numFmt formatCode="ge" sourceLinked="1"/>
        <c:majorTickMark val="none"/>
        <c:minorTickMark val="none"/>
        <c:tickLblPos val="none"/>
        <c:crossAx val="92006656"/>
        <c:crosses val="autoZero"/>
        <c:auto val="1"/>
        <c:lblOffset val="100"/>
        <c:baseTimeUnit val="years"/>
      </c:dateAx>
      <c:valAx>
        <c:axId val="9200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107.86</c:v>
                </c:pt>
                <c:pt idx="1">
                  <c:v>106.68</c:v>
                </c:pt>
                <c:pt idx="2">
                  <c:v>71.8</c:v>
                </c:pt>
                <c:pt idx="3">
                  <c:v>61.63</c:v>
                </c:pt>
                <c:pt idx="4">
                  <c:v>59.77</c:v>
                </c:pt>
              </c:numCache>
            </c:numRef>
          </c:val>
          <c:extLst xmlns:c16r2="http://schemas.microsoft.com/office/drawing/2015/06/chart">
            <c:ext xmlns:c16="http://schemas.microsoft.com/office/drawing/2014/chart" uri="{C3380CC4-5D6E-409C-BE32-E72D297353CC}">
              <c16:uniqueId val="{00000000-EB3E-4AB2-81CB-791486803286}"/>
            </c:ext>
          </c:extLst>
        </c:ser>
        <c:dLbls>
          <c:showLegendKey val="0"/>
          <c:showVal val="0"/>
          <c:showCatName val="0"/>
          <c:showSerName val="0"/>
          <c:showPercent val="0"/>
          <c:showBubbleSize val="0"/>
        </c:dLbls>
        <c:gapWidth val="150"/>
        <c:axId val="94139136"/>
        <c:axId val="941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EB3E-4AB2-81CB-791486803286}"/>
            </c:ext>
          </c:extLst>
        </c:ser>
        <c:dLbls>
          <c:showLegendKey val="0"/>
          <c:showVal val="0"/>
          <c:showCatName val="0"/>
          <c:showSerName val="0"/>
          <c:showPercent val="0"/>
          <c:showBubbleSize val="0"/>
        </c:dLbls>
        <c:marker val="1"/>
        <c:smooth val="0"/>
        <c:axId val="94139136"/>
        <c:axId val="94141056"/>
      </c:lineChart>
      <c:dateAx>
        <c:axId val="94139136"/>
        <c:scaling>
          <c:orientation val="minMax"/>
        </c:scaling>
        <c:delete val="1"/>
        <c:axPos val="b"/>
        <c:numFmt formatCode="ge" sourceLinked="1"/>
        <c:majorTickMark val="none"/>
        <c:minorTickMark val="none"/>
        <c:tickLblPos val="none"/>
        <c:crossAx val="94141056"/>
        <c:crosses val="autoZero"/>
        <c:auto val="1"/>
        <c:lblOffset val="100"/>
        <c:baseTimeUnit val="years"/>
      </c:dateAx>
      <c:valAx>
        <c:axId val="9414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400.5</c:v>
                </c:pt>
                <c:pt idx="1">
                  <c:v>372.87</c:v>
                </c:pt>
                <c:pt idx="2">
                  <c:v>357.22</c:v>
                </c:pt>
                <c:pt idx="3">
                  <c:v>330.09</c:v>
                </c:pt>
                <c:pt idx="4">
                  <c:v>292.14999999999998</c:v>
                </c:pt>
              </c:numCache>
            </c:numRef>
          </c:val>
          <c:extLst xmlns:c16r2="http://schemas.microsoft.com/office/drawing/2015/06/chart">
            <c:ext xmlns:c16="http://schemas.microsoft.com/office/drawing/2014/chart" uri="{C3380CC4-5D6E-409C-BE32-E72D297353CC}">
              <c16:uniqueId val="{00000000-BA0D-48B8-8B8B-E01E202A2AA3}"/>
            </c:ext>
          </c:extLst>
        </c:ser>
        <c:dLbls>
          <c:showLegendKey val="0"/>
          <c:showVal val="0"/>
          <c:showCatName val="0"/>
          <c:showSerName val="0"/>
          <c:showPercent val="0"/>
          <c:showBubbleSize val="0"/>
        </c:dLbls>
        <c:gapWidth val="150"/>
        <c:axId val="94184576"/>
        <c:axId val="941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BA0D-48B8-8B8B-E01E202A2AA3}"/>
            </c:ext>
          </c:extLst>
        </c:ser>
        <c:dLbls>
          <c:showLegendKey val="0"/>
          <c:showVal val="0"/>
          <c:showCatName val="0"/>
          <c:showSerName val="0"/>
          <c:showPercent val="0"/>
          <c:showBubbleSize val="0"/>
        </c:dLbls>
        <c:marker val="1"/>
        <c:smooth val="0"/>
        <c:axId val="94184576"/>
        <c:axId val="94186496"/>
      </c:lineChart>
      <c:dateAx>
        <c:axId val="94184576"/>
        <c:scaling>
          <c:orientation val="minMax"/>
        </c:scaling>
        <c:delete val="1"/>
        <c:axPos val="b"/>
        <c:numFmt formatCode="ge" sourceLinked="1"/>
        <c:majorTickMark val="none"/>
        <c:minorTickMark val="none"/>
        <c:tickLblPos val="none"/>
        <c:crossAx val="94186496"/>
        <c:crosses val="autoZero"/>
        <c:auto val="1"/>
        <c:lblOffset val="100"/>
        <c:baseTimeUnit val="years"/>
      </c:dateAx>
      <c:valAx>
        <c:axId val="9418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97.84</c:v>
                </c:pt>
                <c:pt idx="1">
                  <c:v>98.88</c:v>
                </c:pt>
                <c:pt idx="2">
                  <c:v>109.31</c:v>
                </c:pt>
                <c:pt idx="3">
                  <c:v>112.46</c:v>
                </c:pt>
                <c:pt idx="4">
                  <c:v>108.76</c:v>
                </c:pt>
              </c:numCache>
            </c:numRef>
          </c:val>
          <c:extLst xmlns:c16r2="http://schemas.microsoft.com/office/drawing/2015/06/chart">
            <c:ext xmlns:c16="http://schemas.microsoft.com/office/drawing/2014/chart" uri="{C3380CC4-5D6E-409C-BE32-E72D297353CC}">
              <c16:uniqueId val="{00000000-B2C9-4BF7-A8AF-F7A989B70A02}"/>
            </c:ext>
          </c:extLst>
        </c:ser>
        <c:dLbls>
          <c:showLegendKey val="0"/>
          <c:showVal val="0"/>
          <c:showCatName val="0"/>
          <c:showSerName val="0"/>
          <c:showPercent val="0"/>
          <c:showBubbleSize val="0"/>
        </c:dLbls>
        <c:gapWidth val="150"/>
        <c:axId val="94217728"/>
        <c:axId val="942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B2C9-4BF7-A8AF-F7A989B70A02}"/>
            </c:ext>
          </c:extLst>
        </c:ser>
        <c:dLbls>
          <c:showLegendKey val="0"/>
          <c:showVal val="0"/>
          <c:showCatName val="0"/>
          <c:showSerName val="0"/>
          <c:showPercent val="0"/>
          <c:showBubbleSize val="0"/>
        </c:dLbls>
        <c:marker val="1"/>
        <c:smooth val="0"/>
        <c:axId val="94217728"/>
        <c:axId val="94219648"/>
      </c:lineChart>
      <c:dateAx>
        <c:axId val="94217728"/>
        <c:scaling>
          <c:orientation val="minMax"/>
        </c:scaling>
        <c:delete val="1"/>
        <c:axPos val="b"/>
        <c:numFmt formatCode="ge" sourceLinked="1"/>
        <c:majorTickMark val="none"/>
        <c:minorTickMark val="none"/>
        <c:tickLblPos val="none"/>
        <c:crossAx val="94219648"/>
        <c:crosses val="autoZero"/>
        <c:auto val="1"/>
        <c:lblOffset val="100"/>
        <c:baseTimeUnit val="years"/>
      </c:dateAx>
      <c:valAx>
        <c:axId val="942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254.67</c:v>
                </c:pt>
                <c:pt idx="1">
                  <c:v>252.8</c:v>
                </c:pt>
                <c:pt idx="2">
                  <c:v>225.6</c:v>
                </c:pt>
                <c:pt idx="3">
                  <c:v>216.46</c:v>
                </c:pt>
                <c:pt idx="4">
                  <c:v>223.81</c:v>
                </c:pt>
              </c:numCache>
            </c:numRef>
          </c:val>
          <c:extLst xmlns:c16r2="http://schemas.microsoft.com/office/drawing/2015/06/chart">
            <c:ext xmlns:c16="http://schemas.microsoft.com/office/drawing/2014/chart" uri="{C3380CC4-5D6E-409C-BE32-E72D297353CC}">
              <c16:uniqueId val="{00000000-C1EA-46C4-A004-3C8AE9175431}"/>
            </c:ext>
          </c:extLst>
        </c:ser>
        <c:dLbls>
          <c:showLegendKey val="0"/>
          <c:showVal val="0"/>
          <c:showCatName val="0"/>
          <c:showSerName val="0"/>
          <c:showPercent val="0"/>
          <c:showBubbleSize val="0"/>
        </c:dLbls>
        <c:gapWidth val="150"/>
        <c:axId val="94311936"/>
        <c:axId val="943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C1EA-46C4-A004-3C8AE9175431}"/>
            </c:ext>
          </c:extLst>
        </c:ser>
        <c:dLbls>
          <c:showLegendKey val="0"/>
          <c:showVal val="0"/>
          <c:showCatName val="0"/>
          <c:showSerName val="0"/>
          <c:showPercent val="0"/>
          <c:showBubbleSize val="0"/>
        </c:dLbls>
        <c:marker val="1"/>
        <c:smooth val="0"/>
        <c:axId val="94311936"/>
        <c:axId val="94313856"/>
      </c:lineChart>
      <c:dateAx>
        <c:axId val="94311936"/>
        <c:scaling>
          <c:orientation val="minMax"/>
        </c:scaling>
        <c:delete val="1"/>
        <c:axPos val="b"/>
        <c:numFmt formatCode="ge" sourceLinked="1"/>
        <c:majorTickMark val="none"/>
        <c:minorTickMark val="none"/>
        <c:tickLblPos val="none"/>
        <c:crossAx val="94313856"/>
        <c:crosses val="autoZero"/>
        <c:auto val="1"/>
        <c:lblOffset val="100"/>
        <c:baseTimeUnit val="years"/>
      </c:dateAx>
      <c:valAx>
        <c:axId val="943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岬町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16259</v>
      </c>
      <c r="AM8" s="61"/>
      <c r="AN8" s="61"/>
      <c r="AO8" s="61"/>
      <c r="AP8" s="61"/>
      <c r="AQ8" s="61"/>
      <c r="AR8" s="61"/>
      <c r="AS8" s="61"/>
      <c r="AT8" s="51">
        <f>データ!$S$6</f>
        <v>49.18</v>
      </c>
      <c r="AU8" s="52"/>
      <c r="AV8" s="52"/>
      <c r="AW8" s="52"/>
      <c r="AX8" s="52"/>
      <c r="AY8" s="52"/>
      <c r="AZ8" s="52"/>
      <c r="BA8" s="52"/>
      <c r="BB8" s="53">
        <f>データ!$T$6</f>
        <v>330.6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52.72</v>
      </c>
      <c r="J10" s="52"/>
      <c r="K10" s="52"/>
      <c r="L10" s="52"/>
      <c r="M10" s="52"/>
      <c r="N10" s="52"/>
      <c r="O10" s="64"/>
      <c r="P10" s="53">
        <f>データ!$P$6</f>
        <v>100</v>
      </c>
      <c r="Q10" s="53"/>
      <c r="R10" s="53"/>
      <c r="S10" s="53"/>
      <c r="T10" s="53"/>
      <c r="U10" s="53"/>
      <c r="V10" s="53"/>
      <c r="W10" s="61">
        <f>データ!$Q$6</f>
        <v>3740</v>
      </c>
      <c r="X10" s="61"/>
      <c r="Y10" s="61"/>
      <c r="Z10" s="61"/>
      <c r="AA10" s="61"/>
      <c r="AB10" s="61"/>
      <c r="AC10" s="61"/>
      <c r="AD10" s="2"/>
      <c r="AE10" s="2"/>
      <c r="AF10" s="2"/>
      <c r="AG10" s="2"/>
      <c r="AH10" s="5"/>
      <c r="AI10" s="5"/>
      <c r="AJ10" s="5"/>
      <c r="AK10" s="5"/>
      <c r="AL10" s="61">
        <f>データ!$U$6</f>
        <v>16254</v>
      </c>
      <c r="AM10" s="61"/>
      <c r="AN10" s="61"/>
      <c r="AO10" s="61"/>
      <c r="AP10" s="61"/>
      <c r="AQ10" s="61"/>
      <c r="AR10" s="61"/>
      <c r="AS10" s="61"/>
      <c r="AT10" s="51">
        <f>データ!$V$6</f>
        <v>18.399999999999999</v>
      </c>
      <c r="AU10" s="52"/>
      <c r="AV10" s="52"/>
      <c r="AW10" s="52"/>
      <c r="AX10" s="52"/>
      <c r="AY10" s="52"/>
      <c r="AZ10" s="52"/>
      <c r="BA10" s="52"/>
      <c r="BB10" s="53">
        <f>データ!$W$6</f>
        <v>883.37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273660</v>
      </c>
      <c r="D6" s="34">
        <f t="shared" si="3"/>
        <v>46</v>
      </c>
      <c r="E6" s="34">
        <f t="shared" si="3"/>
        <v>1</v>
      </c>
      <c r="F6" s="34">
        <f t="shared" si="3"/>
        <v>0</v>
      </c>
      <c r="G6" s="34">
        <f t="shared" si="3"/>
        <v>1</v>
      </c>
      <c r="H6" s="34" t="str">
        <f t="shared" si="3"/>
        <v>大阪府　岬町</v>
      </c>
      <c r="I6" s="34" t="str">
        <f t="shared" si="3"/>
        <v>法適用</v>
      </c>
      <c r="J6" s="34" t="str">
        <f t="shared" si="3"/>
        <v>水道事業</v>
      </c>
      <c r="K6" s="34" t="str">
        <f t="shared" si="3"/>
        <v>末端給水事業</v>
      </c>
      <c r="L6" s="34" t="str">
        <f t="shared" si="3"/>
        <v>A6</v>
      </c>
      <c r="M6" s="34">
        <f t="shared" si="3"/>
        <v>0</v>
      </c>
      <c r="N6" s="35" t="str">
        <f t="shared" si="3"/>
        <v>-</v>
      </c>
      <c r="O6" s="35">
        <f t="shared" si="3"/>
        <v>52.72</v>
      </c>
      <c r="P6" s="35">
        <f t="shared" si="3"/>
        <v>100</v>
      </c>
      <c r="Q6" s="35">
        <f t="shared" si="3"/>
        <v>3740</v>
      </c>
      <c r="R6" s="35">
        <f t="shared" si="3"/>
        <v>16259</v>
      </c>
      <c r="S6" s="35">
        <f t="shared" si="3"/>
        <v>49.18</v>
      </c>
      <c r="T6" s="35">
        <f t="shared" si="3"/>
        <v>330.6</v>
      </c>
      <c r="U6" s="35">
        <f t="shared" si="3"/>
        <v>16254</v>
      </c>
      <c r="V6" s="35">
        <f t="shared" si="3"/>
        <v>18.399999999999999</v>
      </c>
      <c r="W6" s="35">
        <f t="shared" si="3"/>
        <v>883.37</v>
      </c>
      <c r="X6" s="36">
        <f>IF(X7="",NA(),X7)</f>
        <v>101.4</v>
      </c>
      <c r="Y6" s="36">
        <f t="shared" ref="Y6:AG6" si="4">IF(Y7="",NA(),Y7)</f>
        <v>103.02</v>
      </c>
      <c r="Z6" s="36">
        <f t="shared" si="4"/>
        <v>112.52</v>
      </c>
      <c r="AA6" s="36">
        <f t="shared" si="4"/>
        <v>114.92</v>
      </c>
      <c r="AB6" s="36">
        <f t="shared" si="4"/>
        <v>112.43</v>
      </c>
      <c r="AC6" s="36">
        <f t="shared" si="4"/>
        <v>107.57</v>
      </c>
      <c r="AD6" s="36">
        <f t="shared" si="4"/>
        <v>106.55</v>
      </c>
      <c r="AE6" s="36">
        <f t="shared" si="4"/>
        <v>110.01</v>
      </c>
      <c r="AF6" s="36">
        <f t="shared" si="4"/>
        <v>111.21</v>
      </c>
      <c r="AG6" s="36">
        <f t="shared" si="4"/>
        <v>111.71</v>
      </c>
      <c r="AH6" s="35" t="str">
        <f>IF(AH7="","",IF(AH7="-","【-】","【"&amp;SUBSTITUTE(TEXT(AH7,"#,##0.00"),"-","△")&amp;"】"))</f>
        <v>【114.35】</v>
      </c>
      <c r="AI6" s="36">
        <f>IF(AI7="",NA(),AI7)</f>
        <v>1.73</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107.86</v>
      </c>
      <c r="AU6" s="36">
        <f t="shared" ref="AU6:BC6" si="6">IF(AU7="",NA(),AU7)</f>
        <v>106.68</v>
      </c>
      <c r="AV6" s="36">
        <f t="shared" si="6"/>
        <v>71.8</v>
      </c>
      <c r="AW6" s="36">
        <f t="shared" si="6"/>
        <v>61.63</v>
      </c>
      <c r="AX6" s="36">
        <f t="shared" si="6"/>
        <v>59.77</v>
      </c>
      <c r="AY6" s="36">
        <f t="shared" si="6"/>
        <v>915.5</v>
      </c>
      <c r="AZ6" s="36">
        <f t="shared" si="6"/>
        <v>963.24</v>
      </c>
      <c r="BA6" s="36">
        <f t="shared" si="6"/>
        <v>381.53</v>
      </c>
      <c r="BB6" s="36">
        <f t="shared" si="6"/>
        <v>391.54</v>
      </c>
      <c r="BC6" s="36">
        <f t="shared" si="6"/>
        <v>384.34</v>
      </c>
      <c r="BD6" s="35" t="str">
        <f>IF(BD7="","",IF(BD7="-","【-】","【"&amp;SUBSTITUTE(TEXT(BD7,"#,##0.00"),"-","△")&amp;"】"))</f>
        <v>【262.87】</v>
      </c>
      <c r="BE6" s="36">
        <f>IF(BE7="",NA(),BE7)</f>
        <v>400.5</v>
      </c>
      <c r="BF6" s="36">
        <f t="shared" ref="BF6:BN6" si="7">IF(BF7="",NA(),BF7)</f>
        <v>372.87</v>
      </c>
      <c r="BG6" s="36">
        <f t="shared" si="7"/>
        <v>357.22</v>
      </c>
      <c r="BH6" s="36">
        <f t="shared" si="7"/>
        <v>330.09</v>
      </c>
      <c r="BI6" s="36">
        <f t="shared" si="7"/>
        <v>292.14999999999998</v>
      </c>
      <c r="BJ6" s="36">
        <f t="shared" si="7"/>
        <v>404.78</v>
      </c>
      <c r="BK6" s="36">
        <f t="shared" si="7"/>
        <v>400.38</v>
      </c>
      <c r="BL6" s="36">
        <f t="shared" si="7"/>
        <v>393.27</v>
      </c>
      <c r="BM6" s="36">
        <f t="shared" si="7"/>
        <v>386.97</v>
      </c>
      <c r="BN6" s="36">
        <f t="shared" si="7"/>
        <v>380.58</v>
      </c>
      <c r="BO6" s="35" t="str">
        <f>IF(BO7="","",IF(BO7="-","【-】","【"&amp;SUBSTITUTE(TEXT(BO7,"#,##0.00"),"-","△")&amp;"】"))</f>
        <v>【270.87】</v>
      </c>
      <c r="BP6" s="36">
        <f>IF(BP7="",NA(),BP7)</f>
        <v>97.84</v>
      </c>
      <c r="BQ6" s="36">
        <f t="shared" ref="BQ6:BY6" si="8">IF(BQ7="",NA(),BQ7)</f>
        <v>98.88</v>
      </c>
      <c r="BR6" s="36">
        <f t="shared" si="8"/>
        <v>109.31</v>
      </c>
      <c r="BS6" s="36">
        <f t="shared" si="8"/>
        <v>112.46</v>
      </c>
      <c r="BT6" s="36">
        <f t="shared" si="8"/>
        <v>108.76</v>
      </c>
      <c r="BU6" s="36">
        <f t="shared" si="8"/>
        <v>98.07</v>
      </c>
      <c r="BV6" s="36">
        <f t="shared" si="8"/>
        <v>96.56</v>
      </c>
      <c r="BW6" s="36">
        <f t="shared" si="8"/>
        <v>100.47</v>
      </c>
      <c r="BX6" s="36">
        <f t="shared" si="8"/>
        <v>101.72</v>
      </c>
      <c r="BY6" s="36">
        <f t="shared" si="8"/>
        <v>102.38</v>
      </c>
      <c r="BZ6" s="35" t="str">
        <f>IF(BZ7="","",IF(BZ7="-","【-】","【"&amp;SUBSTITUTE(TEXT(BZ7,"#,##0.00"),"-","△")&amp;"】"))</f>
        <v>【105.59】</v>
      </c>
      <c r="CA6" s="36">
        <f>IF(CA7="",NA(),CA7)</f>
        <v>254.67</v>
      </c>
      <c r="CB6" s="36">
        <f t="shared" ref="CB6:CJ6" si="9">IF(CB7="",NA(),CB7)</f>
        <v>252.8</v>
      </c>
      <c r="CC6" s="36">
        <f t="shared" si="9"/>
        <v>225.6</v>
      </c>
      <c r="CD6" s="36">
        <f t="shared" si="9"/>
        <v>216.46</v>
      </c>
      <c r="CE6" s="36">
        <f t="shared" si="9"/>
        <v>223.81</v>
      </c>
      <c r="CF6" s="36">
        <f t="shared" si="9"/>
        <v>172.26</v>
      </c>
      <c r="CG6" s="36">
        <f t="shared" si="9"/>
        <v>177.14</v>
      </c>
      <c r="CH6" s="36">
        <f t="shared" si="9"/>
        <v>169.82</v>
      </c>
      <c r="CI6" s="36">
        <f t="shared" si="9"/>
        <v>168.2</v>
      </c>
      <c r="CJ6" s="36">
        <f t="shared" si="9"/>
        <v>168.67</v>
      </c>
      <c r="CK6" s="35" t="str">
        <f>IF(CK7="","",IF(CK7="-","【-】","【"&amp;SUBSTITUTE(TEXT(CK7,"#,##0.00"),"-","△")&amp;"】"))</f>
        <v>【163.27】</v>
      </c>
      <c r="CL6" s="36">
        <f>IF(CL7="",NA(),CL7)</f>
        <v>33.82</v>
      </c>
      <c r="CM6" s="36">
        <f t="shared" ref="CM6:CU6" si="10">IF(CM7="",NA(),CM7)</f>
        <v>33.380000000000003</v>
      </c>
      <c r="CN6" s="36">
        <f t="shared" si="10"/>
        <v>32.130000000000003</v>
      </c>
      <c r="CO6" s="36">
        <f t="shared" si="10"/>
        <v>31.17</v>
      </c>
      <c r="CP6" s="36">
        <f t="shared" si="10"/>
        <v>32.17</v>
      </c>
      <c r="CQ6" s="36">
        <f t="shared" si="10"/>
        <v>55.68</v>
      </c>
      <c r="CR6" s="36">
        <f t="shared" si="10"/>
        <v>55.64</v>
      </c>
      <c r="CS6" s="36">
        <f t="shared" si="10"/>
        <v>55.13</v>
      </c>
      <c r="CT6" s="36">
        <f t="shared" si="10"/>
        <v>54.77</v>
      </c>
      <c r="CU6" s="36">
        <f t="shared" si="10"/>
        <v>54.92</v>
      </c>
      <c r="CV6" s="35" t="str">
        <f>IF(CV7="","",IF(CV7="-","【-】","【"&amp;SUBSTITUTE(TEXT(CV7,"#,##0.00"),"-","△")&amp;"】"))</f>
        <v>【59.94】</v>
      </c>
      <c r="CW6" s="36">
        <f>IF(CW7="",NA(),CW7)</f>
        <v>88.95</v>
      </c>
      <c r="CX6" s="36">
        <f t="shared" ref="CX6:DF6" si="11">IF(CX7="",NA(),CX7)</f>
        <v>89.06</v>
      </c>
      <c r="CY6" s="36">
        <f t="shared" si="11"/>
        <v>89.45</v>
      </c>
      <c r="CZ6" s="36">
        <f t="shared" si="11"/>
        <v>91</v>
      </c>
      <c r="DA6" s="36">
        <f t="shared" si="11"/>
        <v>88.85</v>
      </c>
      <c r="DB6" s="36">
        <f t="shared" si="11"/>
        <v>83.18</v>
      </c>
      <c r="DC6" s="36">
        <f t="shared" si="11"/>
        <v>83.09</v>
      </c>
      <c r="DD6" s="36">
        <f t="shared" si="11"/>
        <v>83</v>
      </c>
      <c r="DE6" s="36">
        <f t="shared" si="11"/>
        <v>82.89</v>
      </c>
      <c r="DF6" s="36">
        <f t="shared" si="11"/>
        <v>82.66</v>
      </c>
      <c r="DG6" s="35" t="str">
        <f>IF(DG7="","",IF(DG7="-","【-】","【"&amp;SUBSTITUTE(TEXT(DG7,"#,##0.00"),"-","△")&amp;"】"))</f>
        <v>【90.22】</v>
      </c>
      <c r="DH6" s="36">
        <f>IF(DH7="",NA(),DH7)</f>
        <v>44.59</v>
      </c>
      <c r="DI6" s="36">
        <f t="shared" ref="DI6:DQ6" si="12">IF(DI7="",NA(),DI7)</f>
        <v>46.53</v>
      </c>
      <c r="DJ6" s="36">
        <f t="shared" si="12"/>
        <v>53.27</v>
      </c>
      <c r="DK6" s="36">
        <f t="shared" si="12"/>
        <v>55.1</v>
      </c>
      <c r="DL6" s="36">
        <f t="shared" si="12"/>
        <v>56.91</v>
      </c>
      <c r="DM6" s="36">
        <f t="shared" si="12"/>
        <v>38.07</v>
      </c>
      <c r="DN6" s="36">
        <f t="shared" si="12"/>
        <v>39.06</v>
      </c>
      <c r="DO6" s="36">
        <f t="shared" si="12"/>
        <v>46.66</v>
      </c>
      <c r="DP6" s="36">
        <f t="shared" si="12"/>
        <v>47.46</v>
      </c>
      <c r="DQ6" s="36">
        <f t="shared" si="12"/>
        <v>48.49</v>
      </c>
      <c r="DR6" s="35" t="str">
        <f>IF(DR7="","",IF(DR7="-","【-】","【"&amp;SUBSTITUTE(TEXT(DR7,"#,##0.00"),"-","△")&amp;"】"))</f>
        <v>【47.91】</v>
      </c>
      <c r="DS6" s="36">
        <f>IF(DS7="",NA(),DS7)</f>
        <v>13.96</v>
      </c>
      <c r="DT6" s="36">
        <f t="shared" ref="DT6:EB6" si="13">IF(DT7="",NA(),DT7)</f>
        <v>13.96</v>
      </c>
      <c r="DU6" s="36">
        <f t="shared" si="13"/>
        <v>13.57</v>
      </c>
      <c r="DV6" s="36">
        <f t="shared" si="13"/>
        <v>13.6</v>
      </c>
      <c r="DW6" s="36">
        <f t="shared" si="13"/>
        <v>15.41</v>
      </c>
      <c r="DX6" s="36">
        <f t="shared" si="13"/>
        <v>7.73</v>
      </c>
      <c r="DY6" s="36">
        <f t="shared" si="13"/>
        <v>8.8699999999999992</v>
      </c>
      <c r="DZ6" s="36">
        <f t="shared" si="13"/>
        <v>9.85</v>
      </c>
      <c r="EA6" s="36">
        <f t="shared" si="13"/>
        <v>9.7100000000000009</v>
      </c>
      <c r="EB6" s="36">
        <f t="shared" si="13"/>
        <v>12.79</v>
      </c>
      <c r="EC6" s="35" t="str">
        <f>IF(EC7="","",IF(EC7="-","【-】","【"&amp;SUBSTITUTE(TEXT(EC7,"#,##0.00"),"-","△")&amp;"】"))</f>
        <v>【15.00】</v>
      </c>
      <c r="ED6" s="35">
        <f>IF(ED7="",NA(),ED7)</f>
        <v>0</v>
      </c>
      <c r="EE6" s="35">
        <f t="shared" ref="EE6:EM6" si="14">IF(EE7="",NA(),EE7)</f>
        <v>0</v>
      </c>
      <c r="EF6" s="36">
        <f t="shared" si="14"/>
        <v>2.83</v>
      </c>
      <c r="EG6" s="36">
        <f t="shared" si="14"/>
        <v>0.14000000000000001</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273660</v>
      </c>
      <c r="D7" s="38">
        <v>46</v>
      </c>
      <c r="E7" s="38">
        <v>1</v>
      </c>
      <c r="F7" s="38">
        <v>0</v>
      </c>
      <c r="G7" s="38">
        <v>1</v>
      </c>
      <c r="H7" s="38" t="s">
        <v>105</v>
      </c>
      <c r="I7" s="38" t="s">
        <v>106</v>
      </c>
      <c r="J7" s="38" t="s">
        <v>107</v>
      </c>
      <c r="K7" s="38" t="s">
        <v>108</v>
      </c>
      <c r="L7" s="38" t="s">
        <v>109</v>
      </c>
      <c r="M7" s="38"/>
      <c r="N7" s="39" t="s">
        <v>110</v>
      </c>
      <c r="O7" s="39">
        <v>52.72</v>
      </c>
      <c r="P7" s="39">
        <v>100</v>
      </c>
      <c r="Q7" s="39">
        <v>3740</v>
      </c>
      <c r="R7" s="39">
        <v>16259</v>
      </c>
      <c r="S7" s="39">
        <v>49.18</v>
      </c>
      <c r="T7" s="39">
        <v>330.6</v>
      </c>
      <c r="U7" s="39">
        <v>16254</v>
      </c>
      <c r="V7" s="39">
        <v>18.399999999999999</v>
      </c>
      <c r="W7" s="39">
        <v>883.37</v>
      </c>
      <c r="X7" s="39">
        <v>101.4</v>
      </c>
      <c r="Y7" s="39">
        <v>103.02</v>
      </c>
      <c r="Z7" s="39">
        <v>112.52</v>
      </c>
      <c r="AA7" s="39">
        <v>114.92</v>
      </c>
      <c r="AB7" s="39">
        <v>112.43</v>
      </c>
      <c r="AC7" s="39">
        <v>107.57</v>
      </c>
      <c r="AD7" s="39">
        <v>106.55</v>
      </c>
      <c r="AE7" s="39">
        <v>110.01</v>
      </c>
      <c r="AF7" s="39">
        <v>111.21</v>
      </c>
      <c r="AG7" s="39">
        <v>111.71</v>
      </c>
      <c r="AH7" s="39">
        <v>114.35</v>
      </c>
      <c r="AI7" s="39">
        <v>1.73</v>
      </c>
      <c r="AJ7" s="39">
        <v>0</v>
      </c>
      <c r="AK7" s="39">
        <v>0</v>
      </c>
      <c r="AL7" s="39">
        <v>0</v>
      </c>
      <c r="AM7" s="39">
        <v>0</v>
      </c>
      <c r="AN7" s="39">
        <v>9.34</v>
      </c>
      <c r="AO7" s="39">
        <v>9.56</v>
      </c>
      <c r="AP7" s="39">
        <v>2.8</v>
      </c>
      <c r="AQ7" s="39">
        <v>1.93</v>
      </c>
      <c r="AR7" s="39">
        <v>1.72</v>
      </c>
      <c r="AS7" s="39">
        <v>0.79</v>
      </c>
      <c r="AT7" s="39">
        <v>107.86</v>
      </c>
      <c r="AU7" s="39">
        <v>106.68</v>
      </c>
      <c r="AV7" s="39">
        <v>71.8</v>
      </c>
      <c r="AW7" s="39">
        <v>61.63</v>
      </c>
      <c r="AX7" s="39">
        <v>59.77</v>
      </c>
      <c r="AY7" s="39">
        <v>915.5</v>
      </c>
      <c r="AZ7" s="39">
        <v>963.24</v>
      </c>
      <c r="BA7" s="39">
        <v>381.53</v>
      </c>
      <c r="BB7" s="39">
        <v>391.54</v>
      </c>
      <c r="BC7" s="39">
        <v>384.34</v>
      </c>
      <c r="BD7" s="39">
        <v>262.87</v>
      </c>
      <c r="BE7" s="39">
        <v>400.5</v>
      </c>
      <c r="BF7" s="39">
        <v>372.87</v>
      </c>
      <c r="BG7" s="39">
        <v>357.22</v>
      </c>
      <c r="BH7" s="39">
        <v>330.09</v>
      </c>
      <c r="BI7" s="39">
        <v>292.14999999999998</v>
      </c>
      <c r="BJ7" s="39">
        <v>404.78</v>
      </c>
      <c r="BK7" s="39">
        <v>400.38</v>
      </c>
      <c r="BL7" s="39">
        <v>393.27</v>
      </c>
      <c r="BM7" s="39">
        <v>386.97</v>
      </c>
      <c r="BN7" s="39">
        <v>380.58</v>
      </c>
      <c r="BO7" s="39">
        <v>270.87</v>
      </c>
      <c r="BP7" s="39">
        <v>97.84</v>
      </c>
      <c r="BQ7" s="39">
        <v>98.88</v>
      </c>
      <c r="BR7" s="39">
        <v>109.31</v>
      </c>
      <c r="BS7" s="39">
        <v>112.46</v>
      </c>
      <c r="BT7" s="39">
        <v>108.76</v>
      </c>
      <c r="BU7" s="39">
        <v>98.07</v>
      </c>
      <c r="BV7" s="39">
        <v>96.56</v>
      </c>
      <c r="BW7" s="39">
        <v>100.47</v>
      </c>
      <c r="BX7" s="39">
        <v>101.72</v>
      </c>
      <c r="BY7" s="39">
        <v>102.38</v>
      </c>
      <c r="BZ7" s="39">
        <v>105.59</v>
      </c>
      <c r="CA7" s="39">
        <v>254.67</v>
      </c>
      <c r="CB7" s="39">
        <v>252.8</v>
      </c>
      <c r="CC7" s="39">
        <v>225.6</v>
      </c>
      <c r="CD7" s="39">
        <v>216.46</v>
      </c>
      <c r="CE7" s="39">
        <v>223.81</v>
      </c>
      <c r="CF7" s="39">
        <v>172.26</v>
      </c>
      <c r="CG7" s="39">
        <v>177.14</v>
      </c>
      <c r="CH7" s="39">
        <v>169.82</v>
      </c>
      <c r="CI7" s="39">
        <v>168.2</v>
      </c>
      <c r="CJ7" s="39">
        <v>168.67</v>
      </c>
      <c r="CK7" s="39">
        <v>163.27000000000001</v>
      </c>
      <c r="CL7" s="39">
        <v>33.82</v>
      </c>
      <c r="CM7" s="39">
        <v>33.380000000000003</v>
      </c>
      <c r="CN7" s="39">
        <v>32.130000000000003</v>
      </c>
      <c r="CO7" s="39">
        <v>31.17</v>
      </c>
      <c r="CP7" s="39">
        <v>32.17</v>
      </c>
      <c r="CQ7" s="39">
        <v>55.68</v>
      </c>
      <c r="CR7" s="39">
        <v>55.64</v>
      </c>
      <c r="CS7" s="39">
        <v>55.13</v>
      </c>
      <c r="CT7" s="39">
        <v>54.77</v>
      </c>
      <c r="CU7" s="39">
        <v>54.92</v>
      </c>
      <c r="CV7" s="39">
        <v>59.94</v>
      </c>
      <c r="CW7" s="39">
        <v>88.95</v>
      </c>
      <c r="CX7" s="39">
        <v>89.06</v>
      </c>
      <c r="CY7" s="39">
        <v>89.45</v>
      </c>
      <c r="CZ7" s="39">
        <v>91</v>
      </c>
      <c r="DA7" s="39">
        <v>88.85</v>
      </c>
      <c r="DB7" s="39">
        <v>83.18</v>
      </c>
      <c r="DC7" s="39">
        <v>83.09</v>
      </c>
      <c r="DD7" s="39">
        <v>83</v>
      </c>
      <c r="DE7" s="39">
        <v>82.89</v>
      </c>
      <c r="DF7" s="39">
        <v>82.66</v>
      </c>
      <c r="DG7" s="39">
        <v>90.22</v>
      </c>
      <c r="DH7" s="39">
        <v>44.59</v>
      </c>
      <c r="DI7" s="39">
        <v>46.53</v>
      </c>
      <c r="DJ7" s="39">
        <v>53.27</v>
      </c>
      <c r="DK7" s="39">
        <v>55.1</v>
      </c>
      <c r="DL7" s="39">
        <v>56.91</v>
      </c>
      <c r="DM7" s="39">
        <v>38.07</v>
      </c>
      <c r="DN7" s="39">
        <v>39.06</v>
      </c>
      <c r="DO7" s="39">
        <v>46.66</v>
      </c>
      <c r="DP7" s="39">
        <v>47.46</v>
      </c>
      <c r="DQ7" s="39">
        <v>48.49</v>
      </c>
      <c r="DR7" s="39">
        <v>47.91</v>
      </c>
      <c r="DS7" s="39">
        <v>13.96</v>
      </c>
      <c r="DT7" s="39">
        <v>13.96</v>
      </c>
      <c r="DU7" s="39">
        <v>13.57</v>
      </c>
      <c r="DV7" s="39">
        <v>13.6</v>
      </c>
      <c r="DW7" s="39">
        <v>15.41</v>
      </c>
      <c r="DX7" s="39">
        <v>7.73</v>
      </c>
      <c r="DY7" s="39">
        <v>8.8699999999999992</v>
      </c>
      <c r="DZ7" s="39">
        <v>9.85</v>
      </c>
      <c r="EA7" s="39">
        <v>9.7100000000000009</v>
      </c>
      <c r="EB7" s="39">
        <v>12.79</v>
      </c>
      <c r="EC7" s="39">
        <v>15</v>
      </c>
      <c r="ED7" s="39">
        <v>0</v>
      </c>
      <c r="EE7" s="39">
        <v>0</v>
      </c>
      <c r="EF7" s="39">
        <v>2.83</v>
      </c>
      <c r="EG7" s="39">
        <v>0.14000000000000001</v>
      </c>
      <c r="EH7" s="39">
        <v>0</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2018-02-08T02:01:15Z</cp:lastPrinted>
  <dcterms:created xsi:type="dcterms:W3CDTF">2017-12-25T01:32:09Z</dcterms:created>
  <dcterms:modified xsi:type="dcterms:W3CDTF">2018-02-27T03:55:37Z</dcterms:modified>
  <cp:category/>
</cp:coreProperties>
</file>