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9年度（28決算）\21_経営比較分析表\05_経営比較分析表（H28決算）\99_チェック完了後データ\20和泉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BB8" i="4"/>
  <c r="AT8" i="4"/>
  <c r="W8" i="4"/>
  <c r="P8" i="4"/>
  <c r="B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<sst xmlns="http://schemas.openxmlformats.org/spreadsheetml/2006/main" count="240" uniqueCount="123">
  <si>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</si>
  <si>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</si>
  <si>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</si>
  <si>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</si>
  <si>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</si>
  <si>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</si>
  <si>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</si>
  <si>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</si>
  <si>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</si>
  <si>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</si>
  <si>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</si>
  <si>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</si>
  <si>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</si>
  <si>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</si>
  <si>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</si>
  <si>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</si>
  <si>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</si>
  <si>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</si>
  <si>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</si>
  <si>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</si>
  <si>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</si>
  <si>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</si>
  <si>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</si>
  <si>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</si>
  <si>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</si>
  <si>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</si>
  <si>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</si>
  <si>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</si>
  <si>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</si>
  <si>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</si>
  <si>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</si>
  <si>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</si>
  <si>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</si>
  <si>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</si>
  <si>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</si>
  <si>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</si>
  <si>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</si>
  <si>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</si>
  <si>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</si>
  <si>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</si>
  <si>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</si>
  <si>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</si>
  <si>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</si>
  <si>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</si>
  <si>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</si>
  <si>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</si>
  <si>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</si>
  <si>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</si>
  <si>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</si>
  <si>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</si>
  <si>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</si>
  <si>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</si>
  <si>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</si>
  <si>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</si>
  <si>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</si>
  <si>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</si>
  <si>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</si>
  <si>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</si>
  <si>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</si>
  <si>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</si>
  <si>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</si>
  <si>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</si>
  <si>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</si>
  <si>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</si>
  <si>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</si>
  <si>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</si>
  <si>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</si>
  <si>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</si>
  <si>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</si>
  <si>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</si>
  <si>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</si>
  <si>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</si>
  <si>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</si>
  <si>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</si>
  <si>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</si>
  <si>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</si>
  <si>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</si>
  <si>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</si>
  <si>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</si>
  <si>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</si>
  <si>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</si>
  <si>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</si>
  <si>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</si>
  <si>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</si>
  <si>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</si>
  <si>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</si>
  <si>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</si>
  <si>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</si>
  <si>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</si>
  <si>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</si>
  <si>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</si>
  <si>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</si>
  <si>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</si>
  <si>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</si>
  <si>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</si>
  <si>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</si>
  <si>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</si>
  <si>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</si>
  <si>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</si>
  <si>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</si>
  <si>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</si>
  <si>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</si>
  <si>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</si>
  <si>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</si>
  <si>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</si>
  <si>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</si>
  <si>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</si>
  <si>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</si>
  <si>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和泉市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</si>
  <si>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</si>
  <si>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</si>
  <si>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</si>
  <si>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</si>
  <si>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</si>
  <si>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</si>
  <si>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</si>
  <si>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</si>
  <si>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</si>
  <si>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</si>
  <si>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和泉市の公共下水道は、昭和50年度に都市計画決定を行い、昭和52年度から事業を進めていますので、現在、耐用年数が経過している管渠はありません。</t>
    <phoneticPr fontId="4"/>
  </si>
  <si>
    <t>　平成23年度から地方公営企業法を適用した公営企業会計に移行し、独立採算制を基本とした会計となり、資金状況などを勘案した収支バランスを重視しながら経営を行うようになりました。
　しかし、経営の健全性・効率性の指標をみると、これから管渠の布設を行いながら、来るべき管渠の更新に備えるためには、よりいっそう経営の健全化・効率化を図らないといけないことがわかります。
　そのために、経営戦略に基づき、計画的かつ合理的な経営を行い、国庫補助金を最大限に活用して未整備区域の下水道整備促進を行いながら、不明水対策による処理経費の節減、及び未水洗化家屋への戸別訪問による啓発を行うなど収入確保に努めていきます。</t>
    <phoneticPr fontId="4"/>
  </si>
  <si>
    <t>非設置</t>
    <rPh sb="0" eb="1">
      <t>ヒ</t>
    </rPh>
    <rPh sb="1" eb="3">
      <t>セッチ</t>
    </rPh>
    <phoneticPr fontId="4"/>
  </si>
  <si>
    <t>　①経常収支比率は、類似団体平均値（以下、平均値）を下回っており、100％を下回らないように、さらなる費用節減が必要です。
　②累積欠損金比率は、累積欠損金が発生していないため計上していません。
　③流動比率については、平成26年度からの会計制度の見直しにより、流動負債に企業債が計上され100％を大きく下回りました。また、平均値と比べても低くなっており、前年度と同様に資金的に苦しい経営となっていることがわかります。また、④企業債残高対事業規模比率は前年度から少し下がったものの、平均値を上回っており、類似団体より企業債による経営圧迫の影響が大きいと考えられます。
　⑤経費回収率は平均値を若干下回っており、100％を下回らないよう、さらなる費用節減が必要です。
　⑥汚水処理原価は、平均値より下回っており、前年度との比較でも下がっていますがさらなる費用の節減が必要です。
　⑦施設利用率は、汚水処理施設等を保有していないため計上していません。
　⑧水洗化率は、水洗化啓発活動により毎年度、少しずつ伸びているものの、浄化槽からの切替や接続に際しての経済的負担等の理由から平均値より低い値となっています。</t>
    <rPh sb="178" eb="181">
      <t>ゼンネンド</t>
    </rPh>
    <rPh sb="182" eb="184">
      <t>ドウヨウ</t>
    </rPh>
    <rPh sb="226" eb="229">
      <t>ゼンネンド</t>
    </rPh>
    <rPh sb="231" eb="232">
      <t>スコ</t>
    </rPh>
    <rPh sb="233" eb="234">
      <t>サ</t>
    </rPh>
    <rPh sb="296" eb="298">
      <t>ジャッカン</t>
    </rPh>
    <rPh sb="298" eb="300">
      <t>シタマワ</t>
    </rPh>
    <rPh sb="348" eb="349">
      <t>シタ</t>
    </rPh>
    <rPh sb="355" eb="358">
      <t>ゼンネンド</t>
    </rPh>
    <rPh sb="360" eb="362">
      <t>ヒカク</t>
    </rPh>
    <rPh sb="364" eb="365">
      <t>サ</t>
    </rPh>
    <rPh sb="442" eb="445">
      <t>マイネンド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</si>
</sst>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4A-43AF-879D-4A344FD71858}"/>
            </c:ext>
          </c:extLst>
        </c:ser>
        <c:dLbls>
          <c:showLegendKey val="0"/>
          <c:showVal val="0"/>
          <c:showCatName val="0"/>
          <c:showSerName val="0"/>
          <c:showPercent val="0"/>
          <c:showBubbleSize val="0"/>
        </c:dLbls>
        <c:gapWidth val="150"/>
        <c:axId val="64021632"/>
        <c:axId val="640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c:v>
                </c:pt>
                <c:pt idx="3">
                  <c:v>0.11</c:v>
                </c:pt>
                <c:pt idx="4">
                  <c:v>0.13</c:v>
                </c:pt>
              </c:numCache>
            </c:numRef>
          </c:val>
          <c:smooth val="0"/>
          <c:extLst>
            <c:ext xmlns:c16="http://schemas.microsoft.com/office/drawing/2014/chart" uri="{C3380CC4-5D6E-409C-BE32-E72D297353CC}">
              <c16:uniqueId val="{00000001-634A-43AF-879D-4A344FD71858}"/>
            </c:ext>
          </c:extLst>
        </c:ser>
        <c:dLbls>
          <c:showLegendKey val="0"/>
          <c:showVal val="0"/>
          <c:showCatName val="0"/>
          <c:showSerName val="0"/>
          <c:showPercent val="0"/>
          <c:showBubbleSize val="0"/>
        </c:dLbls>
        <c:marker val="1"/>
        <c:smooth val="0"/>
        <c:axId val="64021632"/>
        <c:axId val="64023552"/>
      </c:lineChart>
      <c:dateAx>
        <c:axId val="64021632"/>
        <c:scaling>
          <c:orientation val="minMax"/>
        </c:scaling>
        <c:delete val="1"/>
        <c:axPos val="b"/>
        <c:numFmt formatCode="ge" sourceLinked="1"/>
        <c:majorTickMark val="none"/>
        <c:minorTickMark val="none"/>
        <c:tickLblPos val="none"/>
        <c:crossAx val="64023552"/>
        <c:crosses val="autoZero"/>
        <c:auto val="1"/>
        <c:lblOffset val="100"/>
        <c:baseTimeUnit val="years"/>
      </c:dateAx>
      <c:valAx>
        <c:axId val="640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BF-40D5-8003-48F75E90231D}"/>
            </c:ext>
          </c:extLst>
        </c:ser>
        <c:dLbls>
          <c:showLegendKey val="0"/>
          <c:showVal val="0"/>
          <c:showCatName val="0"/>
          <c:showSerName val="0"/>
          <c:showPercent val="0"/>
          <c:showBubbleSize val="0"/>
        </c:dLbls>
        <c:gapWidth val="150"/>
        <c:axId val="72877568"/>
        <c:axId val="728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69.95</c:v>
                </c:pt>
                <c:pt idx="3">
                  <c:v>72.239999999999995</c:v>
                </c:pt>
                <c:pt idx="4">
                  <c:v>63.26</c:v>
                </c:pt>
              </c:numCache>
            </c:numRef>
          </c:val>
          <c:smooth val="0"/>
          <c:extLst>
            <c:ext xmlns:c16="http://schemas.microsoft.com/office/drawing/2014/chart" uri="{C3380CC4-5D6E-409C-BE32-E72D297353CC}">
              <c16:uniqueId val="{00000001-A2BF-40D5-8003-48F75E90231D}"/>
            </c:ext>
          </c:extLst>
        </c:ser>
        <c:dLbls>
          <c:showLegendKey val="0"/>
          <c:showVal val="0"/>
          <c:showCatName val="0"/>
          <c:showSerName val="0"/>
          <c:showPercent val="0"/>
          <c:showBubbleSize val="0"/>
        </c:dLbls>
        <c:marker val="1"/>
        <c:smooth val="0"/>
        <c:axId val="72877568"/>
        <c:axId val="72879488"/>
      </c:lineChart>
      <c:dateAx>
        <c:axId val="72877568"/>
        <c:scaling>
          <c:orientation val="minMax"/>
        </c:scaling>
        <c:delete val="1"/>
        <c:axPos val="b"/>
        <c:numFmt formatCode="ge" sourceLinked="1"/>
        <c:majorTickMark val="none"/>
        <c:minorTickMark val="none"/>
        <c:tickLblPos val="none"/>
        <c:crossAx val="72879488"/>
        <c:crosses val="autoZero"/>
        <c:auto val="1"/>
        <c:lblOffset val="100"/>
        <c:baseTimeUnit val="years"/>
      </c:dateAx>
      <c:valAx>
        <c:axId val="728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88.9</c:v>
                </c:pt>
                <c:pt idx="1">
                  <c:v>88.94</c:v>
                </c:pt>
                <c:pt idx="2">
                  <c:v>89.63</c:v>
                </c:pt>
                <c:pt idx="3">
                  <c:v>89.67</c:v>
                </c:pt>
                <c:pt idx="4">
                  <c:v>89.86</c:v>
                </c:pt>
              </c:numCache>
            </c:numRef>
          </c:val>
          <c:extLst>
            <c:ext xmlns:c16="http://schemas.microsoft.com/office/drawing/2014/chart" uri="{C3380CC4-5D6E-409C-BE32-E72D297353CC}">
              <c16:uniqueId val="{00000000-792A-42FA-9AF4-6036B103923F}"/>
            </c:ext>
          </c:extLst>
        </c:ser>
        <c:dLbls>
          <c:showLegendKey val="0"/>
          <c:showVal val="0"/>
          <c:showCatName val="0"/>
          <c:showSerName val="0"/>
          <c:showPercent val="0"/>
          <c:showBubbleSize val="0"/>
        </c:dLbls>
        <c:gapWidth val="150"/>
        <c:axId val="72930432"/>
        <c:axId val="729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96.69</c:v>
                </c:pt>
                <c:pt idx="3">
                  <c:v>96.84</c:v>
                </c:pt>
                <c:pt idx="4">
                  <c:v>94.07</c:v>
                </c:pt>
              </c:numCache>
            </c:numRef>
          </c:val>
          <c:smooth val="0"/>
          <c:extLst>
            <c:ext xmlns:c16="http://schemas.microsoft.com/office/drawing/2014/chart" uri="{C3380CC4-5D6E-409C-BE32-E72D297353CC}">
              <c16:uniqueId val="{00000001-792A-42FA-9AF4-6036B103923F}"/>
            </c:ext>
          </c:extLst>
        </c:ser>
        <c:dLbls>
          <c:showLegendKey val="0"/>
          <c:showVal val="0"/>
          <c:showCatName val="0"/>
          <c:showSerName val="0"/>
          <c:showPercent val="0"/>
          <c:showBubbleSize val="0"/>
        </c:dLbls>
        <c:marker val="1"/>
        <c:smooth val="0"/>
        <c:axId val="72930432"/>
        <c:axId val="72932352"/>
      </c:lineChart>
      <c:dateAx>
        <c:axId val="72930432"/>
        <c:scaling>
          <c:orientation val="minMax"/>
        </c:scaling>
        <c:delete val="1"/>
        <c:axPos val="b"/>
        <c:numFmt formatCode="ge" sourceLinked="1"/>
        <c:majorTickMark val="none"/>
        <c:minorTickMark val="none"/>
        <c:tickLblPos val="none"/>
        <c:crossAx val="72932352"/>
        <c:crosses val="autoZero"/>
        <c:auto val="1"/>
        <c:lblOffset val="100"/>
        <c:baseTimeUnit val="years"/>
      </c:dateAx>
      <c:valAx>
        <c:axId val="729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103.1</c:v>
                </c:pt>
                <c:pt idx="1">
                  <c:v>103.77</c:v>
                </c:pt>
                <c:pt idx="2">
                  <c:v>101.66</c:v>
                </c:pt>
                <c:pt idx="3">
                  <c:v>101.85</c:v>
                </c:pt>
                <c:pt idx="4">
                  <c:v>102.01</c:v>
                </c:pt>
              </c:numCache>
            </c:numRef>
          </c:val>
          <c:extLst>
            <c:ext xmlns:c16="http://schemas.microsoft.com/office/drawing/2014/chart" uri="{C3380CC4-5D6E-409C-BE32-E72D297353CC}">
              <c16:uniqueId val="{00000000-0F10-4549-83B9-BA2226629AD8}"/>
            </c:ext>
          </c:extLst>
        </c:ser>
        <c:dLbls>
          <c:showLegendKey val="0"/>
          <c:showVal val="0"/>
          <c:showCatName val="0"/>
          <c:showSerName val="0"/>
          <c:showPercent val="0"/>
          <c:showBubbleSize val="0"/>
        </c:dLbls>
        <c:gapWidth val="150"/>
        <c:axId val="65639168"/>
        <c:axId val="656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104.63</c:v>
                </c:pt>
                <c:pt idx="3">
                  <c:v>105.91</c:v>
                </c:pt>
                <c:pt idx="4">
                  <c:v>107.45</c:v>
                </c:pt>
              </c:numCache>
            </c:numRef>
          </c:val>
          <c:smooth val="0"/>
          <c:extLst>
            <c:ext xmlns:c16="http://schemas.microsoft.com/office/drawing/2014/chart" uri="{C3380CC4-5D6E-409C-BE32-E72D297353CC}">
              <c16:uniqueId val="{00000001-0F10-4549-83B9-BA2226629AD8}"/>
            </c:ext>
          </c:extLst>
        </c:ser>
        <c:dLbls>
          <c:showLegendKey val="0"/>
          <c:showVal val="0"/>
          <c:showCatName val="0"/>
          <c:showSerName val="0"/>
          <c:showPercent val="0"/>
          <c:showBubbleSize val="0"/>
        </c:dLbls>
        <c:marker val="1"/>
        <c:smooth val="0"/>
        <c:axId val="65639168"/>
        <c:axId val="65641088"/>
      </c:lineChart>
      <c:dateAx>
        <c:axId val="65639168"/>
        <c:scaling>
          <c:orientation val="minMax"/>
        </c:scaling>
        <c:delete val="1"/>
        <c:axPos val="b"/>
        <c:numFmt formatCode="ge" sourceLinked="1"/>
        <c:majorTickMark val="none"/>
        <c:minorTickMark val="none"/>
        <c:tickLblPos val="none"/>
        <c:crossAx val="65641088"/>
        <c:crosses val="autoZero"/>
        <c:auto val="1"/>
        <c:lblOffset val="100"/>
        <c:baseTimeUnit val="years"/>
      </c:dateAx>
      <c:valAx>
        <c:axId val="656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1.91</c:v>
                </c:pt>
                <c:pt idx="1">
                  <c:v>2.85</c:v>
                </c:pt>
                <c:pt idx="2">
                  <c:v>10.33</c:v>
                </c:pt>
                <c:pt idx="3">
                  <c:v>12.83</c:v>
                </c:pt>
                <c:pt idx="4">
                  <c:v>15.15</c:v>
                </c:pt>
              </c:numCache>
            </c:numRef>
          </c:val>
          <c:extLst>
            <c:ext xmlns:c16="http://schemas.microsoft.com/office/drawing/2014/chart" uri="{C3380CC4-5D6E-409C-BE32-E72D297353CC}">
              <c16:uniqueId val="{00000000-C59E-4A3D-8FAA-E2997C0E06B8}"/>
            </c:ext>
          </c:extLst>
        </c:ser>
        <c:dLbls>
          <c:showLegendKey val="0"/>
          <c:showVal val="0"/>
          <c:showCatName val="0"/>
          <c:showSerName val="0"/>
          <c:showPercent val="0"/>
          <c:showBubbleSize val="0"/>
        </c:dLbls>
        <c:gapWidth val="150"/>
        <c:axId val="71905664"/>
        <c:axId val="719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25.54</c:v>
                </c:pt>
                <c:pt idx="3">
                  <c:v>22.87</c:v>
                </c:pt>
                <c:pt idx="4">
                  <c:v>28.95</c:v>
                </c:pt>
              </c:numCache>
            </c:numRef>
          </c:val>
          <c:smooth val="0"/>
          <c:extLst>
            <c:ext xmlns:c16="http://schemas.microsoft.com/office/drawing/2014/chart" uri="{C3380CC4-5D6E-409C-BE32-E72D297353CC}">
              <c16:uniqueId val="{00000001-C59E-4A3D-8FAA-E2997C0E06B8}"/>
            </c:ext>
          </c:extLst>
        </c:ser>
        <c:dLbls>
          <c:showLegendKey val="0"/>
          <c:showVal val="0"/>
          <c:showCatName val="0"/>
          <c:showSerName val="0"/>
          <c:showPercent val="0"/>
          <c:showBubbleSize val="0"/>
        </c:dLbls>
        <c:marker val="1"/>
        <c:smooth val="0"/>
        <c:axId val="71905664"/>
        <c:axId val="71907584"/>
      </c:lineChart>
      <c:dateAx>
        <c:axId val="71905664"/>
        <c:scaling>
          <c:orientation val="minMax"/>
        </c:scaling>
        <c:delete val="1"/>
        <c:axPos val="b"/>
        <c:numFmt formatCode="ge" sourceLinked="1"/>
        <c:majorTickMark val="none"/>
        <c:minorTickMark val="none"/>
        <c:tickLblPos val="none"/>
        <c:crossAx val="71907584"/>
        <c:crosses val="autoZero"/>
        <c:auto val="1"/>
        <c:lblOffset val="100"/>
        <c:baseTimeUnit val="years"/>
      </c:dateAx>
      <c:valAx>
        <c:axId val="719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D5-495F-B84D-FD0835BD51CD}"/>
            </c:ext>
          </c:extLst>
        </c:ser>
        <c:dLbls>
          <c:showLegendKey val="0"/>
          <c:showVal val="0"/>
          <c:showCatName val="0"/>
          <c:showSerName val="0"/>
          <c:showPercent val="0"/>
          <c:showBubbleSize val="0"/>
        </c:dLbls>
        <c:gapWidth val="150"/>
        <c:axId val="71946240"/>
        <c:axId val="719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1.39</c:v>
                </c:pt>
                <c:pt idx="3">
                  <c:v>1.2</c:v>
                </c:pt>
                <c:pt idx="4">
                  <c:v>4.07</c:v>
                </c:pt>
              </c:numCache>
            </c:numRef>
          </c:val>
          <c:smooth val="0"/>
          <c:extLst>
            <c:ext xmlns:c16="http://schemas.microsoft.com/office/drawing/2014/chart" uri="{C3380CC4-5D6E-409C-BE32-E72D297353CC}">
              <c16:uniqueId val="{00000001-C8D5-495F-B84D-FD0835BD51CD}"/>
            </c:ext>
          </c:extLst>
        </c:ser>
        <c:dLbls>
          <c:showLegendKey val="0"/>
          <c:showVal val="0"/>
          <c:showCatName val="0"/>
          <c:showSerName val="0"/>
          <c:showPercent val="0"/>
          <c:showBubbleSize val="0"/>
        </c:dLbls>
        <c:marker val="1"/>
        <c:smooth val="0"/>
        <c:axId val="71946240"/>
        <c:axId val="71948160"/>
      </c:lineChart>
      <c:dateAx>
        <c:axId val="71946240"/>
        <c:scaling>
          <c:orientation val="minMax"/>
        </c:scaling>
        <c:delete val="1"/>
        <c:axPos val="b"/>
        <c:numFmt formatCode="ge" sourceLinked="1"/>
        <c:majorTickMark val="none"/>
        <c:minorTickMark val="none"/>
        <c:tickLblPos val="none"/>
        <c:crossAx val="71948160"/>
        <c:crosses val="autoZero"/>
        <c:auto val="1"/>
        <c:lblOffset val="100"/>
        <c:baseTimeUnit val="years"/>
      </c:dateAx>
      <c:valAx>
        <c:axId val="719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4D-4D04-939C-B35A9E28E267}"/>
            </c:ext>
          </c:extLst>
        </c:ser>
        <c:dLbls>
          <c:showLegendKey val="0"/>
          <c:showVal val="0"/>
          <c:showCatName val="0"/>
          <c:showSerName val="0"/>
          <c:showPercent val="0"/>
          <c:showBubbleSize val="0"/>
        </c:dLbls>
        <c:gapWidth val="150"/>
        <c:axId val="72451968"/>
        <c:axId val="724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0.1</c:v>
                </c:pt>
                <c:pt idx="3" formatCode="#,##0.00;&quot;△&quot;#,##0.00">
                  <c:v>0</c:v>
                </c:pt>
                <c:pt idx="4">
                  <c:v>11.01</c:v>
                </c:pt>
              </c:numCache>
            </c:numRef>
          </c:val>
          <c:smooth val="0"/>
          <c:extLst>
            <c:ext xmlns:c16="http://schemas.microsoft.com/office/drawing/2014/chart" uri="{C3380CC4-5D6E-409C-BE32-E72D297353CC}">
              <c16:uniqueId val="{00000001-BB4D-4D04-939C-B35A9E28E267}"/>
            </c:ext>
          </c:extLst>
        </c:ser>
        <c:dLbls>
          <c:showLegendKey val="0"/>
          <c:showVal val="0"/>
          <c:showCatName val="0"/>
          <c:showSerName val="0"/>
          <c:showPercent val="0"/>
          <c:showBubbleSize val="0"/>
        </c:dLbls>
        <c:marker val="1"/>
        <c:smooth val="0"/>
        <c:axId val="72451968"/>
        <c:axId val="72458240"/>
      </c:lineChart>
      <c:dateAx>
        <c:axId val="72451968"/>
        <c:scaling>
          <c:orientation val="minMax"/>
        </c:scaling>
        <c:delete val="1"/>
        <c:axPos val="b"/>
        <c:numFmt formatCode="ge" sourceLinked="1"/>
        <c:majorTickMark val="none"/>
        <c:minorTickMark val="none"/>
        <c:tickLblPos val="none"/>
        <c:crossAx val="72458240"/>
        <c:crosses val="autoZero"/>
        <c:auto val="1"/>
        <c:lblOffset val="100"/>
        <c:baseTimeUnit val="years"/>
      </c:dateAx>
      <c:valAx>
        <c:axId val="724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165.41</c:v>
                </c:pt>
                <c:pt idx="1">
                  <c:v>147.49</c:v>
                </c:pt>
                <c:pt idx="2">
                  <c:v>23.06</c:v>
                </c:pt>
                <c:pt idx="3">
                  <c:v>18.95</c:v>
                </c:pt>
                <c:pt idx="4">
                  <c:v>16.16</c:v>
                </c:pt>
              </c:numCache>
            </c:numRef>
          </c:val>
          <c:extLst>
            <c:ext xmlns:c16="http://schemas.microsoft.com/office/drawing/2014/chart" uri="{C3380CC4-5D6E-409C-BE32-E72D297353CC}">
              <c16:uniqueId val="{00000000-7C21-4FF5-91DB-2B19772CFA5A}"/>
            </c:ext>
          </c:extLst>
        </c:ser>
        <c:dLbls>
          <c:showLegendKey val="0"/>
          <c:showVal val="0"/>
          <c:showCatName val="0"/>
          <c:showSerName val="0"/>
          <c:showPercent val="0"/>
          <c:showBubbleSize val="0"/>
        </c:dLbls>
        <c:gapWidth val="150"/>
        <c:axId val="72488448"/>
        <c:axId val="724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72.66</c:v>
                </c:pt>
                <c:pt idx="3">
                  <c:v>66.900000000000006</c:v>
                </c:pt>
                <c:pt idx="4">
                  <c:v>54.03</c:v>
                </c:pt>
              </c:numCache>
            </c:numRef>
          </c:val>
          <c:smooth val="0"/>
          <c:extLst>
            <c:ext xmlns:c16="http://schemas.microsoft.com/office/drawing/2014/chart" uri="{C3380CC4-5D6E-409C-BE32-E72D297353CC}">
              <c16:uniqueId val="{00000001-7C21-4FF5-91DB-2B19772CFA5A}"/>
            </c:ext>
          </c:extLst>
        </c:ser>
        <c:dLbls>
          <c:showLegendKey val="0"/>
          <c:showVal val="0"/>
          <c:showCatName val="0"/>
          <c:showSerName val="0"/>
          <c:showPercent val="0"/>
          <c:showBubbleSize val="0"/>
        </c:dLbls>
        <c:marker val="1"/>
        <c:smooth val="0"/>
        <c:axId val="72488448"/>
        <c:axId val="72490368"/>
      </c:lineChart>
      <c:dateAx>
        <c:axId val="72488448"/>
        <c:scaling>
          <c:orientation val="minMax"/>
        </c:scaling>
        <c:delete val="1"/>
        <c:axPos val="b"/>
        <c:numFmt formatCode="ge" sourceLinked="1"/>
        <c:majorTickMark val="none"/>
        <c:minorTickMark val="none"/>
        <c:tickLblPos val="none"/>
        <c:crossAx val="72490368"/>
        <c:crosses val="autoZero"/>
        <c:auto val="1"/>
        <c:lblOffset val="100"/>
        <c:baseTimeUnit val="years"/>
      </c:dateAx>
      <c:valAx>
        <c:axId val="724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1136.8900000000001</c:v>
                </c:pt>
                <c:pt idx="1">
                  <c:v>1090.8399999999999</c:v>
                </c:pt>
                <c:pt idx="2">
                  <c:v>1030.3499999999999</c:v>
                </c:pt>
                <c:pt idx="3">
                  <c:v>1252.07</c:v>
                </c:pt>
                <c:pt idx="4">
                  <c:v>1219.57</c:v>
                </c:pt>
              </c:numCache>
            </c:numRef>
          </c:val>
          <c:extLst>
            <c:ext xmlns:c16="http://schemas.microsoft.com/office/drawing/2014/chart" uri="{C3380CC4-5D6E-409C-BE32-E72D297353CC}">
              <c16:uniqueId val="{00000000-977D-404B-80FF-160621B04D32}"/>
            </c:ext>
          </c:extLst>
        </c:ser>
        <c:dLbls>
          <c:showLegendKey val="0"/>
          <c:showVal val="0"/>
          <c:showCatName val="0"/>
          <c:showSerName val="0"/>
          <c:showPercent val="0"/>
          <c:showBubbleSize val="0"/>
        </c:dLbls>
        <c:gapWidth val="150"/>
        <c:axId val="72529024"/>
        <c:axId val="725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607.52</c:v>
                </c:pt>
                <c:pt idx="3">
                  <c:v>643.19000000000005</c:v>
                </c:pt>
                <c:pt idx="4">
                  <c:v>802.49</c:v>
                </c:pt>
              </c:numCache>
            </c:numRef>
          </c:val>
          <c:smooth val="0"/>
          <c:extLst>
            <c:ext xmlns:c16="http://schemas.microsoft.com/office/drawing/2014/chart" uri="{C3380CC4-5D6E-409C-BE32-E72D297353CC}">
              <c16:uniqueId val="{00000001-977D-404B-80FF-160621B04D32}"/>
            </c:ext>
          </c:extLst>
        </c:ser>
        <c:dLbls>
          <c:showLegendKey val="0"/>
          <c:showVal val="0"/>
          <c:showCatName val="0"/>
          <c:showSerName val="0"/>
          <c:showPercent val="0"/>
          <c:showBubbleSize val="0"/>
        </c:dLbls>
        <c:marker val="1"/>
        <c:smooth val="0"/>
        <c:axId val="72529024"/>
        <c:axId val="72530944"/>
      </c:lineChart>
      <c:dateAx>
        <c:axId val="72529024"/>
        <c:scaling>
          <c:orientation val="minMax"/>
        </c:scaling>
        <c:delete val="1"/>
        <c:axPos val="b"/>
        <c:numFmt formatCode="ge" sourceLinked="1"/>
        <c:majorTickMark val="none"/>
        <c:minorTickMark val="none"/>
        <c:tickLblPos val="none"/>
        <c:crossAx val="72530944"/>
        <c:crosses val="autoZero"/>
        <c:auto val="1"/>
        <c:lblOffset val="100"/>
        <c:baseTimeUnit val="years"/>
      </c:dateAx>
      <c:valAx>
        <c:axId val="725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102.35</c:v>
                </c:pt>
                <c:pt idx="1">
                  <c:v>103.24</c:v>
                </c:pt>
                <c:pt idx="2">
                  <c:v>97.64</c:v>
                </c:pt>
                <c:pt idx="3">
                  <c:v>101.59</c:v>
                </c:pt>
                <c:pt idx="4">
                  <c:v>102.15</c:v>
                </c:pt>
              </c:numCache>
            </c:numRef>
          </c:val>
          <c:extLst>
            <c:ext xmlns:c16="http://schemas.microsoft.com/office/drawing/2014/chart" uri="{C3380CC4-5D6E-409C-BE32-E72D297353CC}">
              <c16:uniqueId val="{00000000-9EEC-4219-B874-0286714936C4}"/>
            </c:ext>
          </c:extLst>
        </c:ser>
        <c:dLbls>
          <c:showLegendKey val="0"/>
          <c:showVal val="0"/>
          <c:showCatName val="0"/>
          <c:showSerName val="0"/>
          <c:showPercent val="0"/>
          <c:showBubbleSize val="0"/>
        </c:dLbls>
        <c:gapWidth val="150"/>
        <c:axId val="73147136"/>
        <c:axId val="731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96.91</c:v>
                </c:pt>
                <c:pt idx="3">
                  <c:v>101.54</c:v>
                </c:pt>
                <c:pt idx="4">
                  <c:v>103.18</c:v>
                </c:pt>
              </c:numCache>
            </c:numRef>
          </c:val>
          <c:smooth val="0"/>
          <c:extLst>
            <c:ext xmlns:c16="http://schemas.microsoft.com/office/drawing/2014/chart" uri="{C3380CC4-5D6E-409C-BE32-E72D297353CC}">
              <c16:uniqueId val="{00000001-9EEC-4219-B874-0286714936C4}"/>
            </c:ext>
          </c:extLst>
        </c:ser>
        <c:dLbls>
          <c:showLegendKey val="0"/>
          <c:showVal val="0"/>
          <c:showCatName val="0"/>
          <c:showSerName val="0"/>
          <c:showPercent val="0"/>
          <c:showBubbleSize val="0"/>
        </c:dLbls>
        <c:marker val="1"/>
        <c:smooth val="0"/>
        <c:axId val="73147136"/>
        <c:axId val="73149056"/>
      </c:lineChart>
      <c:dateAx>
        <c:axId val="73147136"/>
        <c:scaling>
          <c:orientation val="minMax"/>
        </c:scaling>
        <c:delete val="1"/>
        <c:axPos val="b"/>
        <c:numFmt formatCode="ge" sourceLinked="1"/>
        <c:majorTickMark val="none"/>
        <c:minorTickMark val="none"/>
        <c:tickLblPos val="none"/>
        <c:crossAx val="73149056"/>
        <c:crosses val="autoZero"/>
        <c:auto val="1"/>
        <c:lblOffset val="100"/>
        <c:baseTimeUnit val="years"/>
      </c:dateAx>
      <c:valAx>
        <c:axId val="731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120.16</c:v>
                </c:pt>
                <c:pt idx="1">
                  <c:v>119.8</c:v>
                </c:pt>
                <c:pt idx="2">
                  <c:v>124.83</c:v>
                </c:pt>
                <c:pt idx="3">
                  <c:v>120.4</c:v>
                </c:pt>
                <c:pt idx="4">
                  <c:v>119.59</c:v>
                </c:pt>
              </c:numCache>
            </c:numRef>
          </c:val>
          <c:extLst>
            <c:ext xmlns:c16="http://schemas.microsoft.com/office/drawing/2014/chart" uri="{C3380CC4-5D6E-409C-BE32-E72D297353CC}">
              <c16:uniqueId val="{00000000-FBC8-4BA1-9C57-1EB689F45812}"/>
            </c:ext>
          </c:extLst>
        </c:ser>
        <c:dLbls>
          <c:showLegendKey val="0"/>
          <c:showVal val="0"/>
          <c:showCatName val="0"/>
          <c:showSerName val="0"/>
          <c:showPercent val="0"/>
          <c:showBubbleSize val="0"/>
        </c:dLbls>
        <c:gapWidth val="150"/>
        <c:axId val="73185152"/>
        <c:axId val="731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120.5</c:v>
                </c:pt>
                <c:pt idx="3">
                  <c:v>116.15</c:v>
                </c:pt>
                <c:pt idx="4">
                  <c:v>141.11000000000001</c:v>
                </c:pt>
              </c:numCache>
            </c:numRef>
          </c:val>
          <c:smooth val="0"/>
          <c:extLst>
            <c:ext xmlns:c16="http://schemas.microsoft.com/office/drawing/2014/chart" uri="{C3380CC4-5D6E-409C-BE32-E72D297353CC}">
              <c16:uniqueId val="{00000001-FBC8-4BA1-9C57-1EB689F45812}"/>
            </c:ext>
          </c:extLst>
        </c:ser>
        <c:dLbls>
          <c:showLegendKey val="0"/>
          <c:showVal val="0"/>
          <c:showCatName val="0"/>
          <c:showSerName val="0"/>
          <c:showPercent val="0"/>
          <c:showBubbleSize val="0"/>
        </c:dLbls>
        <c:marker val="1"/>
        <c:smooth val="0"/>
        <c:axId val="73185152"/>
        <c:axId val="73187328"/>
      </c:lineChart>
      <c:dateAx>
        <c:axId val="73185152"/>
        <c:scaling>
          <c:orientation val="minMax"/>
        </c:scaling>
        <c:delete val="1"/>
        <c:axPos val="b"/>
        <c:numFmt formatCode="ge" sourceLinked="1"/>
        <c:majorTickMark val="none"/>
        <c:minorTickMark val="none"/>
        <c:tickLblPos val="none"/>
        <c:crossAx val="73187328"/>
        <c:crosses val="autoZero"/>
        <c:auto val="1"/>
        <c:lblOffset val="100"/>
        <c:baseTimeUnit val="years"/>
      </c:dateAx>
      <c:valAx>
        <c:axId val="73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大阪府　和泉市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
        <v>121</v>
      </c>
      <c r="AE8" s="50"/>
      <c r="AF8" s="50"/>
      <c r="AG8" s="50"/>
      <c r="AH8" s="50"/>
      <c r="AI8" s="50"/>
      <c r="AJ8" s="50"/>
      <c r="AK8" s="4"/>
      <c r="AL8" s="51">
        <f>データ!S6</f>
        <v>186765</v>
      </c>
      <c r="AM8" s="51"/>
      <c r="AN8" s="51"/>
      <c r="AO8" s="51"/>
      <c r="AP8" s="51"/>
      <c r="AQ8" s="51"/>
      <c r="AR8" s="51"/>
      <c r="AS8" s="51"/>
      <c r="AT8" s="46">
        <f>データ!T6</f>
        <v>84.98</v>
      </c>
      <c r="AU8" s="46"/>
      <c r="AV8" s="46"/>
      <c r="AW8" s="46"/>
      <c r="AX8" s="46"/>
      <c r="AY8" s="46"/>
      <c r="AZ8" s="46"/>
      <c r="BA8" s="46"/>
      <c r="BB8" s="46">
        <f>データ!U6</f>
        <v>2197.75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62.16</v>
      </c>
      <c r="J10" s="46"/>
      <c r="K10" s="46"/>
      <c r="L10" s="46"/>
      <c r="M10" s="46"/>
      <c r="N10" s="46"/>
      <c r="O10" s="46"/>
      <c r="P10" s="46">
        <f>データ!P6</f>
        <v>86.31</v>
      </c>
      <c r="Q10" s="46"/>
      <c r="R10" s="46"/>
      <c r="S10" s="46"/>
      <c r="T10" s="46"/>
      <c r="U10" s="46"/>
      <c r="V10" s="46"/>
      <c r="W10" s="46">
        <f>データ!Q6</f>
        <v>82.56</v>
      </c>
      <c r="X10" s="46"/>
      <c r="Y10" s="46"/>
      <c r="Z10" s="46"/>
      <c r="AA10" s="46"/>
      <c r="AB10" s="46"/>
      <c r="AC10" s="46"/>
      <c r="AD10" s="51">
        <f>データ!R6</f>
        <v>2203</v>
      </c>
      <c r="AE10" s="51"/>
      <c r="AF10" s="51"/>
      <c r="AG10" s="51"/>
      <c r="AH10" s="51"/>
      <c r="AI10" s="51"/>
      <c r="AJ10" s="51"/>
      <c r="AK10" s="2"/>
      <c r="AL10" s="51">
        <f>データ!V6</f>
        <v>160864</v>
      </c>
      <c r="AM10" s="51"/>
      <c r="AN10" s="51"/>
      <c r="AO10" s="51"/>
      <c r="AP10" s="51"/>
      <c r="AQ10" s="51"/>
      <c r="AR10" s="51"/>
      <c r="AS10" s="51"/>
      <c r="AT10" s="46">
        <f>データ!W6</f>
        <v>21.54</v>
      </c>
      <c r="AU10" s="46"/>
      <c r="AV10" s="46"/>
      <c r="AW10" s="46"/>
      <c r="AX10" s="46"/>
      <c r="AY10" s="46"/>
      <c r="AZ10" s="46"/>
      <c r="BA10" s="46"/>
      <c r="BB10" s="46">
        <f>データ!X6</f>
        <v>7468.15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272191</v>
      </c>
      <c r="D6" s="34">
        <f t="shared" si="3"/>
        <v>46</v>
      </c>
      <c r="E6" s="34">
        <f t="shared" si="3"/>
        <v>17</v>
      </c>
      <c r="F6" s="34">
        <f t="shared" si="3"/>
        <v>1</v>
      </c>
      <c r="G6" s="34">
        <f t="shared" si="3"/>
        <v>0</v>
      </c>
      <c r="H6" s="34" t="str">
        <f t="shared" si="3"/>
        <v>大阪府　和泉市</v>
      </c>
      <c r="I6" s="34" t="str">
        <f t="shared" si="3"/>
        <v>法適用</v>
      </c>
      <c r="J6" s="34" t="str">
        <f t="shared" si="3"/>
        <v>下水道事業</v>
      </c>
      <c r="K6" s="34" t="str">
        <f t="shared" si="3"/>
        <v>公共下水道</v>
      </c>
      <c r="L6" s="34" t="str">
        <f t="shared" si="3"/>
        <v>Ac1</v>
      </c>
      <c r="M6" s="34">
        <f t="shared" si="3"/>
        <v>0</v>
      </c>
      <c r="N6" s="35" t="str">
        <f t="shared" si="3"/>
        <v>-</v>
      </c>
      <c r="O6" s="35">
        <f t="shared" si="3"/>
        <v>62.16</v>
      </c>
      <c r="P6" s="35">
        <f t="shared" si="3"/>
        <v>86.31</v>
      </c>
      <c r="Q6" s="35">
        <f t="shared" si="3"/>
        <v>82.56</v>
      </c>
      <c r="R6" s="35">
        <f t="shared" si="3"/>
        <v>2203</v>
      </c>
      <c r="S6" s="35">
        <f t="shared" si="3"/>
        <v>186765</v>
      </c>
      <c r="T6" s="35">
        <f t="shared" si="3"/>
        <v>84.98</v>
      </c>
      <c r="U6" s="35">
        <f t="shared" si="3"/>
        <v>2197.75</v>
      </c>
      <c r="V6" s="35">
        <f t="shared" si="3"/>
        <v>160864</v>
      </c>
      <c r="W6" s="35">
        <f t="shared" si="3"/>
        <v>21.54</v>
      </c>
      <c r="X6" s="35">
        <f t="shared" si="3"/>
        <v>7468.15</v>
      </c>
      <c r="Y6" s="36">
        <f>IF(Y7="",NA(),Y7)</f>
        <v>103.1</v>
      </c>
      <c r="Z6" s="36">
        <f t="shared" ref="Z6:AH6" si="4">IF(Z7="",NA(),Z7)</f>
        <v>103.77</v>
      </c>
      <c r="AA6" s="36">
        <f t="shared" si="4"/>
        <v>101.66</v>
      </c>
      <c r="AB6" s="36">
        <f t="shared" si="4"/>
        <v>101.85</v>
      </c>
      <c r="AC6" s="36">
        <f t="shared" si="4"/>
        <v>102.01</v>
      </c>
      <c r="AD6" s="36">
        <f t="shared" si="4"/>
        <v>102.74</v>
      </c>
      <c r="AE6" s="36">
        <f t="shared" si="4"/>
        <v>103.51</v>
      </c>
      <c r="AF6" s="36">
        <f t="shared" si="4"/>
        <v>104.63</v>
      </c>
      <c r="AG6" s="36">
        <f t="shared" si="4"/>
        <v>105.91</v>
      </c>
      <c r="AH6" s="36">
        <f t="shared" si="4"/>
        <v>107.45</v>
      </c>
      <c r="AI6" s="35" t="str">
        <f>IF(AI7="","",IF(AI7="-","【-】","【"&amp;SUBSTITUTE(TEXT(AI7,"#,##0.00"),"-","△")&amp;"】"))</f>
        <v>【108.57】</v>
      </c>
      <c r="AJ6" s="35">
        <f>IF(AJ7="",NA(),AJ7)</f>
        <v>0</v>
      </c>
      <c r="AK6" s="35">
        <f t="shared" ref="AK6:AS6" si="5">IF(AK7="",NA(),AK7)</f>
        <v>0</v>
      </c>
      <c r="AL6" s="35">
        <f t="shared" si="5"/>
        <v>0</v>
      </c>
      <c r="AM6" s="35">
        <f t="shared" si="5"/>
        <v>0</v>
      </c>
      <c r="AN6" s="35">
        <f t="shared" si="5"/>
        <v>0</v>
      </c>
      <c r="AO6" s="36">
        <f t="shared" si="5"/>
        <v>15.05</v>
      </c>
      <c r="AP6" s="36">
        <f t="shared" si="5"/>
        <v>11.76</v>
      </c>
      <c r="AQ6" s="36">
        <f t="shared" si="5"/>
        <v>0.1</v>
      </c>
      <c r="AR6" s="35">
        <f t="shared" si="5"/>
        <v>0</v>
      </c>
      <c r="AS6" s="36">
        <f t="shared" si="5"/>
        <v>11.01</v>
      </c>
      <c r="AT6" s="35" t="str">
        <f>IF(AT7="","",IF(AT7="-","【-】","【"&amp;SUBSTITUTE(TEXT(AT7,"#,##0.00"),"-","△")&amp;"】"))</f>
        <v>【4.38】</v>
      </c>
      <c r="AU6" s="36">
        <f>IF(AU7="",NA(),AU7)</f>
        <v>165.41</v>
      </c>
      <c r="AV6" s="36">
        <f t="shared" ref="AV6:BD6" si="6">IF(AV7="",NA(),AV7)</f>
        <v>147.49</v>
      </c>
      <c r="AW6" s="36">
        <f t="shared" si="6"/>
        <v>23.06</v>
      </c>
      <c r="AX6" s="36">
        <f t="shared" si="6"/>
        <v>18.95</v>
      </c>
      <c r="AY6" s="36">
        <f t="shared" si="6"/>
        <v>16.16</v>
      </c>
      <c r="AZ6" s="36">
        <f t="shared" si="6"/>
        <v>184.15</v>
      </c>
      <c r="BA6" s="36">
        <f t="shared" si="6"/>
        <v>205.35</v>
      </c>
      <c r="BB6" s="36">
        <f t="shared" si="6"/>
        <v>72.66</v>
      </c>
      <c r="BC6" s="36">
        <f t="shared" si="6"/>
        <v>66.900000000000006</v>
      </c>
      <c r="BD6" s="36">
        <f t="shared" si="6"/>
        <v>54.03</v>
      </c>
      <c r="BE6" s="35" t="str">
        <f>IF(BE7="","",IF(BE7="-","【-】","【"&amp;SUBSTITUTE(TEXT(BE7,"#,##0.00"),"-","△")&amp;"】"))</f>
        <v>【59.95】</v>
      </c>
      <c r="BF6" s="36">
        <f>IF(BF7="",NA(),BF7)</f>
        <v>1136.8900000000001</v>
      </c>
      <c r="BG6" s="36">
        <f t="shared" ref="BG6:BO6" si="7">IF(BG7="",NA(),BG7)</f>
        <v>1090.8399999999999</v>
      </c>
      <c r="BH6" s="36">
        <f t="shared" si="7"/>
        <v>1030.3499999999999</v>
      </c>
      <c r="BI6" s="36">
        <f t="shared" si="7"/>
        <v>1252.07</v>
      </c>
      <c r="BJ6" s="36">
        <f t="shared" si="7"/>
        <v>1219.57</v>
      </c>
      <c r="BK6" s="36">
        <f t="shared" si="7"/>
        <v>941.18</v>
      </c>
      <c r="BL6" s="36">
        <f t="shared" si="7"/>
        <v>893.45</v>
      </c>
      <c r="BM6" s="36">
        <f t="shared" si="7"/>
        <v>607.52</v>
      </c>
      <c r="BN6" s="36">
        <f t="shared" si="7"/>
        <v>643.19000000000005</v>
      </c>
      <c r="BO6" s="36">
        <f t="shared" si="7"/>
        <v>802.49</v>
      </c>
      <c r="BP6" s="35" t="str">
        <f>IF(BP7="","",IF(BP7="-","【-】","【"&amp;SUBSTITUTE(TEXT(BP7,"#,##0.00"),"-","△")&amp;"】"))</f>
        <v>【728.30】</v>
      </c>
      <c r="BQ6" s="36">
        <f>IF(BQ7="",NA(),BQ7)</f>
        <v>102.35</v>
      </c>
      <c r="BR6" s="36">
        <f t="shared" ref="BR6:BZ6" si="8">IF(BR7="",NA(),BR7)</f>
        <v>103.24</v>
      </c>
      <c r="BS6" s="36">
        <f t="shared" si="8"/>
        <v>97.64</v>
      </c>
      <c r="BT6" s="36">
        <f t="shared" si="8"/>
        <v>101.59</v>
      </c>
      <c r="BU6" s="36">
        <f t="shared" si="8"/>
        <v>102.15</v>
      </c>
      <c r="BV6" s="36">
        <f t="shared" si="8"/>
        <v>93.55</v>
      </c>
      <c r="BW6" s="36">
        <f t="shared" si="8"/>
        <v>95.24</v>
      </c>
      <c r="BX6" s="36">
        <f t="shared" si="8"/>
        <v>96.91</v>
      </c>
      <c r="BY6" s="36">
        <f t="shared" si="8"/>
        <v>101.54</v>
      </c>
      <c r="BZ6" s="36">
        <f t="shared" si="8"/>
        <v>103.18</v>
      </c>
      <c r="CA6" s="35" t="str">
        <f>IF(CA7="","",IF(CA7="-","【-】","【"&amp;SUBSTITUTE(TEXT(CA7,"#,##0.00"),"-","△")&amp;"】"))</f>
        <v>【100.04】</v>
      </c>
      <c r="CB6" s="36">
        <f>IF(CB7="",NA(),CB7)</f>
        <v>120.16</v>
      </c>
      <c r="CC6" s="36">
        <f t="shared" ref="CC6:CK6" si="9">IF(CC7="",NA(),CC7)</f>
        <v>119.8</v>
      </c>
      <c r="CD6" s="36">
        <f t="shared" si="9"/>
        <v>124.83</v>
      </c>
      <c r="CE6" s="36">
        <f t="shared" si="9"/>
        <v>120.4</v>
      </c>
      <c r="CF6" s="36">
        <f t="shared" si="9"/>
        <v>119.59</v>
      </c>
      <c r="CG6" s="36">
        <f t="shared" si="9"/>
        <v>153.24</v>
      </c>
      <c r="CH6" s="36">
        <f t="shared" si="9"/>
        <v>150.75</v>
      </c>
      <c r="CI6" s="36">
        <f t="shared" si="9"/>
        <v>120.5</v>
      </c>
      <c r="CJ6" s="36">
        <f t="shared" si="9"/>
        <v>116.15</v>
      </c>
      <c r="CK6" s="36">
        <f t="shared" si="9"/>
        <v>141.11000000000001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61.73</v>
      </c>
      <c r="CS6" s="36">
        <f t="shared" si="10"/>
        <v>61.1</v>
      </c>
      <c r="CT6" s="36">
        <f t="shared" si="10"/>
        <v>69.95</v>
      </c>
      <c r="CU6" s="36">
        <f t="shared" si="10"/>
        <v>72.239999999999995</v>
      </c>
      <c r="CV6" s="36">
        <f t="shared" si="10"/>
        <v>63.26</v>
      </c>
      <c r="CW6" s="35" t="str">
        <f>IF(CW7="","",IF(CW7="-","【-】","【"&amp;SUBSTITUTE(TEXT(CW7,"#,##0.00"),"-","△")&amp;"】"))</f>
        <v>【60.09】</v>
      </c>
      <c r="CX6" s="36">
        <f>IF(CX7="",NA(),CX7)</f>
        <v>88.9</v>
      </c>
      <c r="CY6" s="36">
        <f t="shared" ref="CY6:DG6" si="11">IF(CY7="",NA(),CY7)</f>
        <v>88.94</v>
      </c>
      <c r="CZ6" s="36">
        <f t="shared" si="11"/>
        <v>89.63</v>
      </c>
      <c r="DA6" s="36">
        <f t="shared" si="11"/>
        <v>89.67</v>
      </c>
      <c r="DB6" s="36">
        <f t="shared" si="11"/>
        <v>89.86</v>
      </c>
      <c r="DC6" s="36">
        <f t="shared" si="11"/>
        <v>93.1</v>
      </c>
      <c r="DD6" s="36">
        <f t="shared" si="11"/>
        <v>93.47</v>
      </c>
      <c r="DE6" s="36">
        <f t="shared" si="11"/>
        <v>96.69</v>
      </c>
      <c r="DF6" s="36">
        <f t="shared" si="11"/>
        <v>96.84</v>
      </c>
      <c r="DG6" s="36">
        <f t="shared" si="11"/>
        <v>94.07</v>
      </c>
      <c r="DH6" s="35" t="str">
        <f>IF(DH7="","",IF(DH7="-","【-】","【"&amp;SUBSTITUTE(TEXT(DH7,"#,##0.00"),"-","△")&amp;"】"))</f>
        <v>【94.90】</v>
      </c>
      <c r="DI6" s="36">
        <f>IF(DI7="",NA(),DI7)</f>
        <v>1.91</v>
      </c>
      <c r="DJ6" s="36">
        <f t="shared" ref="DJ6:DR6" si="12">IF(DJ7="",NA(),DJ7)</f>
        <v>2.85</v>
      </c>
      <c r="DK6" s="36">
        <f t="shared" si="12"/>
        <v>10.33</v>
      </c>
      <c r="DL6" s="36">
        <f t="shared" si="12"/>
        <v>12.83</v>
      </c>
      <c r="DM6" s="36">
        <f t="shared" si="12"/>
        <v>15.15</v>
      </c>
      <c r="DN6" s="36">
        <f t="shared" si="12"/>
        <v>15.36</v>
      </c>
      <c r="DO6" s="36">
        <f t="shared" si="12"/>
        <v>16.57</v>
      </c>
      <c r="DP6" s="36">
        <f t="shared" si="12"/>
        <v>25.54</v>
      </c>
      <c r="DQ6" s="36">
        <f t="shared" si="12"/>
        <v>22.87</v>
      </c>
      <c r="DR6" s="36">
        <f t="shared" si="12"/>
        <v>28.95</v>
      </c>
      <c r="DS6" s="35" t="str">
        <f>IF(DS7="","",IF(DS7="-","【-】","【"&amp;SUBSTITUTE(TEXT(DS7,"#,##0.00"),"-","△")&amp;"】"))</f>
        <v>【37.36】</v>
      </c>
      <c r="DT6" s="35">
        <f>IF(DT7="",NA(),DT7)</f>
        <v>0</v>
      </c>
      <c r="DU6" s="35">
        <f t="shared" ref="DU6:EC6" si="13">IF(DU7="",NA(),DU7)</f>
        <v>0</v>
      </c>
      <c r="DV6" s="35">
        <f t="shared" si="13"/>
        <v>0</v>
      </c>
      <c r="DW6" s="35">
        <f t="shared" si="13"/>
        <v>0</v>
      </c>
      <c r="DX6" s="35">
        <f t="shared" si="13"/>
        <v>0</v>
      </c>
      <c r="DY6" s="36">
        <f t="shared" si="13"/>
        <v>2.81</v>
      </c>
      <c r="DZ6" s="36">
        <f t="shared" si="13"/>
        <v>3.11</v>
      </c>
      <c r="EA6" s="36">
        <f t="shared" si="13"/>
        <v>1.39</v>
      </c>
      <c r="EB6" s="36">
        <f t="shared" si="13"/>
        <v>1.2</v>
      </c>
      <c r="EC6" s="36">
        <f t="shared" si="13"/>
        <v>4.07</v>
      </c>
      <c r="ED6" s="35" t="str">
        <f>IF(ED7="","",IF(ED7="-","【-】","【"&amp;SUBSTITUTE(TEXT(ED7,"#,##0.00"),"-","△")&amp;"】"))</f>
        <v>【4.96】</v>
      </c>
      <c r="EE6" s="35">
        <f>IF(EE7="",NA(),EE7)</f>
        <v>0</v>
      </c>
      <c r="EF6" s="35">
        <f t="shared" ref="EF6:EN6" si="14">IF(EF7="",NA(),EF7)</f>
        <v>0</v>
      </c>
      <c r="EG6" s="35">
        <f t="shared" si="14"/>
        <v>0</v>
      </c>
      <c r="EH6" s="35">
        <f t="shared" si="14"/>
        <v>0</v>
      </c>
      <c r="EI6" s="35">
        <f t="shared" si="14"/>
        <v>0</v>
      </c>
      <c r="EJ6" s="36">
        <f t="shared" si="14"/>
        <v>0.1</v>
      </c>
      <c r="EK6" s="36">
        <f t="shared" si="14"/>
        <v>0.1</v>
      </c>
      <c r="EL6" s="36">
        <f t="shared" si="14"/>
        <v>0.1</v>
      </c>
      <c r="EM6" s="36">
        <f t="shared" si="14"/>
        <v>0.11</v>
      </c>
      <c r="EN6" s="36">
        <f t="shared" si="14"/>
        <v>0.13</v>
      </c>
      <c r="EO6" s="35" t="str">
        <f>IF(EO7="","",IF(EO7="-","【-】","【"&amp;SUBSTITUTE(TEXT(EO7,"#,##0.00"),"-","△")&amp;"】"))</f>
        <v>【0.27】</v>
      </c>
    </row>
    <row r="7" spans="1:148" s="37" customFormat="1" x14ac:dyDescent="0.15">
      <c r="A7" s="29"/>
      <c r="B7" s="38">
        <v>2016</v>
      </c>
      <c r="C7" s="38">
        <v>272191</v>
      </c>
      <c r="D7" s="38">
        <v>46</v>
      </c>
      <c r="E7" s="38">
        <v>17</v>
      </c>
      <c r="F7" s="38">
        <v>1</v>
      </c>
      <c r="G7" s="38">
        <v>0</v>
      </c>
      <c r="H7" s="38" t="s">
        <v>108</v>
      </c>
      <c r="I7" s="38" t="s">
        <v>109</v>
      </c>
      <c r="J7" s="38" t="s">
        <v>110</v>
      </c>
      <c r="K7" s="38" t="s">
        <v>111</v>
      </c>
      <c r="L7" s="38" t="s">
        <v>112</v>
      </c>
      <c r="M7" s="38"/>
      <c r="N7" s="39" t="s">
        <v>113</v>
      </c>
      <c r="O7" s="39">
        <v>62.16</v>
      </c>
      <c r="P7" s="39">
        <v>86.31</v>
      </c>
      <c r="Q7" s="39">
        <v>82.56</v>
      </c>
      <c r="R7" s="39">
        <v>2203</v>
      </c>
      <c r="S7" s="39">
        <v>186765</v>
      </c>
      <c r="T7" s="39">
        <v>84.98</v>
      </c>
      <c r="U7" s="39">
        <v>2197.75</v>
      </c>
      <c r="V7" s="39">
        <v>160864</v>
      </c>
      <c r="W7" s="39">
        <v>21.54</v>
      </c>
      <c r="X7" s="39">
        <v>7468.15</v>
      </c>
      <c r="Y7" s="39">
        <v>103.1</v>
      </c>
      <c r="Z7" s="39">
        <v>103.77</v>
      </c>
      <c r="AA7" s="39">
        <v>101.66</v>
      </c>
      <c r="AB7" s="39">
        <v>101.85</v>
      </c>
      <c r="AC7" s="39">
        <v>102.01</v>
      </c>
      <c r="AD7" s="39">
        <v>102.74</v>
      </c>
      <c r="AE7" s="39">
        <v>103.51</v>
      </c>
      <c r="AF7" s="39">
        <v>104.63</v>
      </c>
      <c r="AG7" s="39">
        <v>105.91</v>
      </c>
      <c r="AH7" s="39">
        <v>107.45</v>
      </c>
      <c r="AI7" s="39">
        <v>108.57</v>
      </c>
      <c r="AJ7" s="39">
        <v>0</v>
      </c>
      <c r="AK7" s="39">
        <v>0</v>
      </c>
      <c r="AL7" s="39">
        <v>0</v>
      </c>
      <c r="AM7" s="39">
        <v>0</v>
      </c>
      <c r="AN7" s="39">
        <v>0</v>
      </c>
      <c r="AO7" s="39">
        <v>15.05</v>
      </c>
      <c r="AP7" s="39">
        <v>11.76</v>
      </c>
      <c r="AQ7" s="39">
        <v>0.1</v>
      </c>
      <c r="AR7" s="39">
        <v>0</v>
      </c>
      <c r="AS7" s="39">
        <v>11.01</v>
      </c>
      <c r="AT7" s="39">
        <v>4.38</v>
      </c>
      <c r="AU7" s="39">
        <v>165.41</v>
      </c>
      <c r="AV7" s="39">
        <v>147.49</v>
      </c>
      <c r="AW7" s="39">
        <v>23.06</v>
      </c>
      <c r="AX7" s="39">
        <v>18.95</v>
      </c>
      <c r="AY7" s="39">
        <v>16.16</v>
      </c>
      <c r="AZ7" s="39">
        <v>184.15</v>
      </c>
      <c r="BA7" s="39">
        <v>205.35</v>
      </c>
      <c r="BB7" s="39">
        <v>72.66</v>
      </c>
      <c r="BC7" s="39">
        <v>66.900000000000006</v>
      </c>
      <c r="BD7" s="39">
        <v>54.03</v>
      </c>
      <c r="BE7" s="39">
        <v>59.95</v>
      </c>
      <c r="BF7" s="39">
        <v>1136.8900000000001</v>
      </c>
      <c r="BG7" s="39">
        <v>1090.8399999999999</v>
      </c>
      <c r="BH7" s="39">
        <v>1030.3499999999999</v>
      </c>
      <c r="BI7" s="39">
        <v>1252.07</v>
      </c>
      <c r="BJ7" s="39">
        <v>1219.57</v>
      </c>
      <c r="BK7" s="39">
        <v>941.18</v>
      </c>
      <c r="BL7" s="39">
        <v>893.45</v>
      </c>
      <c r="BM7" s="39">
        <v>607.52</v>
      </c>
      <c r="BN7" s="39">
        <v>643.19000000000005</v>
      </c>
      <c r="BO7" s="39">
        <v>802.49</v>
      </c>
      <c r="BP7" s="39">
        <v>728.3</v>
      </c>
      <c r="BQ7" s="39">
        <v>102.35</v>
      </c>
      <c r="BR7" s="39">
        <v>103.24</v>
      </c>
      <c r="BS7" s="39">
        <v>97.64</v>
      </c>
      <c r="BT7" s="39">
        <v>101.59</v>
      </c>
      <c r="BU7" s="39">
        <v>102.15</v>
      </c>
      <c r="BV7" s="39">
        <v>93.55</v>
      </c>
      <c r="BW7" s="39">
        <v>95.24</v>
      </c>
      <c r="BX7" s="39">
        <v>96.91</v>
      </c>
      <c r="BY7" s="39">
        <v>101.54</v>
      </c>
      <c r="BZ7" s="39">
        <v>103.18</v>
      </c>
      <c r="CA7" s="39">
        <v>100.04</v>
      </c>
      <c r="CB7" s="39">
        <v>120.16</v>
      </c>
      <c r="CC7" s="39">
        <v>119.8</v>
      </c>
      <c r="CD7" s="39">
        <v>124.83</v>
      </c>
      <c r="CE7" s="39">
        <v>120.4</v>
      </c>
      <c r="CF7" s="39">
        <v>119.59</v>
      </c>
      <c r="CG7" s="39">
        <v>153.24</v>
      </c>
      <c r="CH7" s="39">
        <v>150.75</v>
      </c>
      <c r="CI7" s="39">
        <v>120.5</v>
      </c>
      <c r="CJ7" s="39">
        <v>116.15</v>
      </c>
      <c r="CK7" s="39">
        <v>141.11000000000001</v>
      </c>
      <c r="CL7" s="39">
        <v>137.82</v>
      </c>
      <c r="CM7" s="39" t="s">
        <v>113</v>
      </c>
      <c r="CN7" s="39" t="s">
        <v>113</v>
      </c>
      <c r="CO7" s="39" t="s">
        <v>113</v>
      </c>
      <c r="CP7" s="39" t="s">
        <v>113</v>
      </c>
      <c r="CQ7" s="39" t="s">
        <v>113</v>
      </c>
      <c r="CR7" s="39">
        <v>61.73</v>
      </c>
      <c r="CS7" s="39">
        <v>61.1</v>
      </c>
      <c r="CT7" s="39">
        <v>69.95</v>
      </c>
      <c r="CU7" s="39">
        <v>72.239999999999995</v>
      </c>
      <c r="CV7" s="39">
        <v>63.26</v>
      </c>
      <c r="CW7" s="39">
        <v>60.09</v>
      </c>
      <c r="CX7" s="39">
        <v>88.9</v>
      </c>
      <c r="CY7" s="39">
        <v>88.94</v>
      </c>
      <c r="CZ7" s="39">
        <v>89.63</v>
      </c>
      <c r="DA7" s="39">
        <v>89.67</v>
      </c>
      <c r="DB7" s="39">
        <v>89.86</v>
      </c>
      <c r="DC7" s="39">
        <v>93.1</v>
      </c>
      <c r="DD7" s="39">
        <v>93.47</v>
      </c>
      <c r="DE7" s="39">
        <v>96.69</v>
      </c>
      <c r="DF7" s="39">
        <v>96.84</v>
      </c>
      <c r="DG7" s="39">
        <v>94.07</v>
      </c>
      <c r="DH7" s="39">
        <v>94.9</v>
      </c>
      <c r="DI7" s="39">
        <v>1.91</v>
      </c>
      <c r="DJ7" s="39">
        <v>2.85</v>
      </c>
      <c r="DK7" s="39">
        <v>10.33</v>
      </c>
      <c r="DL7" s="39">
        <v>12.83</v>
      </c>
      <c r="DM7" s="39">
        <v>15.15</v>
      </c>
      <c r="DN7" s="39">
        <v>15.36</v>
      </c>
      <c r="DO7" s="39">
        <v>16.57</v>
      </c>
      <c r="DP7" s="39">
        <v>25.54</v>
      </c>
      <c r="DQ7" s="39">
        <v>22.87</v>
      </c>
      <c r="DR7" s="39">
        <v>28.95</v>
      </c>
      <c r="DS7" s="39">
        <v>37.36</v>
      </c>
      <c r="DT7" s="39">
        <v>0</v>
      </c>
      <c r="DU7" s="39">
        <v>0</v>
      </c>
      <c r="DV7" s="39">
        <v>0</v>
      </c>
      <c r="DW7" s="39">
        <v>0</v>
      </c>
      <c r="DX7" s="39">
        <v>0</v>
      </c>
      <c r="DY7" s="39">
        <v>2.81</v>
      </c>
      <c r="DZ7" s="39">
        <v>3.11</v>
      </c>
      <c r="EA7" s="39">
        <v>1.39</v>
      </c>
      <c r="EB7" s="39">
        <v>1.2</v>
      </c>
      <c r="EC7" s="39">
        <v>4.07</v>
      </c>
      <c r="ED7" s="39">
        <v>4.96</v>
      </c>
      <c r="EE7" s="39">
        <v>0</v>
      </c>
      <c r="EF7" s="39">
        <v>0</v>
      </c>
      <c r="EG7" s="39">
        <v>0</v>
      </c>
      <c r="EH7" s="39">
        <v>0</v>
      </c>
      <c r="EI7" s="39">
        <v>0</v>
      </c>
      <c r="EJ7" s="39">
        <v>0.1</v>
      </c>
      <c r="EK7" s="39">
        <v>0.1</v>
      </c>
      <c r="EL7" s="39">
        <v>0.1</v>
      </c>
      <c r="EM7" s="39">
        <v>0.11</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2017-12-25T01:52:24Z</dcterms:created>
  <dcterms:modified xsi:type="dcterms:W3CDTF">2018-02-19T06:21:49Z</dcterms:modified>
  <cp:category/>
</cp:coreProperties>
</file>