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BB10" i="4"/>
  <c r="AT10" i="4"/>
  <c r="AD10" i="4"/>
  <c r="P10" i="4"/>
  <c r="AT8" i="4"/>
  <c r="W8" i="4"/>
  <c r="I8" i="4"/>
  <c r="B6" i="4"/>
  <c r="E10" i="5" l="1"/>
  <c r="C10" i="5"/>
  <c r="D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<sst xmlns="http://schemas.openxmlformats.org/spreadsheetml/2006/main" count="303" uniqueCount="123">
  <si>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</si>
  <si>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</si>
  <si>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</si>
  <si>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</si>
  <si>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</si>
  <si>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</si>
  <si>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</si>
  <si>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</si>
  <si>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</si>
  <si>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</si>
  <si>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</si>
  <si>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</si>
  <si>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</si>
  <si>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</si>
  <si>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</si>
  <si>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</si>
  <si>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</si>
  <si>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</si>
  <si>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</si>
  <si>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</si>
  <si>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</si>
  <si>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</si>
  <si>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</si>
  <si>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</si>
  <si>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</si>
  <si>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</si>
  <si>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</si>
  <si>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</si>
  <si>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</si>
  <si>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</si>
  <si>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</si>
  <si>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</si>
  <si>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</si>
  <si>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</si>
  <si>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</si>
  <si>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</si>
  <si>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</si>
  <si>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</si>
  <si>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</si>
  <si>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</si>
  <si>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</si>
  <si>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</si>
  <si>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</si>
  <si>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</si>
  <si>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</si>
  <si>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</si>
  <si>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</si>
  <si>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</si>
  <si>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</si>
  <si>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</si>
  <si>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</si>
  <si>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</si>
  <si>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</si>
  <si>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</si>
  <si>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</si>
  <si>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</si>
  <si>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</si>
  <si>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</si>
  <si>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</si>
  <si>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</si>
  <si>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</si>
  <si>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</si>
  <si>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</si>
  <si>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</si>
  <si>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</si>
  <si>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</si>
  <si>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</si>
  <si>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</si>
  <si>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</si>
  <si>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</si>
  <si>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</si>
  <si>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</si>
  <si>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</si>
  <si>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</si>
  <si>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</si>
  <si>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</si>
  <si>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</si>
  <si>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</si>
  <si>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</si>
  <si>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</si>
  <si>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</si>
  <si>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</si>
  <si>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</si>
  <si>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</si>
  <si>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</si>
  <si>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</si>
  <si>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</si>
  <si>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</si>
  <si>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</si>
  <si>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</si>
  <si>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</si>
  <si>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</si>
  <si>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</si>
  <si>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</si>
  <si>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</si>
  <si>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</si>
  <si>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</si>
  <si>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</si>
  <si>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</si>
  <si>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</si>
  <si>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</si>
  <si>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</si>
  <si>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</si>
  <si>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</si>
  <si>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</si>
  <si>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</si>
  <si>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</si>
  <si>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</si>
  <si>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茨木市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</si>
  <si>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</si>
  <si>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</si>
  <si>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</si>
  <si>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</si>
  <si>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</si>
  <si>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</si>
  <si>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</si>
  <si>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</si>
  <si>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</si>
  <si>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</si>
  <si>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</si>
  <si>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平成16年に事業を開始したことから、平成28年度に更新対象となる管渠はない。</t>
    <rPh sb="1" eb="3">
      <t>ヘイセイ</t>
    </rPh>
    <rPh sb="19" eb="21">
      <t>ヘイセイ</t>
    </rPh>
    <rPh sb="23" eb="25">
      <t>ネンド</t>
    </rPh>
    <rPh sb="26" eb="28">
      <t>コウシン</t>
    </rPh>
    <rPh sb="28" eb="30">
      <t>タイショウ</t>
    </rPh>
    <rPh sb="33" eb="34">
      <t>カン</t>
    </rPh>
    <rPh sb="34" eb="35">
      <t>キョ</t>
    </rPh>
    <phoneticPr fontId="7"/>
  </si>
  <si>
    <t xml:space="preserve">　平成29年度に下水道使用料の改定を実施している。公共下水道事業と一体として永続的な事業運営を図るため経営戦略を策定し、経営の健全性・効率性を確保していくことが重要である。
</t>
    <rPh sb="1" eb="3">
      <t>ヘイセイ</t>
    </rPh>
    <rPh sb="5" eb="6">
      <t>ネン</t>
    </rPh>
    <rPh sb="6" eb="7">
      <t>ド</t>
    </rPh>
    <rPh sb="8" eb="10">
      <t>ゲスイ</t>
    </rPh>
    <rPh sb="10" eb="11">
      <t>ドウ</t>
    </rPh>
    <rPh sb="11" eb="13">
      <t>シヨウ</t>
    </rPh>
    <rPh sb="13" eb="14">
      <t>リョウ</t>
    </rPh>
    <rPh sb="18" eb="20">
      <t>ジッシ</t>
    </rPh>
    <rPh sb="25" eb="27">
      <t>コウキョウ</t>
    </rPh>
    <rPh sb="27" eb="30">
      <t>ゲスイドウ</t>
    </rPh>
    <rPh sb="30" eb="32">
      <t>ジギョウ</t>
    </rPh>
    <rPh sb="33" eb="35">
      <t>イッタイ</t>
    </rPh>
    <rPh sb="60" eb="62">
      <t>ケイエイ</t>
    </rPh>
    <rPh sb="63" eb="66">
      <t>ケンゼンセイ</t>
    </rPh>
    <rPh sb="67" eb="70">
      <t>コウリツセイ</t>
    </rPh>
    <rPh sb="71" eb="73">
      <t>カクホ</t>
    </rPh>
    <phoneticPr fontId="7"/>
  </si>
  <si>
    <t xml:space="preserve">　平成27年度から地方公営企業法の一部適用に伴い企業会計を導入したことから、平成27年度からの比較分析を行っている。
　平成28年度において類似団体と比較すると、効率的な事業運営の点では、①経常収支比率は100％を超えやや高い水準にあり、⑧水洗化率は同水準にある。一方、⑥汚水処理原価は平成27年度と比較すると算出方法の変更により類似団体と同様に減少しており、今後も同水準になるよう努めていく。
　経営の健全性の観点では、供用開始から日が浅いことから、類似団体と比較して③流動比率が低い水準にあるが、⑤経費回収率は平成27年度と比較して類似団体と同水準まで上昇している。
　他に、④企業債残高対事業規模比率については、類似団体と比較しては高い水準であることから、投資規模が使用料水準と比較して過大なものになっているが、本市における本事業は位置的に公共下水道区域の上流部にあり、処理場まで公共下水道施設を共用しているため公共下水道事業と一体として考えられることにより、下水道事業全体で比較すれば、同水準である。
　なお、⑦施設利用率については、汚水処理施設を保有していないため、該当数値はない。
</t>
    <rPh sb="61" eb="63">
      <t>ヘイセイ</t>
    </rPh>
    <rPh sb="65" eb="67">
      <t>ネンド</t>
    </rPh>
    <rPh sb="71" eb="73">
      <t>ルイジ</t>
    </rPh>
    <rPh sb="73" eb="75">
      <t>ダンタイ</t>
    </rPh>
    <rPh sb="76" eb="78">
      <t>ヒカク</t>
    </rPh>
    <rPh sb="82" eb="84">
      <t>コウリツ</t>
    </rPh>
    <rPh sb="84" eb="85">
      <t>テキ</t>
    </rPh>
    <rPh sb="86" eb="88">
      <t>ジギョウ</t>
    </rPh>
    <rPh sb="88" eb="90">
      <t>ウンエイ</t>
    </rPh>
    <rPh sb="91" eb="92">
      <t>テン</t>
    </rPh>
    <rPh sb="96" eb="98">
      <t>ケイジョウ</t>
    </rPh>
    <rPh sb="98" eb="100">
      <t>シュウシ</t>
    </rPh>
    <rPh sb="100" eb="102">
      <t>ヒリツ</t>
    </rPh>
    <rPh sb="108" eb="109">
      <t>コ</t>
    </rPh>
    <rPh sb="112" eb="113">
      <t>タカ</t>
    </rPh>
    <rPh sb="114" eb="116">
      <t>スイジュン</t>
    </rPh>
    <rPh sb="121" eb="123">
      <t>スイセン</t>
    </rPh>
    <rPh sb="123" eb="124">
      <t>カ</t>
    </rPh>
    <rPh sb="124" eb="125">
      <t>リツ</t>
    </rPh>
    <rPh sb="126" eb="129">
      <t>ドウスイジュン</t>
    </rPh>
    <rPh sb="133" eb="135">
      <t>イッポウ</t>
    </rPh>
    <rPh sb="137" eb="138">
      <t>オ</t>
    </rPh>
    <rPh sb="138" eb="139">
      <t>スイ</t>
    </rPh>
    <rPh sb="139" eb="141">
      <t>ショリ</t>
    </rPh>
    <rPh sb="141" eb="143">
      <t>ゲンカ</t>
    </rPh>
    <rPh sb="144" eb="146">
      <t>ヘイセイ</t>
    </rPh>
    <rPh sb="148" eb="150">
      <t>ネンド</t>
    </rPh>
    <rPh sb="151" eb="153">
      <t>ヒカク</t>
    </rPh>
    <rPh sb="166" eb="168">
      <t>ルイジ</t>
    </rPh>
    <rPh sb="168" eb="170">
      <t>ダンタイ</t>
    </rPh>
    <rPh sb="171" eb="173">
      <t>ドウヨウ</t>
    </rPh>
    <rPh sb="174" eb="176">
      <t>ゲンショウ</t>
    </rPh>
    <rPh sb="181" eb="183">
      <t>コンゴ</t>
    </rPh>
    <rPh sb="184" eb="185">
      <t>ドウ</t>
    </rPh>
    <rPh sb="185" eb="187">
      <t>スイジュン</t>
    </rPh>
    <rPh sb="192" eb="193">
      <t>ツト</t>
    </rPh>
    <rPh sb="200" eb="202">
      <t>ケイエイ</t>
    </rPh>
    <rPh sb="258" eb="260">
      <t>ヘイセイ</t>
    </rPh>
    <rPh sb="262" eb="264">
      <t>ネンド</t>
    </rPh>
    <rPh sb="265" eb="267">
      <t>ヒカク</t>
    </rPh>
    <rPh sb="269" eb="271">
      <t>ルイジ</t>
    </rPh>
    <rPh sb="271" eb="273">
      <t>ダンタイ</t>
    </rPh>
    <rPh sb="279" eb="281">
      <t>ジョウショウ</t>
    </rPh>
    <rPh sb="360" eb="361">
      <t>ホン</t>
    </rPh>
    <rPh sb="361" eb="362">
      <t>シ</t>
    </rPh>
    <rPh sb="366" eb="367">
      <t>ホン</t>
    </rPh>
    <rPh sb="370" eb="373">
      <t>イチテキ</t>
    </rPh>
    <rPh sb="374" eb="376">
      <t>コウキョウ</t>
    </rPh>
    <rPh sb="376" eb="378">
      <t>ゲスイ</t>
    </rPh>
    <rPh sb="378" eb="379">
      <t>ドウ</t>
    </rPh>
    <rPh sb="379" eb="381">
      <t>クイキ</t>
    </rPh>
    <rPh sb="382" eb="384">
      <t>ジョウリュウ</t>
    </rPh>
    <rPh sb="384" eb="385">
      <t>ブ</t>
    </rPh>
    <rPh sb="389" eb="391">
      <t>ショリ</t>
    </rPh>
    <rPh sb="391" eb="392">
      <t>ジョウ</t>
    </rPh>
    <rPh sb="394" eb="396">
      <t>コウキョウ</t>
    </rPh>
    <rPh sb="396" eb="398">
      <t>ゲスイ</t>
    </rPh>
    <rPh sb="398" eb="399">
      <t>ドウ</t>
    </rPh>
    <rPh sb="399" eb="401">
      <t>シセツ</t>
    </rPh>
    <rPh sb="402" eb="404">
      <t>キョウヨウ</t>
    </rPh>
    <rPh sb="410" eb="412">
      <t>コウキョウ</t>
    </rPh>
    <rPh sb="412" eb="414">
      <t>ゲスイ</t>
    </rPh>
    <rPh sb="414" eb="415">
      <t>ドウ</t>
    </rPh>
    <rPh sb="415" eb="417">
      <t>ジギョウ</t>
    </rPh>
    <rPh sb="418" eb="420">
      <t>イッタイ</t>
    </rPh>
    <rPh sb="423" eb="424">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</si>
</sst>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92C-43ED-83ED-F62BDF59AD0F}"/>
            </c:ext>
          </c:extLst>
        </c:ser>
        <c:dLbls>
          <c:showLegendKey val="0"/>
          <c:showVal val="0"/>
          <c:showCatName val="0"/>
          <c:showSerName val="0"/>
          <c:showPercent val="0"/>
          <c:showBubbleSize val="0"/>
        </c:dLbls>
        <c:gapWidth val="150"/>
        <c:axId val="91941504"/>
        <c:axId val="921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0.26</c:v>
                </c:pt>
                <c:pt idx="4">
                  <c:v>0.13</c:v>
                </c:pt>
              </c:numCache>
            </c:numRef>
          </c:val>
          <c:smooth val="0"/>
          <c:extLst xmlns:c16r2="http://schemas.microsoft.com/office/drawing/2015/06/chart">
            <c:ext xmlns:c16="http://schemas.microsoft.com/office/drawing/2014/chart" uri="{C3380CC4-5D6E-409C-BE32-E72D297353CC}">
              <c16:uniqueId val="{00000001-B92C-43ED-83ED-F62BDF59AD0F}"/>
            </c:ext>
          </c:extLst>
        </c:ser>
        <c:dLbls>
          <c:showLegendKey val="0"/>
          <c:showVal val="0"/>
          <c:showCatName val="0"/>
          <c:showSerName val="0"/>
          <c:showPercent val="0"/>
          <c:showBubbleSize val="0"/>
        </c:dLbls>
        <c:marker val="1"/>
        <c:smooth val="0"/>
        <c:axId val="91941504"/>
        <c:axId val="92181248"/>
      </c:lineChart>
      <c:dateAx>
        <c:axId val="91941504"/>
        <c:scaling>
          <c:orientation val="minMax"/>
        </c:scaling>
        <c:delete val="1"/>
        <c:axPos val="b"/>
        <c:numFmt formatCode="ge" sourceLinked="1"/>
        <c:majorTickMark val="none"/>
        <c:minorTickMark val="none"/>
        <c:tickLblPos val="none"/>
        <c:crossAx val="92181248"/>
        <c:crosses val="autoZero"/>
        <c:auto val="1"/>
        <c:lblOffset val="100"/>
        <c:baseTimeUnit val="years"/>
      </c:dateAx>
      <c:valAx>
        <c:axId val="921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B2-46D0-B832-99B6B374FF4F}"/>
            </c:ext>
          </c:extLst>
        </c:ser>
        <c:dLbls>
          <c:showLegendKey val="0"/>
          <c:showVal val="0"/>
          <c:showCatName val="0"/>
          <c:showSerName val="0"/>
          <c:showPercent val="0"/>
          <c:showBubbleSize val="0"/>
        </c:dLbls>
        <c:gapWidth val="150"/>
        <c:axId val="99350784"/>
        <c:axId val="993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36.65</c:v>
                </c:pt>
                <c:pt idx="4">
                  <c:v>37.72</c:v>
                </c:pt>
              </c:numCache>
            </c:numRef>
          </c:val>
          <c:smooth val="0"/>
          <c:extLst xmlns:c16r2="http://schemas.microsoft.com/office/drawing/2015/06/chart">
            <c:ext xmlns:c16="http://schemas.microsoft.com/office/drawing/2014/chart" uri="{C3380CC4-5D6E-409C-BE32-E72D297353CC}">
              <c16:uniqueId val="{00000001-C4B2-46D0-B832-99B6B374FF4F}"/>
            </c:ext>
          </c:extLst>
        </c:ser>
        <c:dLbls>
          <c:showLegendKey val="0"/>
          <c:showVal val="0"/>
          <c:showCatName val="0"/>
          <c:showSerName val="0"/>
          <c:showPercent val="0"/>
          <c:showBubbleSize val="0"/>
        </c:dLbls>
        <c:marker val="1"/>
        <c:smooth val="0"/>
        <c:axId val="99350784"/>
        <c:axId val="99361152"/>
      </c:lineChart>
      <c:dateAx>
        <c:axId val="99350784"/>
        <c:scaling>
          <c:orientation val="minMax"/>
        </c:scaling>
        <c:delete val="1"/>
        <c:axPos val="b"/>
        <c:numFmt formatCode="ge" sourceLinked="1"/>
        <c:majorTickMark val="none"/>
        <c:minorTickMark val="none"/>
        <c:tickLblPos val="none"/>
        <c:crossAx val="99361152"/>
        <c:crosses val="autoZero"/>
        <c:auto val="1"/>
        <c:lblOffset val="100"/>
        <c:baseTimeUnit val="years"/>
      </c:dateAx>
      <c:valAx>
        <c:axId val="993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68.790000000000006</c:v>
                </c:pt>
                <c:pt idx="4">
                  <c:v>67.92</c:v>
                </c:pt>
              </c:numCache>
            </c:numRef>
          </c:val>
          <c:extLst xmlns:c16r2="http://schemas.microsoft.com/office/drawing/2015/06/chart">
            <c:ext xmlns:c16="http://schemas.microsoft.com/office/drawing/2014/chart" uri="{C3380CC4-5D6E-409C-BE32-E72D297353CC}">
              <c16:uniqueId val="{00000000-CA06-4159-BC9F-51904DDBB4AE}"/>
            </c:ext>
          </c:extLst>
        </c:ser>
        <c:dLbls>
          <c:showLegendKey val="0"/>
          <c:showVal val="0"/>
          <c:showCatName val="0"/>
          <c:showSerName val="0"/>
          <c:showPercent val="0"/>
          <c:showBubbleSize val="0"/>
        </c:dLbls>
        <c:gapWidth val="150"/>
        <c:axId val="99396224"/>
        <c:axId val="993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68.83</c:v>
                </c:pt>
                <c:pt idx="4">
                  <c:v>68.459999999999994</c:v>
                </c:pt>
              </c:numCache>
            </c:numRef>
          </c:val>
          <c:smooth val="0"/>
          <c:extLst xmlns:c16r2="http://schemas.microsoft.com/office/drawing/2015/06/chart">
            <c:ext xmlns:c16="http://schemas.microsoft.com/office/drawing/2014/chart" uri="{C3380CC4-5D6E-409C-BE32-E72D297353CC}">
              <c16:uniqueId val="{00000001-CA06-4159-BC9F-51904DDBB4AE}"/>
            </c:ext>
          </c:extLst>
        </c:ser>
        <c:dLbls>
          <c:showLegendKey val="0"/>
          <c:showVal val="0"/>
          <c:showCatName val="0"/>
          <c:showSerName val="0"/>
          <c:showPercent val="0"/>
          <c:showBubbleSize val="0"/>
        </c:dLbls>
        <c:marker val="1"/>
        <c:smooth val="0"/>
        <c:axId val="99396224"/>
        <c:axId val="99398400"/>
      </c:lineChart>
      <c:dateAx>
        <c:axId val="99396224"/>
        <c:scaling>
          <c:orientation val="minMax"/>
        </c:scaling>
        <c:delete val="1"/>
        <c:axPos val="b"/>
        <c:numFmt formatCode="ge" sourceLinked="1"/>
        <c:majorTickMark val="none"/>
        <c:minorTickMark val="none"/>
        <c:tickLblPos val="none"/>
        <c:crossAx val="99398400"/>
        <c:crosses val="autoZero"/>
        <c:auto val="1"/>
        <c:lblOffset val="100"/>
        <c:baseTimeUnit val="years"/>
      </c:dateAx>
      <c:valAx>
        <c:axId val="993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108.19</c:v>
                </c:pt>
                <c:pt idx="4">
                  <c:v>111.67</c:v>
                </c:pt>
              </c:numCache>
            </c:numRef>
          </c:val>
          <c:extLst xmlns:c16r2="http://schemas.microsoft.com/office/drawing/2015/06/chart">
            <c:ext xmlns:c16="http://schemas.microsoft.com/office/drawing/2014/chart" uri="{C3380CC4-5D6E-409C-BE32-E72D297353CC}">
              <c16:uniqueId val="{00000000-8F83-4F46-80CE-D48B1FB3DD13}"/>
            </c:ext>
          </c:extLst>
        </c:ser>
        <c:dLbls>
          <c:showLegendKey val="0"/>
          <c:showVal val="0"/>
          <c:showCatName val="0"/>
          <c:showSerName val="0"/>
          <c:showPercent val="0"/>
          <c:showBubbleSize val="0"/>
        </c:dLbls>
        <c:gapWidth val="150"/>
        <c:axId val="92085248"/>
        <c:axId val="920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98.32</c:v>
                </c:pt>
                <c:pt idx="4">
                  <c:v>98.04</c:v>
                </c:pt>
              </c:numCache>
            </c:numRef>
          </c:val>
          <c:smooth val="0"/>
          <c:extLst xmlns:c16r2="http://schemas.microsoft.com/office/drawing/2015/06/chart">
            <c:ext xmlns:c16="http://schemas.microsoft.com/office/drawing/2014/chart" uri="{C3380CC4-5D6E-409C-BE32-E72D297353CC}">
              <c16:uniqueId val="{00000001-8F83-4F46-80CE-D48B1FB3DD13}"/>
            </c:ext>
          </c:extLst>
        </c:ser>
        <c:dLbls>
          <c:showLegendKey val="0"/>
          <c:showVal val="0"/>
          <c:showCatName val="0"/>
          <c:showSerName val="0"/>
          <c:showPercent val="0"/>
          <c:showBubbleSize val="0"/>
        </c:dLbls>
        <c:marker val="1"/>
        <c:smooth val="0"/>
        <c:axId val="92085248"/>
        <c:axId val="92091520"/>
      </c:lineChart>
      <c:dateAx>
        <c:axId val="92085248"/>
        <c:scaling>
          <c:orientation val="minMax"/>
        </c:scaling>
        <c:delete val="1"/>
        <c:axPos val="b"/>
        <c:numFmt formatCode="ge" sourceLinked="1"/>
        <c:majorTickMark val="none"/>
        <c:minorTickMark val="none"/>
        <c:tickLblPos val="none"/>
        <c:crossAx val="92091520"/>
        <c:crosses val="autoZero"/>
        <c:auto val="1"/>
        <c:lblOffset val="100"/>
        <c:baseTimeUnit val="years"/>
      </c:dateAx>
      <c:valAx>
        <c:axId val="92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9.67</c:v>
                </c:pt>
                <c:pt idx="4">
                  <c:v>11.33</c:v>
                </c:pt>
              </c:numCache>
            </c:numRef>
          </c:val>
          <c:extLst xmlns:c16r2="http://schemas.microsoft.com/office/drawing/2015/06/chart">
            <c:ext xmlns:c16="http://schemas.microsoft.com/office/drawing/2014/chart" uri="{C3380CC4-5D6E-409C-BE32-E72D297353CC}">
              <c16:uniqueId val="{00000000-4B7B-48E3-8A4A-C6BCF728DF18}"/>
            </c:ext>
          </c:extLst>
        </c:ser>
        <c:dLbls>
          <c:showLegendKey val="0"/>
          <c:showVal val="0"/>
          <c:showCatName val="0"/>
          <c:showSerName val="0"/>
          <c:showPercent val="0"/>
          <c:showBubbleSize val="0"/>
        </c:dLbls>
        <c:gapWidth val="150"/>
        <c:axId val="92114304"/>
        <c:axId val="921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17.72</c:v>
                </c:pt>
                <c:pt idx="4">
                  <c:v>18.920000000000002</c:v>
                </c:pt>
              </c:numCache>
            </c:numRef>
          </c:val>
          <c:smooth val="0"/>
          <c:extLst xmlns:c16r2="http://schemas.microsoft.com/office/drawing/2015/06/chart">
            <c:ext xmlns:c16="http://schemas.microsoft.com/office/drawing/2014/chart" uri="{C3380CC4-5D6E-409C-BE32-E72D297353CC}">
              <c16:uniqueId val="{00000001-4B7B-48E3-8A4A-C6BCF728DF18}"/>
            </c:ext>
          </c:extLst>
        </c:ser>
        <c:dLbls>
          <c:showLegendKey val="0"/>
          <c:showVal val="0"/>
          <c:showCatName val="0"/>
          <c:showSerName val="0"/>
          <c:showPercent val="0"/>
          <c:showBubbleSize val="0"/>
        </c:dLbls>
        <c:marker val="1"/>
        <c:smooth val="0"/>
        <c:axId val="92114304"/>
        <c:axId val="92132864"/>
      </c:lineChart>
      <c:dateAx>
        <c:axId val="92114304"/>
        <c:scaling>
          <c:orientation val="minMax"/>
        </c:scaling>
        <c:delete val="1"/>
        <c:axPos val="b"/>
        <c:numFmt formatCode="ge" sourceLinked="1"/>
        <c:majorTickMark val="none"/>
        <c:minorTickMark val="none"/>
        <c:tickLblPos val="none"/>
        <c:crossAx val="92132864"/>
        <c:crosses val="autoZero"/>
        <c:auto val="1"/>
        <c:lblOffset val="100"/>
        <c:baseTimeUnit val="years"/>
      </c:dateAx>
      <c:valAx>
        <c:axId val="92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18F-45DA-9FF1-86119E56CBF2}"/>
            </c:ext>
          </c:extLst>
        </c:ser>
        <c:dLbls>
          <c:showLegendKey val="0"/>
          <c:showVal val="0"/>
          <c:showCatName val="0"/>
          <c:showSerName val="0"/>
          <c:showPercent val="0"/>
          <c:showBubbleSize val="0"/>
        </c:dLbls>
        <c:gapWidth val="150"/>
        <c:axId val="99049472"/>
        <c:axId val="990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18F-45DA-9FF1-86119E56CBF2}"/>
            </c:ext>
          </c:extLst>
        </c:ser>
        <c:dLbls>
          <c:showLegendKey val="0"/>
          <c:showVal val="0"/>
          <c:showCatName val="0"/>
          <c:showSerName val="0"/>
          <c:showPercent val="0"/>
          <c:showBubbleSize val="0"/>
        </c:dLbls>
        <c:marker val="1"/>
        <c:smooth val="0"/>
        <c:axId val="99049472"/>
        <c:axId val="99051392"/>
      </c:lineChart>
      <c:dateAx>
        <c:axId val="99049472"/>
        <c:scaling>
          <c:orientation val="minMax"/>
        </c:scaling>
        <c:delete val="1"/>
        <c:axPos val="b"/>
        <c:numFmt formatCode="ge" sourceLinked="1"/>
        <c:majorTickMark val="none"/>
        <c:minorTickMark val="none"/>
        <c:tickLblPos val="none"/>
        <c:crossAx val="99051392"/>
        <c:crosses val="autoZero"/>
        <c:auto val="1"/>
        <c:lblOffset val="100"/>
        <c:baseTimeUnit val="years"/>
      </c:dateAx>
      <c:valAx>
        <c:axId val="990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12099.53</c:v>
                </c:pt>
                <c:pt idx="4">
                  <c:v>10009.799999999999</c:v>
                </c:pt>
              </c:numCache>
            </c:numRef>
          </c:val>
          <c:extLst xmlns:c16r2="http://schemas.microsoft.com/office/drawing/2015/06/chart">
            <c:ext xmlns:c16="http://schemas.microsoft.com/office/drawing/2014/chart" uri="{C3380CC4-5D6E-409C-BE32-E72D297353CC}">
              <c16:uniqueId val="{00000000-E24C-4CFF-8F62-E5A17E4EEF51}"/>
            </c:ext>
          </c:extLst>
        </c:ser>
        <c:dLbls>
          <c:showLegendKey val="0"/>
          <c:showVal val="0"/>
          <c:showCatName val="0"/>
          <c:showSerName val="0"/>
          <c:showPercent val="0"/>
          <c:showBubbleSize val="0"/>
        </c:dLbls>
        <c:gapWidth val="150"/>
        <c:axId val="99433088"/>
        <c:axId val="994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201.29</c:v>
                </c:pt>
                <c:pt idx="4">
                  <c:v>208.1</c:v>
                </c:pt>
              </c:numCache>
            </c:numRef>
          </c:val>
          <c:smooth val="0"/>
          <c:extLst xmlns:c16r2="http://schemas.microsoft.com/office/drawing/2015/06/chart">
            <c:ext xmlns:c16="http://schemas.microsoft.com/office/drawing/2014/chart" uri="{C3380CC4-5D6E-409C-BE32-E72D297353CC}">
              <c16:uniqueId val="{00000001-E24C-4CFF-8F62-E5A17E4EEF51}"/>
            </c:ext>
          </c:extLst>
        </c:ser>
        <c:dLbls>
          <c:showLegendKey val="0"/>
          <c:showVal val="0"/>
          <c:showCatName val="0"/>
          <c:showSerName val="0"/>
          <c:showPercent val="0"/>
          <c:showBubbleSize val="0"/>
        </c:dLbls>
        <c:marker val="1"/>
        <c:smooth val="0"/>
        <c:axId val="99433088"/>
        <c:axId val="99435264"/>
      </c:lineChart>
      <c:dateAx>
        <c:axId val="99433088"/>
        <c:scaling>
          <c:orientation val="minMax"/>
        </c:scaling>
        <c:delete val="1"/>
        <c:axPos val="b"/>
        <c:numFmt formatCode="ge" sourceLinked="1"/>
        <c:majorTickMark val="none"/>
        <c:minorTickMark val="none"/>
        <c:tickLblPos val="none"/>
        <c:crossAx val="99435264"/>
        <c:crosses val="autoZero"/>
        <c:auto val="1"/>
        <c:lblOffset val="100"/>
        <c:baseTimeUnit val="years"/>
      </c:dateAx>
      <c:valAx>
        <c:axId val="994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65.06</c:v>
                </c:pt>
                <c:pt idx="4">
                  <c:v>48.11</c:v>
                </c:pt>
              </c:numCache>
            </c:numRef>
          </c:val>
          <c:extLst xmlns:c16r2="http://schemas.microsoft.com/office/drawing/2015/06/chart">
            <c:ext xmlns:c16="http://schemas.microsoft.com/office/drawing/2014/chart" uri="{C3380CC4-5D6E-409C-BE32-E72D297353CC}">
              <c16:uniqueId val="{00000000-6560-46CC-B559-A6CECD1D21E5}"/>
            </c:ext>
          </c:extLst>
        </c:ser>
        <c:dLbls>
          <c:showLegendKey val="0"/>
          <c:showVal val="0"/>
          <c:showCatName val="0"/>
          <c:showSerName val="0"/>
          <c:showPercent val="0"/>
          <c:showBubbleSize val="0"/>
        </c:dLbls>
        <c:gapWidth val="150"/>
        <c:axId val="99155968"/>
        <c:axId val="991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81.19</c:v>
                </c:pt>
                <c:pt idx="4">
                  <c:v>75.290000000000006</c:v>
                </c:pt>
              </c:numCache>
            </c:numRef>
          </c:val>
          <c:smooth val="0"/>
          <c:extLst xmlns:c16r2="http://schemas.microsoft.com/office/drawing/2015/06/chart">
            <c:ext xmlns:c16="http://schemas.microsoft.com/office/drawing/2014/chart" uri="{C3380CC4-5D6E-409C-BE32-E72D297353CC}">
              <c16:uniqueId val="{00000001-6560-46CC-B559-A6CECD1D21E5}"/>
            </c:ext>
          </c:extLst>
        </c:ser>
        <c:dLbls>
          <c:showLegendKey val="0"/>
          <c:showVal val="0"/>
          <c:showCatName val="0"/>
          <c:showSerName val="0"/>
          <c:showPercent val="0"/>
          <c:showBubbleSize val="0"/>
        </c:dLbls>
        <c:marker val="1"/>
        <c:smooth val="0"/>
        <c:axId val="99155968"/>
        <c:axId val="99157120"/>
      </c:lineChart>
      <c:dateAx>
        <c:axId val="99155968"/>
        <c:scaling>
          <c:orientation val="minMax"/>
        </c:scaling>
        <c:delete val="1"/>
        <c:axPos val="b"/>
        <c:numFmt formatCode="ge" sourceLinked="1"/>
        <c:majorTickMark val="none"/>
        <c:minorTickMark val="none"/>
        <c:tickLblPos val="none"/>
        <c:crossAx val="99157120"/>
        <c:crosses val="autoZero"/>
        <c:auto val="1"/>
        <c:lblOffset val="100"/>
        <c:baseTimeUnit val="years"/>
      </c:dateAx>
      <c:valAx>
        <c:axId val="991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12233.44</c:v>
                </c:pt>
                <c:pt idx="4">
                  <c:v>10340.5</c:v>
                </c:pt>
              </c:numCache>
            </c:numRef>
          </c:val>
          <c:extLst xmlns:c16r2="http://schemas.microsoft.com/office/drawing/2015/06/chart">
            <c:ext xmlns:c16="http://schemas.microsoft.com/office/drawing/2014/chart" uri="{C3380CC4-5D6E-409C-BE32-E72D297353CC}">
              <c16:uniqueId val="{00000000-4E74-4AAB-B2ED-12300574BE05}"/>
            </c:ext>
          </c:extLst>
        </c:ser>
        <c:dLbls>
          <c:showLegendKey val="0"/>
          <c:showVal val="0"/>
          <c:showCatName val="0"/>
          <c:showSerName val="0"/>
          <c:showPercent val="0"/>
          <c:showBubbleSize val="0"/>
        </c:dLbls>
        <c:gapWidth val="150"/>
        <c:axId val="99188096"/>
        <c:axId val="991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1673.47</c:v>
                </c:pt>
                <c:pt idx="4">
                  <c:v>1592.72</c:v>
                </c:pt>
              </c:numCache>
            </c:numRef>
          </c:val>
          <c:smooth val="0"/>
          <c:extLst xmlns:c16r2="http://schemas.microsoft.com/office/drawing/2015/06/chart">
            <c:ext xmlns:c16="http://schemas.microsoft.com/office/drawing/2014/chart" uri="{C3380CC4-5D6E-409C-BE32-E72D297353CC}">
              <c16:uniqueId val="{00000001-4E74-4AAB-B2ED-12300574BE05}"/>
            </c:ext>
          </c:extLst>
        </c:ser>
        <c:dLbls>
          <c:showLegendKey val="0"/>
          <c:showVal val="0"/>
          <c:showCatName val="0"/>
          <c:showSerName val="0"/>
          <c:showPercent val="0"/>
          <c:showBubbleSize val="0"/>
        </c:dLbls>
        <c:marker val="1"/>
        <c:smooth val="0"/>
        <c:axId val="99188096"/>
        <c:axId val="99194368"/>
      </c:lineChart>
      <c:dateAx>
        <c:axId val="99188096"/>
        <c:scaling>
          <c:orientation val="minMax"/>
        </c:scaling>
        <c:delete val="1"/>
        <c:axPos val="b"/>
        <c:numFmt formatCode="ge" sourceLinked="1"/>
        <c:majorTickMark val="none"/>
        <c:minorTickMark val="none"/>
        <c:tickLblPos val="none"/>
        <c:crossAx val="99194368"/>
        <c:crosses val="autoZero"/>
        <c:auto val="1"/>
        <c:lblOffset val="100"/>
        <c:baseTimeUnit val="years"/>
      </c:dateAx>
      <c:valAx>
        <c:axId val="991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21.12</c:v>
                </c:pt>
                <c:pt idx="4">
                  <c:v>52.76</c:v>
                </c:pt>
              </c:numCache>
            </c:numRef>
          </c:val>
          <c:extLst xmlns:c16r2="http://schemas.microsoft.com/office/drawing/2015/06/chart">
            <c:ext xmlns:c16="http://schemas.microsoft.com/office/drawing/2014/chart" uri="{C3380CC4-5D6E-409C-BE32-E72D297353CC}">
              <c16:uniqueId val="{00000000-AFF3-41E5-B541-1FB62BAE6D45}"/>
            </c:ext>
          </c:extLst>
        </c:ser>
        <c:dLbls>
          <c:showLegendKey val="0"/>
          <c:showVal val="0"/>
          <c:showCatName val="0"/>
          <c:showSerName val="0"/>
          <c:showPercent val="0"/>
          <c:showBubbleSize val="0"/>
        </c:dLbls>
        <c:gapWidth val="150"/>
        <c:axId val="99211136"/>
        <c:axId val="992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49.22</c:v>
                </c:pt>
                <c:pt idx="4">
                  <c:v>53.7</c:v>
                </c:pt>
              </c:numCache>
            </c:numRef>
          </c:val>
          <c:smooth val="0"/>
          <c:extLst xmlns:c16r2="http://schemas.microsoft.com/office/drawing/2015/06/chart">
            <c:ext xmlns:c16="http://schemas.microsoft.com/office/drawing/2014/chart" uri="{C3380CC4-5D6E-409C-BE32-E72D297353CC}">
              <c16:uniqueId val="{00000001-AFF3-41E5-B541-1FB62BAE6D45}"/>
            </c:ext>
          </c:extLst>
        </c:ser>
        <c:dLbls>
          <c:showLegendKey val="0"/>
          <c:showVal val="0"/>
          <c:showCatName val="0"/>
          <c:showSerName val="0"/>
          <c:showPercent val="0"/>
          <c:showBubbleSize val="0"/>
        </c:dLbls>
        <c:marker val="1"/>
        <c:smooth val="0"/>
        <c:axId val="99211136"/>
        <c:axId val="99295232"/>
      </c:lineChart>
      <c:dateAx>
        <c:axId val="99211136"/>
        <c:scaling>
          <c:orientation val="minMax"/>
        </c:scaling>
        <c:delete val="1"/>
        <c:axPos val="b"/>
        <c:numFmt formatCode="ge" sourceLinked="1"/>
        <c:majorTickMark val="none"/>
        <c:minorTickMark val="none"/>
        <c:tickLblPos val="none"/>
        <c:crossAx val="99295232"/>
        <c:crosses val="autoZero"/>
        <c:auto val="1"/>
        <c:lblOffset val="100"/>
        <c:baseTimeUnit val="years"/>
      </c:dateAx>
      <c:valAx>
        <c:axId val="992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490.29</c:v>
                </c:pt>
                <c:pt idx="4">
                  <c:v>194.66</c:v>
                </c:pt>
              </c:numCache>
            </c:numRef>
          </c:val>
          <c:extLst xmlns:c16r2="http://schemas.microsoft.com/office/drawing/2015/06/chart">
            <c:ext xmlns:c16="http://schemas.microsoft.com/office/drawing/2014/chart" uri="{C3380CC4-5D6E-409C-BE32-E72D297353CC}">
              <c16:uniqueId val="{00000000-3ABC-4A2A-B9E8-A309DCEAD2CC}"/>
            </c:ext>
          </c:extLst>
        </c:ser>
        <c:dLbls>
          <c:showLegendKey val="0"/>
          <c:showVal val="0"/>
          <c:showCatName val="0"/>
          <c:showSerName val="0"/>
          <c:showPercent val="0"/>
          <c:showBubbleSize val="0"/>
        </c:dLbls>
        <c:gapWidth val="150"/>
        <c:axId val="99317632"/>
        <c:axId val="993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332.02</c:v>
                </c:pt>
                <c:pt idx="4">
                  <c:v>300.35000000000002</c:v>
                </c:pt>
              </c:numCache>
            </c:numRef>
          </c:val>
          <c:smooth val="0"/>
          <c:extLst xmlns:c16r2="http://schemas.microsoft.com/office/drawing/2015/06/chart">
            <c:ext xmlns:c16="http://schemas.microsoft.com/office/drawing/2014/chart" uri="{C3380CC4-5D6E-409C-BE32-E72D297353CC}">
              <c16:uniqueId val="{00000001-3ABC-4A2A-B9E8-A309DCEAD2CC}"/>
            </c:ext>
          </c:extLst>
        </c:ser>
        <c:dLbls>
          <c:showLegendKey val="0"/>
          <c:showVal val="0"/>
          <c:showCatName val="0"/>
          <c:showSerName val="0"/>
          <c:showPercent val="0"/>
          <c:showBubbleSize val="0"/>
        </c:dLbls>
        <c:marker val="1"/>
        <c:smooth val="0"/>
        <c:axId val="99317632"/>
        <c:axId val="99319808"/>
      </c:lineChart>
      <c:dateAx>
        <c:axId val="99317632"/>
        <c:scaling>
          <c:orientation val="minMax"/>
        </c:scaling>
        <c:delete val="1"/>
        <c:axPos val="b"/>
        <c:numFmt formatCode="ge" sourceLinked="1"/>
        <c:majorTickMark val="none"/>
        <c:minorTickMark val="none"/>
        <c:tickLblPos val="none"/>
        <c:crossAx val="99319808"/>
        <c:crosses val="autoZero"/>
        <c:auto val="1"/>
        <c:lblOffset val="100"/>
        <c:baseTimeUnit val="years"/>
      </c:dateAx>
      <c:valAx>
        <c:axId val="993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茨木市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
        <v>119</v>
      </c>
      <c r="AE8" s="50"/>
      <c r="AF8" s="50"/>
      <c r="AG8" s="50"/>
      <c r="AH8" s="50"/>
      <c r="AI8" s="50"/>
      <c r="AJ8" s="50"/>
      <c r="AK8" s="4"/>
      <c r="AL8" s="51">
        <f>データ!S6</f>
        <v>280601</v>
      </c>
      <c r="AM8" s="51"/>
      <c r="AN8" s="51"/>
      <c r="AO8" s="51"/>
      <c r="AP8" s="51"/>
      <c r="AQ8" s="51"/>
      <c r="AR8" s="51"/>
      <c r="AS8" s="51"/>
      <c r="AT8" s="46">
        <f>データ!T6</f>
        <v>76.489999999999995</v>
      </c>
      <c r="AU8" s="46"/>
      <c r="AV8" s="46"/>
      <c r="AW8" s="46"/>
      <c r="AX8" s="46"/>
      <c r="AY8" s="46"/>
      <c r="AZ8" s="46"/>
      <c r="BA8" s="46"/>
      <c r="BB8" s="46">
        <f>データ!U6</f>
        <v>3668.47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34.549999999999997</v>
      </c>
      <c r="J10" s="46"/>
      <c r="K10" s="46"/>
      <c r="L10" s="46"/>
      <c r="M10" s="46"/>
      <c r="N10" s="46"/>
      <c r="O10" s="46"/>
      <c r="P10" s="46">
        <f>データ!P6</f>
        <v>0.22</v>
      </c>
      <c r="Q10" s="46"/>
      <c r="R10" s="46"/>
      <c r="S10" s="46"/>
      <c r="T10" s="46"/>
      <c r="U10" s="46"/>
      <c r="V10" s="46"/>
      <c r="W10" s="46">
        <f>データ!Q6</f>
        <v>100</v>
      </c>
      <c r="X10" s="46"/>
      <c r="Y10" s="46"/>
      <c r="Z10" s="46"/>
      <c r="AA10" s="46"/>
      <c r="AB10" s="46"/>
      <c r="AC10" s="46"/>
      <c r="AD10" s="51">
        <f>データ!R6</f>
        <v>1890</v>
      </c>
      <c r="AE10" s="51"/>
      <c r="AF10" s="51"/>
      <c r="AG10" s="51"/>
      <c r="AH10" s="51"/>
      <c r="AI10" s="51"/>
      <c r="AJ10" s="51"/>
      <c r="AK10" s="2"/>
      <c r="AL10" s="51">
        <f>データ!V6</f>
        <v>614</v>
      </c>
      <c r="AM10" s="51"/>
      <c r="AN10" s="51"/>
      <c r="AO10" s="51"/>
      <c r="AP10" s="51"/>
      <c r="AQ10" s="51"/>
      <c r="AR10" s="51"/>
      <c r="AS10" s="51"/>
      <c r="AT10" s="46">
        <f>データ!W6</f>
        <v>0.24</v>
      </c>
      <c r="AU10" s="46"/>
      <c r="AV10" s="46"/>
      <c r="AW10" s="46"/>
      <c r="AX10" s="46"/>
      <c r="AY10" s="46"/>
      <c r="AZ10" s="46"/>
      <c r="BA10" s="46"/>
      <c r="BB10" s="46">
        <f>データ!X6</f>
        <v>2558.33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272116</v>
      </c>
      <c r="D6" s="34">
        <f t="shared" si="3"/>
        <v>46</v>
      </c>
      <c r="E6" s="34">
        <f t="shared" si="3"/>
        <v>17</v>
      </c>
      <c r="F6" s="34">
        <f t="shared" si="3"/>
        <v>4</v>
      </c>
      <c r="G6" s="34">
        <f t="shared" si="3"/>
        <v>0</v>
      </c>
      <c r="H6" s="34" t="str">
        <f t="shared" si="3"/>
        <v>大阪府　茨木市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34.549999999999997</v>
      </c>
      <c r="P6" s="35">
        <f t="shared" si="3"/>
        <v>0.22</v>
      </c>
      <c r="Q6" s="35">
        <f t="shared" si="3"/>
        <v>100</v>
      </c>
      <c r="R6" s="35">
        <f t="shared" si="3"/>
        <v>1890</v>
      </c>
      <c r="S6" s="35">
        <f t="shared" si="3"/>
        <v>280601</v>
      </c>
      <c r="T6" s="35">
        <f t="shared" si="3"/>
        <v>76.489999999999995</v>
      </c>
      <c r="U6" s="35">
        <f t="shared" si="3"/>
        <v>3668.47</v>
      </c>
      <c r="V6" s="35">
        <f t="shared" si="3"/>
        <v>614</v>
      </c>
      <c r="W6" s="35">
        <f t="shared" si="3"/>
        <v>0.24</v>
      </c>
      <c r="X6" s="35">
        <f t="shared" si="3"/>
        <v>2558.33</v>
      </c>
      <c r="Y6" s="36" t="str">
        <f>IF(Y7="",NA(),Y7)</f>
        <v>-</v>
      </c>
      <c r="Z6" s="36" t="str">
        <f t="shared" ref="Z6:AH6" si="4">IF(Z7="",NA(),Z7)</f>
        <v>-</v>
      </c>
      <c r="AA6" s="36" t="str">
        <f t="shared" si="4"/>
        <v>-</v>
      </c>
      <c r="AB6" s="36">
        <f t="shared" si="4"/>
        <v>108.19</v>
      </c>
      <c r="AC6" s="36">
        <f t="shared" si="4"/>
        <v>111.67</v>
      </c>
      <c r="AD6" s="36" t="str">
        <f t="shared" si="4"/>
        <v>-</v>
      </c>
      <c r="AE6" s="36" t="str">
        <f t="shared" si="4"/>
        <v>-</v>
      </c>
      <c r="AF6" s="36" t="str">
        <f t="shared" si="4"/>
        <v>-</v>
      </c>
      <c r="AG6" s="36">
        <f t="shared" si="4"/>
        <v>98.32</v>
      </c>
      <c r="AH6" s="36">
        <f t="shared" si="4"/>
        <v>98.04</v>
      </c>
      <c r="AI6" s="35" t="str">
        <f>IF(AI7="","",IF(AI7="-","【-】","【"&amp;SUBSTITUTE(TEXT(AI7,"#,##0.00"),"-","△")&amp;"】"))</f>
        <v>【100.66】</v>
      </c>
      <c r="AJ6" s="36" t="str">
        <f>IF(AJ7="",NA(),AJ7)</f>
        <v>-</v>
      </c>
      <c r="AK6" s="36" t="str">
        <f t="shared" ref="AK6:AS6" si="5">IF(AK7="",NA(),AK7)</f>
        <v>-</v>
      </c>
      <c r="AL6" s="36" t="str">
        <f t="shared" si="5"/>
        <v>-</v>
      </c>
      <c r="AM6" s="36">
        <f t="shared" si="5"/>
        <v>12099.53</v>
      </c>
      <c r="AN6" s="36">
        <f t="shared" si="5"/>
        <v>10009.799999999999</v>
      </c>
      <c r="AO6" s="36" t="str">
        <f t="shared" si="5"/>
        <v>-</v>
      </c>
      <c r="AP6" s="36" t="str">
        <f t="shared" si="5"/>
        <v>-</v>
      </c>
      <c r="AQ6" s="36" t="str">
        <f t="shared" si="5"/>
        <v>-</v>
      </c>
      <c r="AR6" s="36">
        <f t="shared" si="5"/>
        <v>201.29</v>
      </c>
      <c r="AS6" s="36">
        <f t="shared" si="5"/>
        <v>208.1</v>
      </c>
      <c r="AT6" s="35" t="str">
        <f>IF(AT7="","",IF(AT7="-","【-】","【"&amp;SUBSTITUTE(TEXT(AT7,"#,##0.00"),"-","△")&amp;"】"))</f>
        <v>【105.22】</v>
      </c>
      <c r="AU6" s="36" t="str">
        <f>IF(AU7="",NA(),AU7)</f>
        <v>-</v>
      </c>
      <c r="AV6" s="36" t="str">
        <f t="shared" ref="AV6:BD6" si="6">IF(AV7="",NA(),AV7)</f>
        <v>-</v>
      </c>
      <c r="AW6" s="36" t="str">
        <f t="shared" si="6"/>
        <v>-</v>
      </c>
      <c r="AX6" s="36">
        <f t="shared" si="6"/>
        <v>65.06</v>
      </c>
      <c r="AY6" s="36">
        <f t="shared" si="6"/>
        <v>48.11</v>
      </c>
      <c r="AZ6" s="36" t="str">
        <f t="shared" si="6"/>
        <v>-</v>
      </c>
      <c r="BA6" s="36" t="str">
        <f t="shared" si="6"/>
        <v>-</v>
      </c>
      <c r="BB6" s="36" t="str">
        <f t="shared" si="6"/>
        <v>-</v>
      </c>
      <c r="BC6" s="36">
        <f t="shared" si="6"/>
        <v>81.19</v>
      </c>
      <c r="BD6" s="36">
        <f t="shared" si="6"/>
        <v>75.290000000000006</v>
      </c>
      <c r="BE6" s="35" t="str">
        <f>IF(BE7="","",IF(BE7="-","【-】","【"&amp;SUBSTITUTE(TEXT(BE7,"#,##0.00"),"-","△")&amp;"】"))</f>
        <v>【54.12】</v>
      </c>
      <c r="BF6" s="36" t="str">
        <f>IF(BF7="",NA(),BF7)</f>
        <v>-</v>
      </c>
      <c r="BG6" s="36" t="str">
        <f t="shared" ref="BG6:BO6" si="7">IF(BG7="",NA(),BG7)</f>
        <v>-</v>
      </c>
      <c r="BH6" s="36" t="str">
        <f t="shared" si="7"/>
        <v>-</v>
      </c>
      <c r="BI6" s="36">
        <f t="shared" si="7"/>
        <v>12233.44</v>
      </c>
      <c r="BJ6" s="36">
        <f t="shared" si="7"/>
        <v>10340.5</v>
      </c>
      <c r="BK6" s="36" t="str">
        <f t="shared" si="7"/>
        <v>-</v>
      </c>
      <c r="BL6" s="36" t="str">
        <f t="shared" si="7"/>
        <v>-</v>
      </c>
      <c r="BM6" s="36" t="str">
        <f t="shared" si="7"/>
        <v>-</v>
      </c>
      <c r="BN6" s="36">
        <f t="shared" si="7"/>
        <v>1673.47</v>
      </c>
      <c r="BO6" s="36">
        <f t="shared" si="7"/>
        <v>1592.72</v>
      </c>
      <c r="BP6" s="35" t="str">
        <f>IF(BP7="","",IF(BP7="-","【-】","【"&amp;SUBSTITUTE(TEXT(BP7,"#,##0.00"),"-","△")&amp;"】"))</f>
        <v>【1,348.09】</v>
      </c>
      <c r="BQ6" s="36" t="str">
        <f>IF(BQ7="",NA(),BQ7)</f>
        <v>-</v>
      </c>
      <c r="BR6" s="36" t="str">
        <f t="shared" ref="BR6:BZ6" si="8">IF(BR7="",NA(),BR7)</f>
        <v>-</v>
      </c>
      <c r="BS6" s="36" t="str">
        <f t="shared" si="8"/>
        <v>-</v>
      </c>
      <c r="BT6" s="36">
        <f t="shared" si="8"/>
        <v>21.12</v>
      </c>
      <c r="BU6" s="36">
        <f t="shared" si="8"/>
        <v>52.76</v>
      </c>
      <c r="BV6" s="36" t="str">
        <f t="shared" si="8"/>
        <v>-</v>
      </c>
      <c r="BW6" s="36" t="str">
        <f t="shared" si="8"/>
        <v>-</v>
      </c>
      <c r="BX6" s="36" t="str">
        <f t="shared" si="8"/>
        <v>-</v>
      </c>
      <c r="BY6" s="36">
        <f t="shared" si="8"/>
        <v>49.22</v>
      </c>
      <c r="BZ6" s="36">
        <f t="shared" si="8"/>
        <v>53.7</v>
      </c>
      <c r="CA6" s="35" t="str">
        <f>IF(CA7="","",IF(CA7="-","【-】","【"&amp;SUBSTITUTE(TEXT(CA7,"#,##0.00"),"-","△")&amp;"】"))</f>
        <v>【69.80】</v>
      </c>
      <c r="CB6" s="36" t="str">
        <f>IF(CB7="",NA(),CB7)</f>
        <v>-</v>
      </c>
      <c r="CC6" s="36" t="str">
        <f t="shared" ref="CC6:CK6" si="9">IF(CC7="",NA(),CC7)</f>
        <v>-</v>
      </c>
      <c r="CD6" s="36" t="str">
        <f t="shared" si="9"/>
        <v>-</v>
      </c>
      <c r="CE6" s="36">
        <f t="shared" si="9"/>
        <v>490.29</v>
      </c>
      <c r="CF6" s="36">
        <f t="shared" si="9"/>
        <v>194.66</v>
      </c>
      <c r="CG6" s="36" t="str">
        <f t="shared" si="9"/>
        <v>-</v>
      </c>
      <c r="CH6" s="36" t="str">
        <f t="shared" si="9"/>
        <v>-</v>
      </c>
      <c r="CI6" s="36" t="str">
        <f t="shared" si="9"/>
        <v>-</v>
      </c>
      <c r="CJ6" s="36">
        <f t="shared" si="9"/>
        <v>332.02</v>
      </c>
      <c r="CK6" s="36">
        <f t="shared" si="9"/>
        <v>300.35000000000002</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36.65</v>
      </c>
      <c r="CV6" s="36">
        <f t="shared" si="10"/>
        <v>37.72</v>
      </c>
      <c r="CW6" s="35" t="str">
        <f>IF(CW7="","",IF(CW7="-","【-】","【"&amp;SUBSTITUTE(TEXT(CW7,"#,##0.00"),"-","△")&amp;"】"))</f>
        <v>【42.17】</v>
      </c>
      <c r="CX6" s="36" t="str">
        <f>IF(CX7="",NA(),CX7)</f>
        <v>-</v>
      </c>
      <c r="CY6" s="36" t="str">
        <f t="shared" ref="CY6:DG6" si="11">IF(CY7="",NA(),CY7)</f>
        <v>-</v>
      </c>
      <c r="CZ6" s="36" t="str">
        <f t="shared" si="11"/>
        <v>-</v>
      </c>
      <c r="DA6" s="36">
        <f t="shared" si="11"/>
        <v>68.790000000000006</v>
      </c>
      <c r="DB6" s="36">
        <f t="shared" si="11"/>
        <v>67.92</v>
      </c>
      <c r="DC6" s="36" t="str">
        <f t="shared" si="11"/>
        <v>-</v>
      </c>
      <c r="DD6" s="36" t="str">
        <f t="shared" si="11"/>
        <v>-</v>
      </c>
      <c r="DE6" s="36" t="str">
        <f t="shared" si="11"/>
        <v>-</v>
      </c>
      <c r="DF6" s="36">
        <f t="shared" si="11"/>
        <v>68.83</v>
      </c>
      <c r="DG6" s="36">
        <f t="shared" si="11"/>
        <v>68.459999999999994</v>
      </c>
      <c r="DH6" s="35" t="str">
        <f>IF(DH7="","",IF(DH7="-","【-】","【"&amp;SUBSTITUTE(TEXT(DH7,"#,##0.00"),"-","△")&amp;"】"))</f>
        <v>【82.30】</v>
      </c>
      <c r="DI6" s="36" t="str">
        <f>IF(DI7="",NA(),DI7)</f>
        <v>-</v>
      </c>
      <c r="DJ6" s="36" t="str">
        <f t="shared" ref="DJ6:DR6" si="12">IF(DJ7="",NA(),DJ7)</f>
        <v>-</v>
      </c>
      <c r="DK6" s="36" t="str">
        <f t="shared" si="12"/>
        <v>-</v>
      </c>
      <c r="DL6" s="36">
        <f t="shared" si="12"/>
        <v>9.67</v>
      </c>
      <c r="DM6" s="36">
        <f t="shared" si="12"/>
        <v>11.33</v>
      </c>
      <c r="DN6" s="36" t="str">
        <f t="shared" si="12"/>
        <v>-</v>
      </c>
      <c r="DO6" s="36" t="str">
        <f t="shared" si="12"/>
        <v>-</v>
      </c>
      <c r="DP6" s="36" t="str">
        <f t="shared" si="12"/>
        <v>-</v>
      </c>
      <c r="DQ6" s="36">
        <f t="shared" si="12"/>
        <v>17.72</v>
      </c>
      <c r="DR6" s="36">
        <f t="shared" si="12"/>
        <v>18.920000000000002</v>
      </c>
      <c r="DS6" s="35" t="str">
        <f>IF(DS7="","",IF(DS7="-","【-】","【"&amp;SUBSTITUTE(TEXT(DS7,"#,##0.00"),"-","△")&amp;"】"))</f>
        <v>【23.63】</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5">
        <f t="shared" si="13"/>
        <v>0</v>
      </c>
      <c r="EC6" s="35">
        <f t="shared" si="13"/>
        <v>0</v>
      </c>
      <c r="ED6" s="35" t="str">
        <f>IF(ED7="","",IF(ED7="-","【-】","【"&amp;SUBSTITUTE(TEXT(ED7,"#,##0.00"),"-","△")&amp;"】"))</f>
        <v>【0.00】</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0.26</v>
      </c>
      <c r="EN6" s="36">
        <f t="shared" si="14"/>
        <v>0.13</v>
      </c>
      <c r="EO6" s="35" t="str">
        <f>IF(EO7="","",IF(EO7="-","【-】","【"&amp;SUBSTITUTE(TEXT(EO7,"#,##0.00"),"-","△")&amp;"】"))</f>
        <v>【0.09】</v>
      </c>
    </row>
    <row r="7" spans="1:148" s="37" customFormat="1">
      <c r="A7" s="29"/>
      <c r="B7" s="38">
        <v>2016</v>
      </c>
      <c r="C7" s="38">
        <v>272116</v>
      </c>
      <c r="D7" s="38">
        <v>46</v>
      </c>
      <c r="E7" s="38">
        <v>17</v>
      </c>
      <c r="F7" s="38">
        <v>4</v>
      </c>
      <c r="G7" s="38">
        <v>0</v>
      </c>
      <c r="H7" s="38" t="s">
        <v>108</v>
      </c>
      <c r="I7" s="38" t="s">
        <v>109</v>
      </c>
      <c r="J7" s="38" t="s">
        <v>110</v>
      </c>
      <c r="K7" s="38" t="s">
        <v>111</v>
      </c>
      <c r="L7" s="38" t="s">
        <v>112</v>
      </c>
      <c r="M7" s="38"/>
      <c r="N7" s="39" t="s">
        <v>113</v>
      </c>
      <c r="O7" s="39">
        <v>34.549999999999997</v>
      </c>
      <c r="P7" s="39">
        <v>0.22</v>
      </c>
      <c r="Q7" s="39">
        <v>100</v>
      </c>
      <c r="R7" s="39">
        <v>1890</v>
      </c>
      <c r="S7" s="39">
        <v>280601</v>
      </c>
      <c r="T7" s="39">
        <v>76.489999999999995</v>
      </c>
      <c r="U7" s="39">
        <v>3668.47</v>
      </c>
      <c r="V7" s="39">
        <v>614</v>
      </c>
      <c r="W7" s="39">
        <v>0.24</v>
      </c>
      <c r="X7" s="39">
        <v>2558.33</v>
      </c>
      <c r="Y7" s="39" t="s">
        <v>113</v>
      </c>
      <c r="Z7" s="39" t="s">
        <v>113</v>
      </c>
      <c r="AA7" s="39" t="s">
        <v>113</v>
      </c>
      <c r="AB7" s="39">
        <v>108.19</v>
      </c>
      <c r="AC7" s="39">
        <v>111.67</v>
      </c>
      <c r="AD7" s="39" t="s">
        <v>113</v>
      </c>
      <c r="AE7" s="39" t="s">
        <v>113</v>
      </c>
      <c r="AF7" s="39" t="s">
        <v>113</v>
      </c>
      <c r="AG7" s="39">
        <v>98.32</v>
      </c>
      <c r="AH7" s="39">
        <v>98.04</v>
      </c>
      <c r="AI7" s="39">
        <v>100.66</v>
      </c>
      <c r="AJ7" s="39" t="s">
        <v>113</v>
      </c>
      <c r="AK7" s="39" t="s">
        <v>113</v>
      </c>
      <c r="AL7" s="39" t="s">
        <v>113</v>
      </c>
      <c r="AM7" s="39">
        <v>12099.53</v>
      </c>
      <c r="AN7" s="39">
        <v>10009.799999999999</v>
      </c>
      <c r="AO7" s="39" t="s">
        <v>113</v>
      </c>
      <c r="AP7" s="39" t="s">
        <v>113</v>
      </c>
      <c r="AQ7" s="39" t="s">
        <v>113</v>
      </c>
      <c r="AR7" s="39">
        <v>201.29</v>
      </c>
      <c r="AS7" s="39">
        <v>208.1</v>
      </c>
      <c r="AT7" s="39">
        <v>105.22</v>
      </c>
      <c r="AU7" s="39" t="s">
        <v>113</v>
      </c>
      <c r="AV7" s="39" t="s">
        <v>113</v>
      </c>
      <c r="AW7" s="39" t="s">
        <v>113</v>
      </c>
      <c r="AX7" s="39">
        <v>65.06</v>
      </c>
      <c r="AY7" s="39">
        <v>48.11</v>
      </c>
      <c r="AZ7" s="39" t="s">
        <v>113</v>
      </c>
      <c r="BA7" s="39" t="s">
        <v>113</v>
      </c>
      <c r="BB7" s="39" t="s">
        <v>113</v>
      </c>
      <c r="BC7" s="39">
        <v>81.19</v>
      </c>
      <c r="BD7" s="39">
        <v>75.290000000000006</v>
      </c>
      <c r="BE7" s="39">
        <v>54.12</v>
      </c>
      <c r="BF7" s="39" t="s">
        <v>113</v>
      </c>
      <c r="BG7" s="39" t="s">
        <v>113</v>
      </c>
      <c r="BH7" s="39" t="s">
        <v>113</v>
      </c>
      <c r="BI7" s="39">
        <v>12233.44</v>
      </c>
      <c r="BJ7" s="39">
        <v>10340.5</v>
      </c>
      <c r="BK7" s="39" t="s">
        <v>113</v>
      </c>
      <c r="BL7" s="39" t="s">
        <v>113</v>
      </c>
      <c r="BM7" s="39" t="s">
        <v>113</v>
      </c>
      <c r="BN7" s="39">
        <v>1673.47</v>
      </c>
      <c r="BO7" s="39">
        <v>1592.72</v>
      </c>
      <c r="BP7" s="39">
        <v>1348.09</v>
      </c>
      <c r="BQ7" s="39" t="s">
        <v>113</v>
      </c>
      <c r="BR7" s="39" t="s">
        <v>113</v>
      </c>
      <c r="BS7" s="39" t="s">
        <v>113</v>
      </c>
      <c r="BT7" s="39">
        <v>21.12</v>
      </c>
      <c r="BU7" s="39">
        <v>52.76</v>
      </c>
      <c r="BV7" s="39" t="s">
        <v>113</v>
      </c>
      <c r="BW7" s="39" t="s">
        <v>113</v>
      </c>
      <c r="BX7" s="39" t="s">
        <v>113</v>
      </c>
      <c r="BY7" s="39">
        <v>49.22</v>
      </c>
      <c r="BZ7" s="39">
        <v>53.7</v>
      </c>
      <c r="CA7" s="39">
        <v>69.8</v>
      </c>
      <c r="CB7" s="39" t="s">
        <v>113</v>
      </c>
      <c r="CC7" s="39" t="s">
        <v>113</v>
      </c>
      <c r="CD7" s="39" t="s">
        <v>113</v>
      </c>
      <c r="CE7" s="39">
        <v>490.29</v>
      </c>
      <c r="CF7" s="39">
        <v>194.66</v>
      </c>
      <c r="CG7" s="39" t="s">
        <v>113</v>
      </c>
      <c r="CH7" s="39" t="s">
        <v>113</v>
      </c>
      <c r="CI7" s="39" t="s">
        <v>113</v>
      </c>
      <c r="CJ7" s="39">
        <v>332.02</v>
      </c>
      <c r="CK7" s="39">
        <v>300.35000000000002</v>
      </c>
      <c r="CL7" s="39">
        <v>232.54</v>
      </c>
      <c r="CM7" s="39" t="s">
        <v>113</v>
      </c>
      <c r="CN7" s="39" t="s">
        <v>113</v>
      </c>
      <c r="CO7" s="39" t="s">
        <v>113</v>
      </c>
      <c r="CP7" s="39" t="s">
        <v>113</v>
      </c>
      <c r="CQ7" s="39" t="s">
        <v>113</v>
      </c>
      <c r="CR7" s="39" t="s">
        <v>113</v>
      </c>
      <c r="CS7" s="39" t="s">
        <v>113</v>
      </c>
      <c r="CT7" s="39" t="s">
        <v>113</v>
      </c>
      <c r="CU7" s="39">
        <v>36.65</v>
      </c>
      <c r="CV7" s="39">
        <v>37.72</v>
      </c>
      <c r="CW7" s="39">
        <v>42.17</v>
      </c>
      <c r="CX7" s="39" t="s">
        <v>113</v>
      </c>
      <c r="CY7" s="39" t="s">
        <v>113</v>
      </c>
      <c r="CZ7" s="39" t="s">
        <v>113</v>
      </c>
      <c r="DA7" s="39">
        <v>68.790000000000006</v>
      </c>
      <c r="DB7" s="39">
        <v>67.92</v>
      </c>
      <c r="DC7" s="39" t="s">
        <v>113</v>
      </c>
      <c r="DD7" s="39" t="s">
        <v>113</v>
      </c>
      <c r="DE7" s="39" t="s">
        <v>113</v>
      </c>
      <c r="DF7" s="39">
        <v>68.83</v>
      </c>
      <c r="DG7" s="39">
        <v>68.459999999999994</v>
      </c>
      <c r="DH7" s="39">
        <v>82.3</v>
      </c>
      <c r="DI7" s="39" t="s">
        <v>113</v>
      </c>
      <c r="DJ7" s="39" t="s">
        <v>113</v>
      </c>
      <c r="DK7" s="39" t="s">
        <v>113</v>
      </c>
      <c r="DL7" s="39">
        <v>9.67</v>
      </c>
      <c r="DM7" s="39">
        <v>11.33</v>
      </c>
      <c r="DN7" s="39" t="s">
        <v>113</v>
      </c>
      <c r="DO7" s="39" t="s">
        <v>113</v>
      </c>
      <c r="DP7" s="39" t="s">
        <v>113</v>
      </c>
      <c r="DQ7" s="39">
        <v>17.72</v>
      </c>
      <c r="DR7" s="39">
        <v>18.920000000000002</v>
      </c>
      <c r="DS7" s="39">
        <v>23.63</v>
      </c>
      <c r="DT7" s="39" t="s">
        <v>113</v>
      </c>
      <c r="DU7" s="39" t="s">
        <v>113</v>
      </c>
      <c r="DV7" s="39" t="s">
        <v>113</v>
      </c>
      <c r="DW7" s="39">
        <v>0</v>
      </c>
      <c r="DX7" s="39">
        <v>0</v>
      </c>
      <c r="DY7" s="39" t="s">
        <v>113</v>
      </c>
      <c r="DZ7" s="39" t="s">
        <v>113</v>
      </c>
      <c r="EA7" s="39" t="s">
        <v>113</v>
      </c>
      <c r="EB7" s="39">
        <v>0</v>
      </c>
      <c r="EC7" s="39">
        <v>0</v>
      </c>
      <c r="ED7" s="39">
        <v>0</v>
      </c>
      <c r="EE7" s="39" t="s">
        <v>113</v>
      </c>
      <c r="EF7" s="39" t="s">
        <v>113</v>
      </c>
      <c r="EG7" s="39" t="s">
        <v>113</v>
      </c>
      <c r="EH7" s="39">
        <v>0</v>
      </c>
      <c r="EI7" s="39">
        <v>0</v>
      </c>
      <c r="EJ7" s="39" t="s">
        <v>113</v>
      </c>
      <c r="EK7" s="39" t="s">
        <v>113</v>
      </c>
      <c r="EL7" s="39" t="s">
        <v>113</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2018-02-09T00:13:03Z</cp:lastPrinted>
  <dcterms:created xsi:type="dcterms:W3CDTF">2017-12-25T01:56:16Z</dcterms:created>
  <dcterms:modified xsi:type="dcterms:W3CDTF">2018-02-27T02:46:04Z</dcterms:modified>
  <cp:category/>
</cp:coreProperties>
</file>