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S6" i="5"/>
  <c r="R6" i="5"/>
  <c r="AD10" i="4" s="1"/>
  <c r="Q6" i="5"/>
  <c r="W10" i="4" s="1"/>
  <c r="P6" i="5"/>
  <c r="O6" i="5"/>
  <c r="N6" i="5"/>
  <c r="B10" i="4" s="1"/>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P10" i="4"/>
  <c r="I10" i="4"/>
  <c r="AT8" i="4"/>
  <c r="AL8" i="4"/>
  <c r="W8" i="4"/>
  <c r="P8" i="4"/>
  <c r="B8" i="4"/>
  <c r="B6" i="4"/>
  <c r="C10" i="5" l="1"/>
  <c r="D10" i="5"/>
  <c r="E10" i="5"/>
  <c r="B10" i="5"/>
</calcChain>
</file>

<file path=xl/sharedStrings.xml><?xml version="1.0" encoding="utf-8"?>
<sst xmlns="http://schemas.openxmlformats.org/spreadsheetml/2006/main" count="245" uniqueCount="126">
  <si>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</si>
  <si>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</si>
  <si>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</si>
  <si>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</si>
  <si>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</si>
  <si>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</si>
  <si>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</si>
  <si>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</si>
  <si>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</si>
  <si>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</si>
  <si>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</si>
  <si>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</si>
  <si>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</si>
  <si>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</si>
  <si>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</si>
  <si>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</si>
  <si>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</si>
  <si>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</si>
  <si>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</si>
  <si>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</si>
  <si>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</si>
  <si>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</si>
  <si>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</si>
  <si>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</si>
  <si>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</si>
  <si>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</si>
  <si>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</si>
  <si>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</si>
  <si>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</si>
  <si>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</si>
  <si>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</si>
  <si>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</si>
  <si>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</si>
  <si>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</si>
  <si>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</si>
  <si>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</si>
  <si>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</si>
  <si>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</si>
  <si>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</si>
  <si>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</si>
  <si>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</si>
  <si>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</si>
  <si>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</si>
  <si>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</si>
  <si>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</si>
  <si>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</si>
  <si>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</si>
  <si>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</si>
  <si>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</si>
  <si>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</si>
  <si>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</si>
  <si>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</si>
  <si>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</si>
  <si>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</si>
  <si>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</si>
  <si>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</si>
  <si>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</si>
  <si>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</si>
  <si>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</si>
  <si>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</si>
  <si>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</si>
  <si>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</si>
  <si>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</si>
  <si>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</si>
  <si>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</si>
  <si>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</si>
  <si>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</si>
  <si>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</si>
  <si>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</si>
  <si>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</si>
  <si>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</si>
  <si>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</si>
  <si>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</si>
  <si>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</si>
  <si>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</si>
  <si>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</si>
  <si>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</si>
  <si>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</si>
  <si>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</si>
  <si>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</si>
  <si>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</si>
  <si>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</si>
  <si>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</si>
  <si>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</si>
  <si>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</si>
  <si>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</si>
  <si>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</si>
  <si>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</si>
  <si>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</si>
  <si>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</si>
  <si>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</si>
  <si>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</si>
  <si>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</si>
  <si>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</si>
  <si>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</si>
  <si>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</si>
  <si>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</si>
  <si>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</si>
  <si>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</si>
  <si>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</si>
  <si>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</si>
  <si>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</si>
  <si>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</si>
  <si>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</si>
  <si>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</si>
  <si>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</si>
  <si>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</si>
  <si>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</si>
  <si>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</si>
  <si>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</si>
  <si>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大阪府　貝塚市</t>
  </si>
  <si>
    <t>法非適用</t>
  </si>
  <si>
    <t>下水道事業</t>
  </si>
  <si>
    <t>公共下水道</t>
  </si>
  <si>
    <t>Bc2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</si>
  <si>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</si>
  <si>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</si>
  <si>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</si>
  <si>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</si>
  <si>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</si>
  <si>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</si>
  <si>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</si>
  <si>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</si>
  <si>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本市の汚水管渠は、供用開始後30年程度で著しい劣化は見られないものの、地域条件によっては劣化が進行している管渠もあることから、それらの管渠については、順次、改築更新を行っている。</t>
    <rPh sb="1" eb="2">
      <t>ホン</t>
    </rPh>
    <rPh sb="2" eb="3">
      <t>シ</t>
    </rPh>
    <rPh sb="4" eb="6">
      <t>オスイ</t>
    </rPh>
    <rPh sb="6" eb="8">
      <t>カンキョ</t>
    </rPh>
    <rPh sb="10" eb="12">
      <t>キョウヨウ</t>
    </rPh>
    <rPh sb="12" eb="14">
      <t>カイシ</t>
    </rPh>
    <rPh sb="14" eb="15">
      <t>ゴ</t>
    </rPh>
    <rPh sb="17" eb="18">
      <t>ネン</t>
    </rPh>
    <rPh sb="18" eb="20">
      <t>テイド</t>
    </rPh>
    <rPh sb="21" eb="22">
      <t>イチジル</t>
    </rPh>
    <rPh sb="24" eb="26">
      <t>レッカ</t>
    </rPh>
    <rPh sb="27" eb="28">
      <t>ミ</t>
    </rPh>
    <rPh sb="36" eb="38">
      <t>チイキ</t>
    </rPh>
    <rPh sb="38" eb="40">
      <t>ジョウケン</t>
    </rPh>
    <rPh sb="45" eb="47">
      <t>レッカ</t>
    </rPh>
    <rPh sb="48" eb="50">
      <t>シンコウ</t>
    </rPh>
    <rPh sb="54" eb="56">
      <t>カンキョ</t>
    </rPh>
    <rPh sb="68" eb="70">
      <t>カンキョ</t>
    </rPh>
    <rPh sb="76" eb="78">
      <t>ジュンジ</t>
    </rPh>
    <rPh sb="79" eb="81">
      <t>カイチク</t>
    </rPh>
    <rPh sb="81" eb="83">
      <t>コウシン</t>
    </rPh>
    <rPh sb="84" eb="85">
      <t>オコナ</t>
    </rPh>
    <phoneticPr fontId="7"/>
  </si>
  <si>
    <t xml:space="preserve">  本市の下水道事業は、近年、増加が続く流域下水道維持管理負担金や、事業開始当初の大規模投資の企業債償還金がピークを迎えたこと等により、厳しい経営となっている。
　当該年度の収入で費用をどの程度賄えているかを表す収益的収支比率について、平成24年度が低いのは、過去に借入れた高利率の企業債を繰上償還したことによる一時的な支出の増加が原因であり、平成25年度以降は企業債償還金の増加等により悪化傾向にある。また平成26年度以降は一般会計からの繰入金を減額したため更に悪化している状況にある。
　使用料で回収すべき経費（公費負担分を除く汚水処理費）をどの程度使用料で賄えているかを表す経費回収率は、流域下水道維持管理負担金等が増加しているものの、雨水関連の建設事業費の減により、雨水処理に充てていた公費負担分を汚水に充てたことや、使用料の減収分を公費負担で賄ったため、経費回収率算出の基礎となる汚水処理費が減少し、結果、経費回収率は改善し、類似団体平均値を上回っている。
　汚水処理に係るコストを表す汚水処理原価についても同様の理由で平成28年度は改善し、類似団体平均値を上回っている。
　しかし経費回収率、汚水処理原価ともに、公費負担分の増減の影響が大きく、実質的には前年度と同水準で改善はしていない状況にある。
  なお、施設利用率については、単独処理場を設置していないため、当該値を計上しておりません。
</t>
    <rPh sb="2" eb="4">
      <t>ホンシ</t>
    </rPh>
    <rPh sb="5" eb="8">
      <t>ゲスイドウ</t>
    </rPh>
    <rPh sb="8" eb="10">
      <t>ジギョウ</t>
    </rPh>
    <rPh sb="34" eb="36">
      <t>ジギョウ</t>
    </rPh>
    <rPh sb="36" eb="38">
      <t>カイシ</t>
    </rPh>
    <rPh sb="38" eb="40">
      <t>トウショ</t>
    </rPh>
    <rPh sb="41" eb="44">
      <t>ダイキボ</t>
    </rPh>
    <rPh sb="44" eb="46">
      <t>トウシ</t>
    </rPh>
    <rPh sb="47" eb="49">
      <t>キギョウ</t>
    </rPh>
    <rPh sb="49" eb="50">
      <t>サイ</t>
    </rPh>
    <rPh sb="50" eb="53">
      <t>ショウカンキン</t>
    </rPh>
    <rPh sb="58" eb="59">
      <t>ムカ</t>
    </rPh>
    <rPh sb="63" eb="64">
      <t>トウ</t>
    </rPh>
    <rPh sb="68" eb="69">
      <t>キビ</t>
    </rPh>
    <rPh sb="71" eb="73">
      <t>ケイエイ</t>
    </rPh>
    <rPh sb="104" eb="105">
      <t>アラワ</t>
    </rPh>
    <rPh sb="172" eb="174">
      <t>ヘイセイ</t>
    </rPh>
    <rPh sb="176" eb="178">
      <t>ネンド</t>
    </rPh>
    <rPh sb="178" eb="180">
      <t>イコウ</t>
    </rPh>
    <rPh sb="181" eb="183">
      <t>キギョウ</t>
    </rPh>
    <rPh sb="183" eb="184">
      <t>サイ</t>
    </rPh>
    <rPh sb="184" eb="186">
      <t>ショウカン</t>
    </rPh>
    <rPh sb="186" eb="187">
      <t>キン</t>
    </rPh>
    <rPh sb="188" eb="190">
      <t>ゾウカ</t>
    </rPh>
    <rPh sb="190" eb="191">
      <t>トウ</t>
    </rPh>
    <rPh sb="194" eb="196">
      <t>アッカ</t>
    </rPh>
    <rPh sb="196" eb="198">
      <t>ケイコウ</t>
    </rPh>
    <rPh sb="204" eb="206">
      <t>ヘイセイ</t>
    </rPh>
    <rPh sb="208" eb="210">
      <t>ネンド</t>
    </rPh>
    <rPh sb="210" eb="212">
      <t>イコウ</t>
    </rPh>
    <rPh sb="213" eb="215">
      <t>イッパン</t>
    </rPh>
    <rPh sb="215" eb="217">
      <t>カイケイ</t>
    </rPh>
    <rPh sb="220" eb="222">
      <t>クリイレ</t>
    </rPh>
    <rPh sb="222" eb="223">
      <t>キン</t>
    </rPh>
    <rPh sb="224" eb="226">
      <t>ゲンガク</t>
    </rPh>
    <rPh sb="230" eb="231">
      <t>サラ</t>
    </rPh>
    <rPh sb="232" eb="234">
      <t>アッカ</t>
    </rPh>
    <rPh sb="258" eb="260">
      <t>コウヒ</t>
    </rPh>
    <rPh sb="260" eb="262">
      <t>フタン</t>
    </rPh>
    <rPh sb="262" eb="263">
      <t>ブン</t>
    </rPh>
    <rPh sb="264" eb="265">
      <t>ノゾ</t>
    </rPh>
    <rPh sb="266" eb="268">
      <t>オスイ</t>
    </rPh>
    <rPh sb="268" eb="270">
      <t>ショリ</t>
    </rPh>
    <rPh sb="270" eb="271">
      <t>ヒ</t>
    </rPh>
    <rPh sb="288" eb="289">
      <t>アラワ</t>
    </rPh>
    <rPh sb="297" eb="299">
      <t>リュウイキ</t>
    </rPh>
    <rPh sb="299" eb="302">
      <t>ゲスイドウ</t>
    </rPh>
    <rPh sb="302" eb="304">
      <t>イジ</t>
    </rPh>
    <rPh sb="304" eb="306">
      <t>カンリ</t>
    </rPh>
    <rPh sb="306" eb="309">
      <t>フタンキン</t>
    </rPh>
    <rPh sb="309" eb="310">
      <t>トウ</t>
    </rPh>
    <rPh sb="311" eb="313">
      <t>ゾウカ</t>
    </rPh>
    <rPh sb="321" eb="323">
      <t>ウスイ</t>
    </rPh>
    <rPh sb="323" eb="325">
      <t>カンレン</t>
    </rPh>
    <rPh sb="326" eb="328">
      <t>ケンセツ</t>
    </rPh>
    <rPh sb="328" eb="330">
      <t>ジギョウ</t>
    </rPh>
    <rPh sb="330" eb="331">
      <t>ヒ</t>
    </rPh>
    <rPh sb="332" eb="333">
      <t>ゲン</t>
    </rPh>
    <rPh sb="337" eb="339">
      <t>ウスイ</t>
    </rPh>
    <rPh sb="339" eb="341">
      <t>ショリ</t>
    </rPh>
    <rPh sb="342" eb="343">
      <t>ア</t>
    </rPh>
    <rPh sb="347" eb="349">
      <t>コウヒ</t>
    </rPh>
    <rPh sb="349" eb="351">
      <t>フタン</t>
    </rPh>
    <rPh sb="351" eb="352">
      <t>ブン</t>
    </rPh>
    <rPh sb="353" eb="355">
      <t>オスイ</t>
    </rPh>
    <rPh sb="356" eb="357">
      <t>ア</t>
    </rPh>
    <rPh sb="363" eb="366">
      <t>シヨウリョウ</t>
    </rPh>
    <rPh sb="367" eb="370">
      <t>ゲンシュウブン</t>
    </rPh>
    <rPh sb="371" eb="373">
      <t>コウヒ</t>
    </rPh>
    <rPh sb="373" eb="375">
      <t>フタン</t>
    </rPh>
    <rPh sb="376" eb="377">
      <t>マカナ</t>
    </rPh>
    <rPh sb="382" eb="384">
      <t>ケイヒ</t>
    </rPh>
    <rPh sb="384" eb="386">
      <t>カイシュウ</t>
    </rPh>
    <rPh sb="386" eb="387">
      <t>リツ</t>
    </rPh>
    <rPh sb="387" eb="389">
      <t>サンシュツ</t>
    </rPh>
    <rPh sb="390" eb="392">
      <t>キソ</t>
    </rPh>
    <rPh sb="395" eb="397">
      <t>オスイ</t>
    </rPh>
    <rPh sb="397" eb="399">
      <t>ショリ</t>
    </rPh>
    <rPh sb="399" eb="400">
      <t>ヒ</t>
    </rPh>
    <rPh sb="401" eb="403">
      <t>ゲンショウ</t>
    </rPh>
    <rPh sb="405" eb="407">
      <t>ケッカ</t>
    </rPh>
    <rPh sb="408" eb="410">
      <t>ケイヒ</t>
    </rPh>
    <rPh sb="410" eb="412">
      <t>カイシュウ</t>
    </rPh>
    <rPh sb="412" eb="413">
      <t>リツ</t>
    </rPh>
    <rPh sb="414" eb="416">
      <t>カイゼン</t>
    </rPh>
    <rPh sb="459" eb="461">
      <t>ドウヨウ</t>
    </rPh>
    <rPh sb="462" eb="464">
      <t>リユウ</t>
    </rPh>
    <rPh sb="465" eb="467">
      <t>ヘイセイ</t>
    </rPh>
    <rPh sb="469" eb="471">
      <t>ネンド</t>
    </rPh>
    <rPh sb="472" eb="474">
      <t>カイゼン</t>
    </rPh>
    <rPh sb="476" eb="478">
      <t>ルイジ</t>
    </rPh>
    <rPh sb="478" eb="480">
      <t>ダンタイ</t>
    </rPh>
    <rPh sb="480" eb="483">
      <t>ヘイキンチ</t>
    </rPh>
    <rPh sb="484" eb="486">
      <t>ウワマワ</t>
    </rPh>
    <rPh sb="496" eb="498">
      <t>ケイヒ</t>
    </rPh>
    <rPh sb="498" eb="500">
      <t>カイシュウ</t>
    </rPh>
    <rPh sb="500" eb="501">
      <t>リツ</t>
    </rPh>
    <rPh sb="502" eb="504">
      <t>オスイ</t>
    </rPh>
    <rPh sb="504" eb="506">
      <t>ショリ</t>
    </rPh>
    <rPh sb="506" eb="508">
      <t>ゲンカ</t>
    </rPh>
    <rPh sb="512" eb="514">
      <t>コウヒ</t>
    </rPh>
    <rPh sb="514" eb="516">
      <t>フタン</t>
    </rPh>
    <rPh sb="516" eb="517">
      <t>ブン</t>
    </rPh>
    <rPh sb="518" eb="520">
      <t>ゾウゲン</t>
    </rPh>
    <rPh sb="521" eb="523">
      <t>エイキョウ</t>
    </rPh>
    <rPh sb="524" eb="525">
      <t>オオ</t>
    </rPh>
    <rPh sb="528" eb="531">
      <t>ジッシツテキ</t>
    </rPh>
    <rPh sb="533" eb="536">
      <t>ゼンネンド</t>
    </rPh>
    <rPh sb="537" eb="540">
      <t>ドウスイジュン</t>
    </rPh>
    <rPh sb="541" eb="543">
      <t>カイゼン</t>
    </rPh>
    <rPh sb="549" eb="551">
      <t>ジョウキョウ</t>
    </rPh>
    <phoneticPr fontId="7"/>
  </si>
  <si>
    <t>　今後も流域下水道維持管理負担金は更に増加していく見込であることや、事業開始当初の企業債償還金のピークが平成34年頃まで継続すること、また、使用料収入（有収水量）が大規模事業所に大きく依存しており、その生産活動が収支に与える影響が大きいことから、水洗化率の向上や適正な使用料体系の確立に取り組み、安定した使用料収入を確保していく必要がある。
　また、企業債の償還金のピークが終了した後も、管渠の改築更新時期が迫ってくることから、安定した使用料収入の確保に努めるとともに、施設の効率的な維持管理や延命化を図り、経営の健全性を高めていく。
　そのほか、経営状況を明確にするため、平成31年度から地方公営企業法を適用する手続きに既に着手しており、経営戦略についても平成32年度までの策定を予定している。
　</t>
    <rPh sb="1" eb="3">
      <t>コンゴ</t>
    </rPh>
    <rPh sb="52" eb="54">
      <t>ヘイセイ</t>
    </rPh>
    <rPh sb="56" eb="57">
      <t>ネン</t>
    </rPh>
    <rPh sb="57" eb="58">
      <t>コロ</t>
    </rPh>
    <rPh sb="70" eb="73">
      <t>シヨウリョウ</t>
    </rPh>
    <rPh sb="73" eb="75">
      <t>シュウニュウ</t>
    </rPh>
    <rPh sb="76" eb="78">
      <t>ユウシュウ</t>
    </rPh>
    <rPh sb="78" eb="80">
      <t>スイリョウ</t>
    </rPh>
    <rPh sb="82" eb="85">
      <t>ダイキボ</t>
    </rPh>
    <rPh sb="85" eb="88">
      <t>ジギョウショ</t>
    </rPh>
    <rPh sb="89" eb="90">
      <t>オオ</t>
    </rPh>
    <rPh sb="92" eb="94">
      <t>イゾン</t>
    </rPh>
    <rPh sb="101" eb="103">
      <t>セイサン</t>
    </rPh>
    <rPh sb="103" eb="105">
      <t>カツドウ</t>
    </rPh>
    <rPh sb="148" eb="150">
      <t>アンテイ</t>
    </rPh>
    <rPh sb="152" eb="155">
      <t>シヨウリョウ</t>
    </rPh>
    <rPh sb="155" eb="157">
      <t>シュウニュウ</t>
    </rPh>
    <rPh sb="158" eb="160">
      <t>カクホ</t>
    </rPh>
    <rPh sb="214" eb="216">
      <t>アンテイ</t>
    </rPh>
    <rPh sb="218" eb="221">
      <t>シヨウリョウ</t>
    </rPh>
    <rPh sb="221" eb="223">
      <t>シュウニュウ</t>
    </rPh>
    <rPh sb="227" eb="228">
      <t>ツト</t>
    </rPh>
    <rPh sb="235" eb="237">
      <t>シセツ</t>
    </rPh>
    <rPh sb="238" eb="240">
      <t>コウリツ</t>
    </rPh>
    <rPh sb="240" eb="241">
      <t>テキ</t>
    </rPh>
    <rPh sb="242" eb="244">
      <t>イジ</t>
    </rPh>
    <rPh sb="244" eb="246">
      <t>カンリ</t>
    </rPh>
    <rPh sb="254" eb="256">
      <t>ケイエイ</t>
    </rPh>
    <rPh sb="257" eb="260">
      <t>ケンゼンセイ</t>
    </rPh>
    <rPh sb="261" eb="262">
      <t>タカ</t>
    </rPh>
    <rPh sb="279" eb="281">
      <t>メイカク</t>
    </rPh>
    <rPh sb="287" eb="289">
      <t>ヘイセイ</t>
    </rPh>
    <rPh sb="291" eb="293">
      <t>ネンド</t>
    </rPh>
    <rPh sb="295" eb="297">
      <t>チホウ</t>
    </rPh>
    <rPh sb="297" eb="299">
      <t>コウエイ</t>
    </rPh>
    <rPh sb="299" eb="301">
      <t>キギョウ</t>
    </rPh>
    <rPh sb="301" eb="302">
      <t>ホウ</t>
    </rPh>
    <rPh sb="303" eb="305">
      <t>テキヨウ</t>
    </rPh>
    <rPh sb="307" eb="309">
      <t>テツヅ</t>
    </rPh>
    <rPh sb="311" eb="312">
      <t>スデ</t>
    </rPh>
    <rPh sb="313" eb="315">
      <t>チャクシュ</t>
    </rPh>
    <rPh sb="320" eb="322">
      <t>ケイエイ</t>
    </rPh>
    <rPh sb="322" eb="324">
      <t>センリャク</t>
    </rPh>
    <rPh sb="329" eb="331">
      <t>ヘイセイ</t>
    </rPh>
    <rPh sb="333" eb="335">
      <t>ネンド</t>
    </rPh>
    <rPh sb="338" eb="340">
      <t>サクテイ</t>
    </rPh>
    <rPh sb="341" eb="343">
      <t>ヨテイ</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</si>
</sst>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formatCode="#,##0.00;&quot;△&quot;#,##0.00">
                  <c:v>0</c:v>
                </c:pt>
                <c:pt idx="1">
                  <c:v>0.04</c:v>
                </c:pt>
                <c:pt idx="2" formatCode="#,##0.00;&quot;△&quot;#,##0.00">
                  <c:v>0</c:v>
                </c:pt>
                <c:pt idx="3">
                  <c:v>0.05</c:v>
                </c:pt>
                <c:pt idx="4">
                  <c:v>0.04</c:v>
                </c:pt>
              </c:numCache>
            </c:numRef>
          </c:val>
        </c:ser>
        <c:dLbls>
          <c:showLegendKey val="0"/>
          <c:showVal val="0"/>
          <c:showCatName val="0"/>
          <c:showSerName val="0"/>
          <c:showPercent val="0"/>
          <c:showBubbleSize val="0"/>
        </c:dLbls>
        <c:gapWidth val="150"/>
        <c:axId val="42604416"/>
        <c:axId val="42618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0.06</c:v>
                </c:pt>
                <c:pt idx="2">
                  <c:v>0.05</c:v>
                </c:pt>
                <c:pt idx="3">
                  <c:v>0.04</c:v>
                </c:pt>
                <c:pt idx="4">
                  <c:v>0.05</c:v>
                </c:pt>
              </c:numCache>
            </c:numRef>
          </c:val>
          <c:smooth val="0"/>
        </c:ser>
        <c:dLbls>
          <c:showLegendKey val="0"/>
          <c:showVal val="0"/>
          <c:showCatName val="0"/>
          <c:showSerName val="0"/>
          <c:showPercent val="0"/>
          <c:showBubbleSize val="0"/>
        </c:dLbls>
        <c:marker val="1"/>
        <c:smooth val="0"/>
        <c:axId val="42604416"/>
        <c:axId val="42618880"/>
      </c:lineChart>
      <c:dateAx>
        <c:axId val="42604416"/>
        <c:scaling>
          <c:orientation val="minMax"/>
        </c:scaling>
        <c:delete val="1"/>
        <c:axPos val="b"/>
        <c:numFmt formatCode="ge" sourceLinked="1"/>
        <c:majorTickMark val="none"/>
        <c:minorTickMark val="none"/>
        <c:tickLblPos val="none"/>
        <c:crossAx val="42618880"/>
        <c:crosses val="autoZero"/>
        <c:auto val="1"/>
        <c:lblOffset val="100"/>
        <c:baseTimeUnit val="years"/>
      </c:dateAx>
      <c:valAx>
        <c:axId val="42618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604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7337984"/>
        <c:axId val="107340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58.78</c:v>
                </c:pt>
                <c:pt idx="1">
                  <c:v>56.94</c:v>
                </c:pt>
                <c:pt idx="2">
                  <c:v>58.28</c:v>
                </c:pt>
                <c:pt idx="3">
                  <c:v>56.67</c:v>
                </c:pt>
                <c:pt idx="4">
                  <c:v>58.04</c:v>
                </c:pt>
              </c:numCache>
            </c:numRef>
          </c:val>
          <c:smooth val="0"/>
        </c:ser>
        <c:dLbls>
          <c:showLegendKey val="0"/>
          <c:showVal val="0"/>
          <c:showCatName val="0"/>
          <c:showSerName val="0"/>
          <c:showPercent val="0"/>
          <c:showBubbleSize val="0"/>
        </c:dLbls>
        <c:marker val="1"/>
        <c:smooth val="0"/>
        <c:axId val="107337984"/>
        <c:axId val="107340160"/>
      </c:lineChart>
      <c:dateAx>
        <c:axId val="107337984"/>
        <c:scaling>
          <c:orientation val="minMax"/>
        </c:scaling>
        <c:delete val="1"/>
        <c:axPos val="b"/>
        <c:numFmt formatCode="ge" sourceLinked="1"/>
        <c:majorTickMark val="none"/>
        <c:minorTickMark val="none"/>
        <c:tickLblPos val="none"/>
        <c:crossAx val="107340160"/>
        <c:crosses val="autoZero"/>
        <c:auto val="1"/>
        <c:lblOffset val="100"/>
        <c:baseTimeUnit val="years"/>
      </c:dateAx>
      <c:valAx>
        <c:axId val="107340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337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87.12</c:v>
                </c:pt>
                <c:pt idx="1">
                  <c:v>86.51</c:v>
                </c:pt>
                <c:pt idx="2">
                  <c:v>88.75</c:v>
                </c:pt>
                <c:pt idx="3">
                  <c:v>87.95</c:v>
                </c:pt>
                <c:pt idx="4">
                  <c:v>87.98</c:v>
                </c:pt>
              </c:numCache>
            </c:numRef>
          </c:val>
        </c:ser>
        <c:dLbls>
          <c:showLegendKey val="0"/>
          <c:showVal val="0"/>
          <c:showCatName val="0"/>
          <c:showSerName val="0"/>
          <c:showPercent val="0"/>
          <c:showBubbleSize val="0"/>
        </c:dLbls>
        <c:gapWidth val="150"/>
        <c:axId val="107378560"/>
        <c:axId val="107397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92.42</c:v>
                </c:pt>
                <c:pt idx="1">
                  <c:v>92.35</c:v>
                </c:pt>
                <c:pt idx="2">
                  <c:v>92.78</c:v>
                </c:pt>
                <c:pt idx="3">
                  <c:v>92.9</c:v>
                </c:pt>
                <c:pt idx="4">
                  <c:v>92.56</c:v>
                </c:pt>
              </c:numCache>
            </c:numRef>
          </c:val>
          <c:smooth val="0"/>
        </c:ser>
        <c:dLbls>
          <c:showLegendKey val="0"/>
          <c:showVal val="0"/>
          <c:showCatName val="0"/>
          <c:showSerName val="0"/>
          <c:showPercent val="0"/>
          <c:showBubbleSize val="0"/>
        </c:dLbls>
        <c:marker val="1"/>
        <c:smooth val="0"/>
        <c:axId val="107378560"/>
        <c:axId val="107397120"/>
      </c:lineChart>
      <c:dateAx>
        <c:axId val="107378560"/>
        <c:scaling>
          <c:orientation val="minMax"/>
        </c:scaling>
        <c:delete val="1"/>
        <c:axPos val="b"/>
        <c:numFmt formatCode="ge" sourceLinked="1"/>
        <c:majorTickMark val="none"/>
        <c:minorTickMark val="none"/>
        <c:tickLblPos val="none"/>
        <c:crossAx val="107397120"/>
        <c:crosses val="autoZero"/>
        <c:auto val="1"/>
        <c:lblOffset val="100"/>
        <c:baseTimeUnit val="years"/>
      </c:dateAx>
      <c:valAx>
        <c:axId val="107397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378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61.89</c:v>
                </c:pt>
                <c:pt idx="1">
                  <c:v>80.05</c:v>
                </c:pt>
                <c:pt idx="2">
                  <c:v>71.48</c:v>
                </c:pt>
                <c:pt idx="3">
                  <c:v>69.53</c:v>
                </c:pt>
                <c:pt idx="4">
                  <c:v>71.28</c:v>
                </c:pt>
              </c:numCache>
            </c:numRef>
          </c:val>
        </c:ser>
        <c:dLbls>
          <c:showLegendKey val="0"/>
          <c:showVal val="0"/>
          <c:showCatName val="0"/>
          <c:showSerName val="0"/>
          <c:showPercent val="0"/>
          <c:showBubbleSize val="0"/>
        </c:dLbls>
        <c:gapWidth val="150"/>
        <c:axId val="42640896"/>
        <c:axId val="42642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2640896"/>
        <c:axId val="42642816"/>
      </c:lineChart>
      <c:dateAx>
        <c:axId val="42640896"/>
        <c:scaling>
          <c:orientation val="minMax"/>
        </c:scaling>
        <c:delete val="1"/>
        <c:axPos val="b"/>
        <c:numFmt formatCode="ge" sourceLinked="1"/>
        <c:majorTickMark val="none"/>
        <c:minorTickMark val="none"/>
        <c:tickLblPos val="none"/>
        <c:crossAx val="42642816"/>
        <c:crosses val="autoZero"/>
        <c:auto val="1"/>
        <c:lblOffset val="100"/>
        <c:baseTimeUnit val="years"/>
      </c:dateAx>
      <c:valAx>
        <c:axId val="42642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640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2660992"/>
        <c:axId val="42662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2660992"/>
        <c:axId val="42662912"/>
      </c:lineChart>
      <c:dateAx>
        <c:axId val="42660992"/>
        <c:scaling>
          <c:orientation val="minMax"/>
        </c:scaling>
        <c:delete val="1"/>
        <c:axPos val="b"/>
        <c:numFmt formatCode="ge" sourceLinked="1"/>
        <c:majorTickMark val="none"/>
        <c:minorTickMark val="none"/>
        <c:tickLblPos val="none"/>
        <c:crossAx val="42662912"/>
        <c:crosses val="autoZero"/>
        <c:auto val="1"/>
        <c:lblOffset val="100"/>
        <c:baseTimeUnit val="years"/>
      </c:dateAx>
      <c:valAx>
        <c:axId val="42662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660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9668736"/>
        <c:axId val="99670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668736"/>
        <c:axId val="99670656"/>
      </c:lineChart>
      <c:dateAx>
        <c:axId val="99668736"/>
        <c:scaling>
          <c:orientation val="minMax"/>
        </c:scaling>
        <c:delete val="1"/>
        <c:axPos val="b"/>
        <c:numFmt formatCode="ge" sourceLinked="1"/>
        <c:majorTickMark val="none"/>
        <c:minorTickMark val="none"/>
        <c:tickLblPos val="none"/>
        <c:crossAx val="99670656"/>
        <c:crosses val="autoZero"/>
        <c:auto val="1"/>
        <c:lblOffset val="100"/>
        <c:baseTimeUnit val="years"/>
      </c:dateAx>
      <c:valAx>
        <c:axId val="99670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668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0751616"/>
        <c:axId val="100761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751616"/>
        <c:axId val="100761984"/>
      </c:lineChart>
      <c:dateAx>
        <c:axId val="100751616"/>
        <c:scaling>
          <c:orientation val="minMax"/>
        </c:scaling>
        <c:delete val="1"/>
        <c:axPos val="b"/>
        <c:numFmt formatCode="ge" sourceLinked="1"/>
        <c:majorTickMark val="none"/>
        <c:minorTickMark val="none"/>
        <c:tickLblPos val="none"/>
        <c:crossAx val="100761984"/>
        <c:crosses val="autoZero"/>
        <c:auto val="1"/>
        <c:lblOffset val="100"/>
        <c:baseTimeUnit val="years"/>
      </c:dateAx>
      <c:valAx>
        <c:axId val="100761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751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0778752"/>
        <c:axId val="100780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778752"/>
        <c:axId val="100780672"/>
      </c:lineChart>
      <c:dateAx>
        <c:axId val="100778752"/>
        <c:scaling>
          <c:orientation val="minMax"/>
        </c:scaling>
        <c:delete val="1"/>
        <c:axPos val="b"/>
        <c:numFmt formatCode="ge" sourceLinked="1"/>
        <c:majorTickMark val="none"/>
        <c:minorTickMark val="none"/>
        <c:tickLblPos val="none"/>
        <c:crossAx val="100780672"/>
        <c:crosses val="autoZero"/>
        <c:auto val="1"/>
        <c:lblOffset val="100"/>
        <c:baseTimeUnit val="years"/>
      </c:dateAx>
      <c:valAx>
        <c:axId val="100780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778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1911.38</c:v>
                </c:pt>
                <c:pt idx="1">
                  <c:v>1855.14</c:v>
                </c:pt>
                <c:pt idx="2">
                  <c:v>2017.29</c:v>
                </c:pt>
                <c:pt idx="3">
                  <c:v>1973.59</c:v>
                </c:pt>
                <c:pt idx="4">
                  <c:v>1903.23</c:v>
                </c:pt>
              </c:numCache>
            </c:numRef>
          </c:val>
        </c:ser>
        <c:dLbls>
          <c:showLegendKey val="0"/>
          <c:showVal val="0"/>
          <c:showCatName val="0"/>
          <c:showSerName val="0"/>
          <c:showPercent val="0"/>
          <c:showBubbleSize val="0"/>
        </c:dLbls>
        <c:gapWidth val="150"/>
        <c:axId val="103178240"/>
        <c:axId val="103180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1127.77</c:v>
                </c:pt>
                <c:pt idx="1">
                  <c:v>1066.1600000000001</c:v>
                </c:pt>
                <c:pt idx="2">
                  <c:v>1117.27</c:v>
                </c:pt>
                <c:pt idx="3">
                  <c:v>1051.49</c:v>
                </c:pt>
                <c:pt idx="4">
                  <c:v>991.69</c:v>
                </c:pt>
              </c:numCache>
            </c:numRef>
          </c:val>
          <c:smooth val="0"/>
        </c:ser>
        <c:dLbls>
          <c:showLegendKey val="0"/>
          <c:showVal val="0"/>
          <c:showCatName val="0"/>
          <c:showSerName val="0"/>
          <c:showPercent val="0"/>
          <c:showBubbleSize val="0"/>
        </c:dLbls>
        <c:marker val="1"/>
        <c:smooth val="0"/>
        <c:axId val="103178240"/>
        <c:axId val="103180160"/>
      </c:lineChart>
      <c:dateAx>
        <c:axId val="103178240"/>
        <c:scaling>
          <c:orientation val="minMax"/>
        </c:scaling>
        <c:delete val="1"/>
        <c:axPos val="b"/>
        <c:numFmt formatCode="ge" sourceLinked="1"/>
        <c:majorTickMark val="none"/>
        <c:minorTickMark val="none"/>
        <c:tickLblPos val="none"/>
        <c:crossAx val="103180160"/>
        <c:crosses val="autoZero"/>
        <c:auto val="1"/>
        <c:lblOffset val="100"/>
        <c:baseTimeUnit val="years"/>
      </c:dateAx>
      <c:valAx>
        <c:axId val="103180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178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81.37</c:v>
                </c:pt>
                <c:pt idx="1">
                  <c:v>85.85</c:v>
                </c:pt>
                <c:pt idx="2">
                  <c:v>84.63</c:v>
                </c:pt>
                <c:pt idx="3">
                  <c:v>84.66</c:v>
                </c:pt>
                <c:pt idx="4">
                  <c:v>89.91</c:v>
                </c:pt>
              </c:numCache>
            </c:numRef>
          </c:val>
        </c:ser>
        <c:dLbls>
          <c:showLegendKey val="0"/>
          <c:showVal val="0"/>
          <c:showCatName val="0"/>
          <c:showSerName val="0"/>
          <c:showPercent val="0"/>
          <c:showBubbleSize val="0"/>
        </c:dLbls>
        <c:gapWidth val="150"/>
        <c:axId val="103214464"/>
        <c:axId val="103216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75.08</c:v>
                </c:pt>
                <c:pt idx="1">
                  <c:v>76.91</c:v>
                </c:pt>
                <c:pt idx="2">
                  <c:v>76.33</c:v>
                </c:pt>
                <c:pt idx="3">
                  <c:v>80.11</c:v>
                </c:pt>
                <c:pt idx="4">
                  <c:v>84.53</c:v>
                </c:pt>
              </c:numCache>
            </c:numRef>
          </c:val>
          <c:smooth val="0"/>
        </c:ser>
        <c:dLbls>
          <c:showLegendKey val="0"/>
          <c:showVal val="0"/>
          <c:showCatName val="0"/>
          <c:showSerName val="0"/>
          <c:showPercent val="0"/>
          <c:showBubbleSize val="0"/>
        </c:dLbls>
        <c:marker val="1"/>
        <c:smooth val="0"/>
        <c:axId val="103214464"/>
        <c:axId val="103216640"/>
      </c:lineChart>
      <c:dateAx>
        <c:axId val="103214464"/>
        <c:scaling>
          <c:orientation val="minMax"/>
        </c:scaling>
        <c:delete val="1"/>
        <c:axPos val="b"/>
        <c:numFmt formatCode="ge" sourceLinked="1"/>
        <c:majorTickMark val="none"/>
        <c:minorTickMark val="none"/>
        <c:tickLblPos val="none"/>
        <c:crossAx val="103216640"/>
        <c:crosses val="autoZero"/>
        <c:auto val="1"/>
        <c:lblOffset val="100"/>
        <c:baseTimeUnit val="years"/>
      </c:dateAx>
      <c:valAx>
        <c:axId val="10321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214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143.41</c:v>
                </c:pt>
                <c:pt idx="1">
                  <c:v>144.4</c:v>
                </c:pt>
                <c:pt idx="2">
                  <c:v>152.12</c:v>
                </c:pt>
                <c:pt idx="3">
                  <c:v>151.96</c:v>
                </c:pt>
                <c:pt idx="4">
                  <c:v>142.84</c:v>
                </c:pt>
              </c:numCache>
            </c:numRef>
          </c:val>
        </c:ser>
        <c:dLbls>
          <c:showLegendKey val="0"/>
          <c:showVal val="0"/>
          <c:showCatName val="0"/>
          <c:showSerName val="0"/>
          <c:showPercent val="0"/>
          <c:showBubbleSize val="0"/>
        </c:dLbls>
        <c:gapWidth val="150"/>
        <c:axId val="107301504"/>
        <c:axId val="107320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164.73</c:v>
                </c:pt>
                <c:pt idx="1">
                  <c:v>160.77000000000001</c:v>
                </c:pt>
                <c:pt idx="2">
                  <c:v>164.13</c:v>
                </c:pt>
                <c:pt idx="3">
                  <c:v>162.66</c:v>
                </c:pt>
                <c:pt idx="4">
                  <c:v>154.69999999999999</c:v>
                </c:pt>
              </c:numCache>
            </c:numRef>
          </c:val>
          <c:smooth val="0"/>
        </c:ser>
        <c:dLbls>
          <c:showLegendKey val="0"/>
          <c:showVal val="0"/>
          <c:showCatName val="0"/>
          <c:showSerName val="0"/>
          <c:showPercent val="0"/>
          <c:showBubbleSize val="0"/>
        </c:dLbls>
        <c:marker val="1"/>
        <c:smooth val="0"/>
        <c:axId val="107301504"/>
        <c:axId val="107320064"/>
      </c:lineChart>
      <c:dateAx>
        <c:axId val="107301504"/>
        <c:scaling>
          <c:orientation val="minMax"/>
        </c:scaling>
        <c:delete val="1"/>
        <c:axPos val="b"/>
        <c:numFmt formatCode="ge" sourceLinked="1"/>
        <c:majorTickMark val="none"/>
        <c:minorTickMark val="none"/>
        <c:tickLblPos val="none"/>
        <c:crossAx val="107320064"/>
        <c:crosses val="autoZero"/>
        <c:auto val="1"/>
        <c:lblOffset val="100"/>
        <c:baseTimeUnit val="years"/>
      </c:dateAx>
      <c:valAx>
        <c:axId val="107320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301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大阪府　貝塚市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Bc2</v>
      </c>
      <c r="X8" s="48"/>
      <c r="Y8" s="48"/>
      <c r="Z8" s="48"/>
      <c r="AA8" s="48"/>
      <c r="AB8" s="48"/>
      <c r="AC8" s="48"/>
      <c r="AD8" s="49" t="s">
        <v>122</v>
      </c>
      <c r="AE8" s="49"/>
      <c r="AF8" s="49"/>
      <c r="AG8" s="49"/>
      <c r="AH8" s="49"/>
      <c r="AI8" s="49"/>
      <c r="AJ8" s="49"/>
      <c r="AK8" s="4"/>
      <c r="AL8" s="50">
        <f>データ!S6</f>
        <v>88813</v>
      </c>
      <c r="AM8" s="50"/>
      <c r="AN8" s="50"/>
      <c r="AO8" s="50"/>
      <c r="AP8" s="50"/>
      <c r="AQ8" s="50"/>
      <c r="AR8" s="50"/>
      <c r="AS8" s="50"/>
      <c r="AT8" s="45">
        <f>データ!T6</f>
        <v>43.93</v>
      </c>
      <c r="AU8" s="45"/>
      <c r="AV8" s="45"/>
      <c r="AW8" s="45"/>
      <c r="AX8" s="45"/>
      <c r="AY8" s="45"/>
      <c r="AZ8" s="45"/>
      <c r="BA8" s="45"/>
      <c r="BB8" s="45">
        <f>データ!U6</f>
        <v>2021.69</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60.3</v>
      </c>
      <c r="Q10" s="45"/>
      <c r="R10" s="45"/>
      <c r="S10" s="45"/>
      <c r="T10" s="45"/>
      <c r="U10" s="45"/>
      <c r="V10" s="45"/>
      <c r="W10" s="45">
        <f>データ!Q6</f>
        <v>87.1</v>
      </c>
      <c r="X10" s="45"/>
      <c r="Y10" s="45"/>
      <c r="Z10" s="45"/>
      <c r="AA10" s="45"/>
      <c r="AB10" s="45"/>
      <c r="AC10" s="45"/>
      <c r="AD10" s="50">
        <f>データ!R6</f>
        <v>1819</v>
      </c>
      <c r="AE10" s="50"/>
      <c r="AF10" s="50"/>
      <c r="AG10" s="50"/>
      <c r="AH10" s="50"/>
      <c r="AI10" s="50"/>
      <c r="AJ10" s="50"/>
      <c r="AK10" s="2"/>
      <c r="AL10" s="50">
        <f>データ!V6</f>
        <v>53302</v>
      </c>
      <c r="AM10" s="50"/>
      <c r="AN10" s="50"/>
      <c r="AO10" s="50"/>
      <c r="AP10" s="50"/>
      <c r="AQ10" s="50"/>
      <c r="AR10" s="50"/>
      <c r="AS10" s="50"/>
      <c r="AT10" s="45">
        <f>データ!W6</f>
        <v>9.6999999999999993</v>
      </c>
      <c r="AU10" s="45"/>
      <c r="AV10" s="45"/>
      <c r="AW10" s="45"/>
      <c r="AX10" s="45"/>
      <c r="AY10" s="45"/>
      <c r="AZ10" s="45"/>
      <c r="BA10" s="45"/>
      <c r="BB10" s="45">
        <f>データ!X6</f>
        <v>5495.05</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124</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123</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125</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56</v>
      </c>
      <c r="N86" s="26" t="s">
        <v>56</v>
      </c>
      <c r="O86" s="26"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272086</v>
      </c>
      <c r="D6" s="33">
        <f t="shared" si="3"/>
        <v>47</v>
      </c>
      <c r="E6" s="33">
        <f t="shared" si="3"/>
        <v>17</v>
      </c>
      <c r="F6" s="33">
        <f t="shared" si="3"/>
        <v>1</v>
      </c>
      <c r="G6" s="33">
        <f t="shared" si="3"/>
        <v>0</v>
      </c>
      <c r="H6" s="33" t="str">
        <f t="shared" si="3"/>
        <v>大阪府　貝塚市</v>
      </c>
      <c r="I6" s="33" t="str">
        <f t="shared" si="3"/>
        <v>法非適用</v>
      </c>
      <c r="J6" s="33" t="str">
        <f t="shared" si="3"/>
        <v>下水道事業</v>
      </c>
      <c r="K6" s="33" t="str">
        <f t="shared" si="3"/>
        <v>公共下水道</v>
      </c>
      <c r="L6" s="33" t="str">
        <f t="shared" si="3"/>
        <v>Bc2</v>
      </c>
      <c r="M6" s="33">
        <f t="shared" si="3"/>
        <v>0</v>
      </c>
      <c r="N6" s="34" t="str">
        <f t="shared" si="3"/>
        <v>-</v>
      </c>
      <c r="O6" s="34" t="str">
        <f t="shared" si="3"/>
        <v>該当数値なし</v>
      </c>
      <c r="P6" s="34">
        <f t="shared" si="3"/>
        <v>60.3</v>
      </c>
      <c r="Q6" s="34">
        <f t="shared" si="3"/>
        <v>87.1</v>
      </c>
      <c r="R6" s="34">
        <f t="shared" si="3"/>
        <v>1819</v>
      </c>
      <c r="S6" s="34">
        <f t="shared" si="3"/>
        <v>88813</v>
      </c>
      <c r="T6" s="34">
        <f t="shared" si="3"/>
        <v>43.93</v>
      </c>
      <c r="U6" s="34">
        <f t="shared" si="3"/>
        <v>2021.69</v>
      </c>
      <c r="V6" s="34">
        <f t="shared" si="3"/>
        <v>53302</v>
      </c>
      <c r="W6" s="34">
        <f t="shared" si="3"/>
        <v>9.6999999999999993</v>
      </c>
      <c r="X6" s="34">
        <f t="shared" si="3"/>
        <v>5495.05</v>
      </c>
      <c r="Y6" s="35">
        <f>IF(Y7="",NA(),Y7)</f>
        <v>61.89</v>
      </c>
      <c r="Z6" s="35">
        <f t="shared" ref="Z6:AH6" si="4">IF(Z7="",NA(),Z7)</f>
        <v>80.05</v>
      </c>
      <c r="AA6" s="35">
        <f t="shared" si="4"/>
        <v>71.48</v>
      </c>
      <c r="AB6" s="35">
        <f t="shared" si="4"/>
        <v>69.53</v>
      </c>
      <c r="AC6" s="35">
        <f t="shared" si="4"/>
        <v>71.28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1911.38</v>
      </c>
      <c r="BG6" s="35">
        <f t="shared" ref="BG6:BO6" si="7">IF(BG7="",NA(),BG7)</f>
        <v>1855.14</v>
      </c>
      <c r="BH6" s="35">
        <f t="shared" si="7"/>
        <v>2017.29</v>
      </c>
      <c r="BI6" s="35">
        <f t="shared" si="7"/>
        <v>1973.59</v>
      </c>
      <c r="BJ6" s="35">
        <f t="shared" si="7"/>
        <v>1903.23</v>
      </c>
      <c r="BK6" s="35">
        <f t="shared" si="7"/>
        <v>1127.77</v>
      </c>
      <c r="BL6" s="35">
        <f t="shared" si="7"/>
        <v>1066.1600000000001</v>
      </c>
      <c r="BM6" s="35">
        <f t="shared" si="7"/>
        <v>1117.27</v>
      </c>
      <c r="BN6" s="35">
        <f t="shared" si="7"/>
        <v>1051.49</v>
      </c>
      <c r="BO6" s="35">
        <f t="shared" si="7"/>
        <v>991.69</v>
      </c>
      <c r="BP6" s="34" t="str">
        <f>IF(BP7="","",IF(BP7="-","【-】","【"&amp;SUBSTITUTE(TEXT(BP7,"#,##0.00"),"-","△")&amp;"】"))</f>
        <v>【728.30】</v>
      </c>
      <c r="BQ6" s="35">
        <f>IF(BQ7="",NA(),BQ7)</f>
        <v>81.37</v>
      </c>
      <c r="BR6" s="35">
        <f t="shared" ref="BR6:BZ6" si="8">IF(BR7="",NA(),BR7)</f>
        <v>85.85</v>
      </c>
      <c r="BS6" s="35">
        <f t="shared" si="8"/>
        <v>84.63</v>
      </c>
      <c r="BT6" s="35">
        <f t="shared" si="8"/>
        <v>84.66</v>
      </c>
      <c r="BU6" s="35">
        <f t="shared" si="8"/>
        <v>89.91</v>
      </c>
      <c r="BV6" s="35">
        <f t="shared" si="8"/>
        <v>75.08</v>
      </c>
      <c r="BW6" s="35">
        <f t="shared" si="8"/>
        <v>76.91</v>
      </c>
      <c r="BX6" s="35">
        <f t="shared" si="8"/>
        <v>76.33</v>
      </c>
      <c r="BY6" s="35">
        <f t="shared" si="8"/>
        <v>80.11</v>
      </c>
      <c r="BZ6" s="35">
        <f t="shared" si="8"/>
        <v>84.53</v>
      </c>
      <c r="CA6" s="34" t="str">
        <f>IF(CA7="","",IF(CA7="-","【-】","【"&amp;SUBSTITUTE(TEXT(CA7,"#,##0.00"),"-","△")&amp;"】"))</f>
        <v>【100.04】</v>
      </c>
      <c r="CB6" s="35">
        <f>IF(CB7="",NA(),CB7)</f>
        <v>143.41</v>
      </c>
      <c r="CC6" s="35">
        <f t="shared" ref="CC6:CK6" si="9">IF(CC7="",NA(),CC7)</f>
        <v>144.4</v>
      </c>
      <c r="CD6" s="35">
        <f t="shared" si="9"/>
        <v>152.12</v>
      </c>
      <c r="CE6" s="35">
        <f t="shared" si="9"/>
        <v>151.96</v>
      </c>
      <c r="CF6" s="35">
        <f t="shared" si="9"/>
        <v>142.84</v>
      </c>
      <c r="CG6" s="35">
        <f t="shared" si="9"/>
        <v>164.73</v>
      </c>
      <c r="CH6" s="35">
        <f t="shared" si="9"/>
        <v>160.77000000000001</v>
      </c>
      <c r="CI6" s="35">
        <f t="shared" si="9"/>
        <v>164.13</v>
      </c>
      <c r="CJ6" s="35">
        <f t="shared" si="9"/>
        <v>162.66</v>
      </c>
      <c r="CK6" s="35">
        <f t="shared" si="9"/>
        <v>154.69999999999999</v>
      </c>
      <c r="CL6" s="34" t="str">
        <f>IF(CL7="","",IF(CL7="-","【-】","【"&amp;SUBSTITUTE(TEXT(CL7,"#,##0.00"),"-","△")&amp;"】"))</f>
        <v>【137.82】</v>
      </c>
      <c r="CM6" s="35" t="str">
        <f>IF(CM7="",NA(),CM7)</f>
        <v>-</v>
      </c>
      <c r="CN6" s="35" t="str">
        <f t="shared" ref="CN6:CV6" si="10">IF(CN7="",NA(),CN7)</f>
        <v>-</v>
      </c>
      <c r="CO6" s="35" t="str">
        <f t="shared" si="10"/>
        <v>-</v>
      </c>
      <c r="CP6" s="35" t="str">
        <f t="shared" si="10"/>
        <v>-</v>
      </c>
      <c r="CQ6" s="35" t="str">
        <f t="shared" si="10"/>
        <v>-</v>
      </c>
      <c r="CR6" s="35">
        <f t="shared" si="10"/>
        <v>58.78</v>
      </c>
      <c r="CS6" s="35">
        <f t="shared" si="10"/>
        <v>56.94</v>
      </c>
      <c r="CT6" s="35">
        <f t="shared" si="10"/>
        <v>58.28</v>
      </c>
      <c r="CU6" s="35">
        <f t="shared" si="10"/>
        <v>56.67</v>
      </c>
      <c r="CV6" s="35">
        <f t="shared" si="10"/>
        <v>58.04</v>
      </c>
      <c r="CW6" s="34" t="str">
        <f>IF(CW7="","",IF(CW7="-","【-】","【"&amp;SUBSTITUTE(TEXT(CW7,"#,##0.00"),"-","△")&amp;"】"))</f>
        <v>【60.09】</v>
      </c>
      <c r="CX6" s="35">
        <f>IF(CX7="",NA(),CX7)</f>
        <v>87.12</v>
      </c>
      <c r="CY6" s="35">
        <f t="shared" ref="CY6:DG6" si="11">IF(CY7="",NA(),CY7)</f>
        <v>86.51</v>
      </c>
      <c r="CZ6" s="35">
        <f t="shared" si="11"/>
        <v>88.75</v>
      </c>
      <c r="DA6" s="35">
        <f t="shared" si="11"/>
        <v>87.95</v>
      </c>
      <c r="DB6" s="35">
        <f t="shared" si="11"/>
        <v>87.98</v>
      </c>
      <c r="DC6" s="35">
        <f t="shared" si="11"/>
        <v>92.42</v>
      </c>
      <c r="DD6" s="35">
        <f t="shared" si="11"/>
        <v>92.35</v>
      </c>
      <c r="DE6" s="35">
        <f t="shared" si="11"/>
        <v>92.78</v>
      </c>
      <c r="DF6" s="35">
        <f t="shared" si="11"/>
        <v>92.9</v>
      </c>
      <c r="DG6" s="35">
        <f t="shared" si="11"/>
        <v>92.56</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5">
        <f t="shared" ref="EF6:EN6" si="14">IF(EF7="",NA(),EF7)</f>
        <v>0.04</v>
      </c>
      <c r="EG6" s="34">
        <f t="shared" si="14"/>
        <v>0</v>
      </c>
      <c r="EH6" s="35">
        <f t="shared" si="14"/>
        <v>0.05</v>
      </c>
      <c r="EI6" s="35">
        <f t="shared" si="14"/>
        <v>0.04</v>
      </c>
      <c r="EJ6" s="35">
        <f t="shared" si="14"/>
        <v>0.04</v>
      </c>
      <c r="EK6" s="35">
        <f t="shared" si="14"/>
        <v>0.06</v>
      </c>
      <c r="EL6" s="35">
        <f t="shared" si="14"/>
        <v>0.05</v>
      </c>
      <c r="EM6" s="35">
        <f t="shared" si="14"/>
        <v>0.04</v>
      </c>
      <c r="EN6" s="35">
        <f t="shared" si="14"/>
        <v>0.05</v>
      </c>
      <c r="EO6" s="34" t="str">
        <f>IF(EO7="","",IF(EO7="-","【-】","【"&amp;SUBSTITUTE(TEXT(EO7,"#,##0.00"),"-","△")&amp;"】"))</f>
        <v>【0.27】</v>
      </c>
    </row>
    <row r="7" spans="1:145" s="36" customFormat="1">
      <c r="A7" s="28"/>
      <c r="B7" s="37">
        <v>2016</v>
      </c>
      <c r="C7" s="37">
        <v>272086</v>
      </c>
      <c r="D7" s="37">
        <v>47</v>
      </c>
      <c r="E7" s="37">
        <v>17</v>
      </c>
      <c r="F7" s="37">
        <v>1</v>
      </c>
      <c r="G7" s="37">
        <v>0</v>
      </c>
      <c r="H7" s="37" t="s">
        <v>110</v>
      </c>
      <c r="I7" s="37" t="s">
        <v>111</v>
      </c>
      <c r="J7" s="37" t="s">
        <v>112</v>
      </c>
      <c r="K7" s="37" t="s">
        <v>113</v>
      </c>
      <c r="L7" s="37" t="s">
        <v>114</v>
      </c>
      <c r="M7" s="37"/>
      <c r="N7" s="38" t="s">
        <v>115</v>
      </c>
      <c r="O7" s="38" t="s">
        <v>116</v>
      </c>
      <c r="P7" s="38">
        <v>60.3</v>
      </c>
      <c r="Q7" s="38">
        <v>87.1</v>
      </c>
      <c r="R7" s="38">
        <v>1819</v>
      </c>
      <c r="S7" s="38">
        <v>88813</v>
      </c>
      <c r="T7" s="38">
        <v>43.93</v>
      </c>
      <c r="U7" s="38">
        <v>2021.69</v>
      </c>
      <c r="V7" s="38">
        <v>53302</v>
      </c>
      <c r="W7" s="38">
        <v>9.6999999999999993</v>
      </c>
      <c r="X7" s="38">
        <v>5495.05</v>
      </c>
      <c r="Y7" s="38">
        <v>61.89</v>
      </c>
      <c r="Z7" s="38">
        <v>80.05</v>
      </c>
      <c r="AA7" s="38">
        <v>71.48</v>
      </c>
      <c r="AB7" s="38">
        <v>69.53</v>
      </c>
      <c r="AC7" s="38">
        <v>71.28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1911.38</v>
      </c>
      <c r="BG7" s="38">
        <v>1855.14</v>
      </c>
      <c r="BH7" s="38">
        <v>2017.29</v>
      </c>
      <c r="BI7" s="38">
        <v>1973.59</v>
      </c>
      <c r="BJ7" s="38">
        <v>1903.23</v>
      </c>
      <c r="BK7" s="38">
        <v>1127.77</v>
      </c>
      <c r="BL7" s="38">
        <v>1066.1600000000001</v>
      </c>
      <c r="BM7" s="38">
        <v>1117.27</v>
      </c>
      <c r="BN7" s="38">
        <v>1051.49</v>
      </c>
      <c r="BO7" s="38">
        <v>991.69</v>
      </c>
      <c r="BP7" s="38">
        <v>728.3</v>
      </c>
      <c r="BQ7" s="38">
        <v>81.37</v>
      </c>
      <c r="BR7" s="38">
        <v>85.85</v>
      </c>
      <c r="BS7" s="38">
        <v>84.63</v>
      </c>
      <c r="BT7" s="38">
        <v>84.66</v>
      </c>
      <c r="BU7" s="38">
        <v>89.91</v>
      </c>
      <c r="BV7" s="38">
        <v>75.08</v>
      </c>
      <c r="BW7" s="38">
        <v>76.91</v>
      </c>
      <c r="BX7" s="38">
        <v>76.33</v>
      </c>
      <c r="BY7" s="38">
        <v>80.11</v>
      </c>
      <c r="BZ7" s="38">
        <v>84.53</v>
      </c>
      <c r="CA7" s="38">
        <v>100.04</v>
      </c>
      <c r="CB7" s="38">
        <v>143.41</v>
      </c>
      <c r="CC7" s="38">
        <v>144.4</v>
      </c>
      <c r="CD7" s="38">
        <v>152.12</v>
      </c>
      <c r="CE7" s="38">
        <v>151.96</v>
      </c>
      <c r="CF7" s="38">
        <v>142.84</v>
      </c>
      <c r="CG7" s="38">
        <v>164.73</v>
      </c>
      <c r="CH7" s="38">
        <v>160.77000000000001</v>
      </c>
      <c r="CI7" s="38">
        <v>164.13</v>
      </c>
      <c r="CJ7" s="38">
        <v>162.66</v>
      </c>
      <c r="CK7" s="38">
        <v>154.69999999999999</v>
      </c>
      <c r="CL7" s="38">
        <v>137.82</v>
      </c>
      <c r="CM7" s="38" t="s">
        <v>115</v>
      </c>
      <c r="CN7" s="38" t="s">
        <v>115</v>
      </c>
      <c r="CO7" s="38" t="s">
        <v>115</v>
      </c>
      <c r="CP7" s="38" t="s">
        <v>115</v>
      </c>
      <c r="CQ7" s="38" t="s">
        <v>115</v>
      </c>
      <c r="CR7" s="38">
        <v>58.78</v>
      </c>
      <c r="CS7" s="38">
        <v>56.94</v>
      </c>
      <c r="CT7" s="38">
        <v>58.28</v>
      </c>
      <c r="CU7" s="38">
        <v>56.67</v>
      </c>
      <c r="CV7" s="38">
        <v>58.04</v>
      </c>
      <c r="CW7" s="38">
        <v>60.09</v>
      </c>
      <c r="CX7" s="38">
        <v>87.12</v>
      </c>
      <c r="CY7" s="38">
        <v>86.51</v>
      </c>
      <c r="CZ7" s="38">
        <v>88.75</v>
      </c>
      <c r="DA7" s="38">
        <v>87.95</v>
      </c>
      <c r="DB7" s="38">
        <v>87.98</v>
      </c>
      <c r="DC7" s="38">
        <v>92.42</v>
      </c>
      <c r="DD7" s="38">
        <v>92.35</v>
      </c>
      <c r="DE7" s="38">
        <v>92.78</v>
      </c>
      <c r="DF7" s="38">
        <v>92.9</v>
      </c>
      <c r="DG7" s="38">
        <v>92.56</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0.04</v>
      </c>
      <c r="EG7" s="38">
        <v>0</v>
      </c>
      <c r="EH7" s="38">
        <v>0.05</v>
      </c>
      <c r="EI7" s="38">
        <v>0.04</v>
      </c>
      <c r="EJ7" s="38">
        <v>0.04</v>
      </c>
      <c r="EK7" s="38">
        <v>0.06</v>
      </c>
      <c r="EL7" s="38">
        <v>0.05</v>
      </c>
      <c r="EM7" s="38">
        <v>0.04</v>
      </c>
      <c r="EN7" s="38">
        <v>0.05</v>
      </c>
      <c r="EO7" s="38">
        <v>0.27</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HOSTNAME</cp:lastModifiedBy>
  <cp:lastPrinted>2018-02-27T02:40:39Z</cp:lastPrinted>
  <dcterms:created xsi:type="dcterms:W3CDTF">2017-12-25T02:10:08Z</dcterms:created>
  <dcterms:modified xsi:type="dcterms:W3CDTF">2018-02-27T02:41:24Z</dcterms:modified>
  <cp:category/>
</cp:coreProperties>
</file>