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<sst xmlns="http://schemas.openxmlformats.org/spreadsheetml/2006/main" count="232" uniqueCount="120">
  <si>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</si>
  <si>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</si>
  <si>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</si>
  <si>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</si>
  <si>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</si>
  <si>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</si>
  <si>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</si>
  <si>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</si>
  <si>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</si>
  <si>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</si>
  <si>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</si>
  <si>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</si>
  <si>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</si>
  <si>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</si>
  <si>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</si>
  <si>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</si>
  <si>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</si>
  <si>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</si>
  <si>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</si>
  <si>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</si>
  <si>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</si>
  <si>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</si>
  <si>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</si>
  <si>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</si>
  <si>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</si>
  <si>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</si>
  <si>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</si>
  <si>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</si>
  <si>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</si>
  <si>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</si>
  <si>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</si>
  <si>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</si>
  <si>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</si>
  <si>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</si>
  <si>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</si>
  <si>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</si>
  <si>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</si>
  <si>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</si>
  <si>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</si>
  <si>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</si>
  <si>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</si>
  <si>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</si>
  <si>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</si>
  <si>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</si>
  <si>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</si>
  <si>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</si>
  <si>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</si>
  <si>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</si>
  <si>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</si>
  <si>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</si>
  <si>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</si>
  <si>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</si>
  <si>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</si>
  <si>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</si>
  <si>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</si>
  <si>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</si>
  <si>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</si>
  <si>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</si>
  <si>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</si>
  <si>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</si>
  <si>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</si>
  <si>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</si>
  <si>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</si>
  <si>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</si>
  <si>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</si>
  <si>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</si>
  <si>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</si>
  <si>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</si>
  <si>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</si>
  <si>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</si>
  <si>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</si>
  <si>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</si>
  <si>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</si>
  <si>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</si>
  <si>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</si>
  <si>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</si>
  <si>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</si>
  <si>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</si>
  <si>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</si>
  <si>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</si>
  <si>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</si>
  <si>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</si>
  <si>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</si>
  <si>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</si>
  <si>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</si>
  <si>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</si>
  <si>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</si>
  <si>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</si>
  <si>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</si>
  <si>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</si>
  <si>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</si>
  <si>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</si>
  <si>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</si>
  <si>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</si>
  <si>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</si>
  <si>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</si>
  <si>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</si>
  <si>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</si>
  <si>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</si>
  <si>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</si>
  <si>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</si>
  <si>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</si>
  <si>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</si>
  <si>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</si>
  <si>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</si>
  <si>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高槻市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</si>
  <si>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</si>
  <si>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</si>
  <si>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</si>
  <si>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</si>
  <si>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</si>
  <si>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</si>
  <si>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</si>
  <si>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</si>
  <si>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</si>
  <si>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</si>
  <si>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</si>
  <si>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①有形固定資産減価償却率は、類似団体よりも高い水準が続き、また年々微増しており、老朽化した施設が増加している状況です。
　②管路経年化率は、類似団体の水準を下回っているものの、年々経年化は進んでいる状況です。なお、平成26年度から平成27年度にかけて減少しているのは、管路情報システムデータの整備を行い、管路延長数に比較的経年率の低い口径50㎜の管路を含めたことによるものです。
　③管路更新率は、更新計画に基づき、着実に更新工事を実施した結果、類似団体を上回る水準となっています。</t>
    <rPh sb="2" eb="4">
      <t>ユウケイ</t>
    </rPh>
    <rPh sb="4" eb="6">
      <t>コテイ</t>
    </rPh>
    <rPh sb="6" eb="8">
      <t>シサン</t>
    </rPh>
    <rPh sb="8" eb="10">
      <t>ゲンカ</t>
    </rPh>
    <rPh sb="10" eb="12">
      <t>ショウキャク</t>
    </rPh>
    <rPh sb="12" eb="13">
      <t>リツ</t>
    </rPh>
    <rPh sb="15" eb="17">
      <t>ルイジ</t>
    </rPh>
    <rPh sb="17" eb="19">
      <t>ダンタイ</t>
    </rPh>
    <rPh sb="22" eb="23">
      <t>タカ</t>
    </rPh>
    <rPh sb="24" eb="26">
      <t>スイジュン</t>
    </rPh>
    <rPh sb="27" eb="28">
      <t>ツヅ</t>
    </rPh>
    <rPh sb="32" eb="34">
      <t>ネンネン</t>
    </rPh>
    <rPh sb="34" eb="36">
      <t>ビゾウ</t>
    </rPh>
    <rPh sb="41" eb="44">
      <t>ロウキュウカ</t>
    </rPh>
    <rPh sb="46" eb="48">
      <t>シセツ</t>
    </rPh>
    <rPh sb="49" eb="51">
      <t>ゾウカ</t>
    </rPh>
    <rPh sb="55" eb="57">
      <t>ジョウキョウ</t>
    </rPh>
    <rPh sb="63" eb="65">
      <t>カンロ</t>
    </rPh>
    <rPh sb="65" eb="68">
      <t>ケイネンカ</t>
    </rPh>
    <rPh sb="68" eb="69">
      <t>リツ</t>
    </rPh>
    <rPh sb="108" eb="110">
      <t>ヘイセイ</t>
    </rPh>
    <rPh sb="112" eb="114">
      <t>ネンド</t>
    </rPh>
    <rPh sb="116" eb="118">
      <t>ヘイセイ</t>
    </rPh>
    <rPh sb="120" eb="122">
      <t>ネンド</t>
    </rPh>
    <rPh sb="126" eb="128">
      <t>ゲンショウ</t>
    </rPh>
    <rPh sb="135" eb="137">
      <t>カンロ</t>
    </rPh>
    <rPh sb="137" eb="139">
      <t>ジョウホウ</t>
    </rPh>
    <rPh sb="147" eb="149">
      <t>セイビ</t>
    </rPh>
    <rPh sb="150" eb="151">
      <t>オコナ</t>
    </rPh>
    <rPh sb="153" eb="155">
      <t>カンロ</t>
    </rPh>
    <rPh sb="155" eb="157">
      <t>エンチョウ</t>
    </rPh>
    <rPh sb="157" eb="158">
      <t>スウ</t>
    </rPh>
    <rPh sb="159" eb="162">
      <t>ヒカクテキ</t>
    </rPh>
    <rPh sb="162" eb="164">
      <t>ケイネン</t>
    </rPh>
    <rPh sb="164" eb="165">
      <t>リツ</t>
    </rPh>
    <rPh sb="166" eb="167">
      <t>ヒク</t>
    </rPh>
    <rPh sb="168" eb="170">
      <t>コウケイ</t>
    </rPh>
    <rPh sb="174" eb="176">
      <t>カンロ</t>
    </rPh>
    <rPh sb="177" eb="178">
      <t>フク</t>
    </rPh>
    <rPh sb="193" eb="195">
      <t>カンロ</t>
    </rPh>
    <rPh sb="195" eb="197">
      <t>コウシン</t>
    </rPh>
    <rPh sb="197" eb="198">
      <t>リツ</t>
    </rPh>
    <rPh sb="221" eb="223">
      <t>ケッカ</t>
    </rPh>
    <rPh sb="229" eb="231">
      <t>ウワマワ</t>
    </rPh>
    <rPh sb="232" eb="234">
      <t>スイジュン</t>
    </rPh>
    <phoneticPr fontId="4"/>
  </si>
  <si>
    <t>　①経常収支比率は、100％を上回っており、水需要が減少する状況において、収支は健全な水準を維持しています。
　③流動比率は、100％を大きく上回っており、短期債務に対する支払能力を十分に有しています。なお、平成25年度から平成26年度の数値が変動しているのは、会計基準の見直しによる影響です。
　④企業債残高対給水収益比率は、平成15年度を最後に、現在に至るまで10年以上企業債新規借入を行わず抑制に努めた結果、類似団体と比較しても顕著に少なくなっています。
　⑤料金回収率、⑥給水原価は、支出面では、費用削減を進めていること、収入面では、平成28年10月から実施した水道料金改定（平均改定率2.38％）により、減少傾向の水道料金が微増したことなどもあり、適正な料金収入を確保できていると考えています。なお、平成25年度から平成26年度の数値が変動しているのは、会計基準の見直しによる影響です。
　⑦施設利用率は、類似団体よりも高い水準を維持しており、効率的に施設を活用できています。
　⑧有収率は、80％台前半であった昭和50年代から鉛製給水管を計画的にポリエチレン管に取り替える取り組みや継続して行っている漏水調査等により、類似団体よりも高い水準を維持できています。</t>
    <rPh sb="2" eb="4">
      <t>ケイジョウ</t>
    </rPh>
    <rPh sb="4" eb="6">
      <t>シュウシ</t>
    </rPh>
    <rPh sb="6" eb="8">
      <t>ヒリツ</t>
    </rPh>
    <rPh sb="15" eb="16">
      <t>ウワ</t>
    </rPh>
    <rPh sb="16" eb="17">
      <t>マワ</t>
    </rPh>
    <rPh sb="22" eb="23">
      <t>ミズ</t>
    </rPh>
    <rPh sb="23" eb="25">
      <t>ジュヨウ</t>
    </rPh>
    <rPh sb="26" eb="28">
      <t>ゲンショウ</t>
    </rPh>
    <rPh sb="30" eb="32">
      <t>ジョウキョウ</t>
    </rPh>
    <rPh sb="37" eb="39">
      <t>シュウシ</t>
    </rPh>
    <rPh sb="40" eb="42">
      <t>ケンゼン</t>
    </rPh>
    <rPh sb="43" eb="45">
      <t>スイジュン</t>
    </rPh>
    <rPh sb="46" eb="48">
      <t>イジ</t>
    </rPh>
    <rPh sb="57" eb="59">
      <t>リュウドウ</t>
    </rPh>
    <rPh sb="59" eb="61">
      <t>ヒリツ</t>
    </rPh>
    <rPh sb="68" eb="69">
      <t>オオ</t>
    </rPh>
    <rPh sb="71" eb="73">
      <t>ウワマワ</t>
    </rPh>
    <rPh sb="78" eb="80">
      <t>タンキ</t>
    </rPh>
    <rPh sb="80" eb="82">
      <t>サイム</t>
    </rPh>
    <rPh sb="83" eb="84">
      <t>タイ</t>
    </rPh>
    <rPh sb="86" eb="88">
      <t>シハラ</t>
    </rPh>
    <rPh sb="88" eb="90">
      <t>ノウリョク</t>
    </rPh>
    <rPh sb="91" eb="93">
      <t>ジュウブン</t>
    </rPh>
    <rPh sb="94" eb="95">
      <t>ユウ</t>
    </rPh>
    <rPh sb="104" eb="106">
      <t>ヘイセイ</t>
    </rPh>
    <rPh sb="108" eb="110">
      <t>ネンド</t>
    </rPh>
    <rPh sb="112" eb="114">
      <t>ヘイセイ</t>
    </rPh>
    <rPh sb="116" eb="118">
      <t>ネンド</t>
    </rPh>
    <rPh sb="119" eb="121">
      <t>スウチ</t>
    </rPh>
    <rPh sb="122" eb="124">
      <t>ヘンドウ</t>
    </rPh>
    <rPh sb="131" eb="133">
      <t>カイケイ</t>
    </rPh>
    <rPh sb="133" eb="135">
      <t>キジュン</t>
    </rPh>
    <rPh sb="136" eb="138">
      <t>ミナオ</t>
    </rPh>
    <rPh sb="142" eb="144">
      <t>エイキョウ</t>
    </rPh>
    <rPh sb="150" eb="152">
      <t>キギョウ</t>
    </rPh>
    <rPh sb="152" eb="153">
      <t>サイ</t>
    </rPh>
    <rPh sb="153" eb="155">
      <t>ザンダカ</t>
    </rPh>
    <rPh sb="155" eb="156">
      <t>タイ</t>
    </rPh>
    <rPh sb="156" eb="158">
      <t>キュウスイ</t>
    </rPh>
    <rPh sb="158" eb="160">
      <t>シュウエキ</t>
    </rPh>
    <rPh sb="160" eb="162">
      <t>ヒリツ</t>
    </rPh>
    <rPh sb="164" eb="166">
      <t>ヘイセイ</t>
    </rPh>
    <rPh sb="168" eb="170">
      <t>ネンド</t>
    </rPh>
    <rPh sb="171" eb="173">
      <t>サイゴ</t>
    </rPh>
    <rPh sb="175" eb="177">
      <t>ゲンザイ</t>
    </rPh>
    <rPh sb="178" eb="179">
      <t>イタ</t>
    </rPh>
    <rPh sb="184" eb="187">
      <t>ネンイジョウ</t>
    </rPh>
    <rPh sb="187" eb="189">
      <t>キギョウ</t>
    </rPh>
    <rPh sb="189" eb="190">
      <t>サイ</t>
    </rPh>
    <rPh sb="190" eb="192">
      <t>シンキ</t>
    </rPh>
    <rPh sb="192" eb="194">
      <t>カリイレ</t>
    </rPh>
    <rPh sb="195" eb="196">
      <t>オコナ</t>
    </rPh>
    <rPh sb="198" eb="200">
      <t>ヨクセイ</t>
    </rPh>
    <rPh sb="201" eb="202">
      <t>ツト</t>
    </rPh>
    <rPh sb="204" eb="206">
      <t>ケッカ</t>
    </rPh>
    <rPh sb="207" eb="209">
      <t>ルイジ</t>
    </rPh>
    <rPh sb="209" eb="211">
      <t>ダンタイ</t>
    </rPh>
    <rPh sb="212" eb="214">
      <t>ヒカク</t>
    </rPh>
    <rPh sb="217" eb="219">
      <t>ケンチョ</t>
    </rPh>
    <rPh sb="220" eb="221">
      <t>スク</t>
    </rPh>
    <rPh sb="233" eb="235">
      <t>リョウキン</t>
    </rPh>
    <rPh sb="235" eb="237">
      <t>カイシュウ</t>
    </rPh>
    <rPh sb="237" eb="238">
      <t>リツ</t>
    </rPh>
    <rPh sb="240" eb="242">
      <t>キュウスイ</t>
    </rPh>
    <rPh sb="242" eb="244">
      <t>ゲンカ</t>
    </rPh>
    <rPh sb="246" eb="248">
      <t>シシュツ</t>
    </rPh>
    <rPh sb="248" eb="249">
      <t>メン</t>
    </rPh>
    <rPh sb="252" eb="254">
      <t>ヒヨウ</t>
    </rPh>
    <rPh sb="254" eb="256">
      <t>サクゲン</t>
    </rPh>
    <rPh sb="257" eb="258">
      <t>スス</t>
    </rPh>
    <rPh sb="265" eb="267">
      <t>シュウニュウ</t>
    </rPh>
    <rPh sb="267" eb="268">
      <t>メン</t>
    </rPh>
    <rPh sb="275" eb="276">
      <t>ネン</t>
    </rPh>
    <rPh sb="278" eb="279">
      <t>ツキ</t>
    </rPh>
    <rPh sb="281" eb="283">
      <t>ジッシ</t>
    </rPh>
    <rPh sb="285" eb="287">
      <t>スイドウ</t>
    </rPh>
    <rPh sb="287" eb="289">
      <t>リョウキン</t>
    </rPh>
    <rPh sb="289" eb="291">
      <t>カイテイ</t>
    </rPh>
    <rPh sb="292" eb="294">
      <t>ヘイキン</t>
    </rPh>
    <rPh sb="294" eb="296">
      <t>カイテイ</t>
    </rPh>
    <rPh sb="296" eb="297">
      <t>リツ</t>
    </rPh>
    <rPh sb="307" eb="309">
      <t>ゲンショウ</t>
    </rPh>
    <rPh sb="309" eb="311">
      <t>ケイコウ</t>
    </rPh>
    <rPh sb="312" eb="314">
      <t>スイドウ</t>
    </rPh>
    <rPh sb="314" eb="316">
      <t>リョウキン</t>
    </rPh>
    <rPh sb="317" eb="319">
      <t>ビゾウ</t>
    </rPh>
    <rPh sb="329" eb="331">
      <t>テキセイ</t>
    </rPh>
    <rPh sb="332" eb="334">
      <t>リョウキン</t>
    </rPh>
    <rPh sb="334" eb="336">
      <t>シュウニュウ</t>
    </rPh>
    <rPh sb="337" eb="339">
      <t>カクホ</t>
    </rPh>
    <rPh sb="345" eb="346">
      <t>カンガ</t>
    </rPh>
    <rPh sb="408" eb="410">
      <t>ルイジ</t>
    </rPh>
    <rPh sb="410" eb="412">
      <t>ダンタイ</t>
    </rPh>
    <rPh sb="415" eb="416">
      <t>タカ</t>
    </rPh>
    <rPh sb="417" eb="419">
      <t>スイジュン</t>
    </rPh>
    <rPh sb="420" eb="422">
      <t>イジ</t>
    </rPh>
    <rPh sb="427" eb="430">
      <t>コウリツテキ</t>
    </rPh>
    <rPh sb="431" eb="433">
      <t>シセツ</t>
    </rPh>
    <rPh sb="434" eb="436">
      <t>カツヨウ</t>
    </rPh>
    <rPh sb="454" eb="455">
      <t>ダイ</t>
    </rPh>
    <rPh sb="455" eb="457">
      <t>ゼンハン</t>
    </rPh>
    <rPh sb="461" eb="463">
      <t>ショウワ</t>
    </rPh>
    <rPh sb="465" eb="467">
      <t>ネンダイ</t>
    </rPh>
    <rPh sb="469" eb="470">
      <t>ナマリ</t>
    </rPh>
    <rPh sb="470" eb="471">
      <t>セイ</t>
    </rPh>
    <rPh sb="471" eb="473">
      <t>キュウスイ</t>
    </rPh>
    <rPh sb="473" eb="474">
      <t>カン</t>
    </rPh>
    <rPh sb="475" eb="478">
      <t>ケイカクテキ</t>
    </rPh>
    <rPh sb="485" eb="486">
      <t>カン</t>
    </rPh>
    <rPh sb="487" eb="488">
      <t>ト</t>
    </rPh>
    <rPh sb="489" eb="490">
      <t>カ</t>
    </rPh>
    <rPh sb="492" eb="493">
      <t>ト</t>
    </rPh>
    <rPh sb="494" eb="495">
      <t>ク</t>
    </rPh>
    <rPh sb="497" eb="499">
      <t>ケイゾク</t>
    </rPh>
    <rPh sb="501" eb="502">
      <t>オコナ</t>
    </rPh>
    <rPh sb="506" eb="508">
      <t>ロウスイ</t>
    </rPh>
    <rPh sb="508" eb="510">
      <t>チョウサ</t>
    </rPh>
    <rPh sb="510" eb="511">
      <t>トウ</t>
    </rPh>
    <rPh sb="515" eb="517">
      <t>ルイジ</t>
    </rPh>
    <rPh sb="517" eb="519">
      <t>ダンタイ</t>
    </rPh>
    <rPh sb="522" eb="523">
      <t>タカ</t>
    </rPh>
    <rPh sb="524" eb="526">
      <t>スイジュン</t>
    </rPh>
    <rPh sb="527" eb="529">
      <t>イジ</t>
    </rPh>
    <phoneticPr fontId="4"/>
  </si>
  <si>
    <t>　平成28年10月から実施した水道料金改定もあり、経営状態は健全な状態ですが、施設の老朽化は進んでおり、今後さらに事業費が増加していくと見込んでいます。
　当面は豊富な自己資金をもって、増大する事業費を賄っていきますが、今後水道部庁舎の建て替えなど大型事業が見込まれることから、本市の経営戦略と位置付けている高槻市水道事業経営効率化計画（平成28年度～平成32年度）に基づき、管路や施設の更新・耐震化等を優先度を定めて計画的に施設更新を実施していきます。</t>
    <rPh sb="1" eb="3">
      <t>ヘイセイ</t>
    </rPh>
    <rPh sb="5" eb="6">
      <t>ネン</t>
    </rPh>
    <rPh sb="8" eb="9">
      <t>ツキ</t>
    </rPh>
    <rPh sb="11" eb="13">
      <t>ジッシ</t>
    </rPh>
    <rPh sb="15" eb="17">
      <t>スイドウ</t>
    </rPh>
    <rPh sb="17" eb="19">
      <t>リョウキン</t>
    </rPh>
    <rPh sb="19" eb="21">
      <t>カイテイ</t>
    </rPh>
    <rPh sb="25" eb="27">
      <t>ケイエイ</t>
    </rPh>
    <rPh sb="27" eb="29">
      <t>ジョウタイ</t>
    </rPh>
    <rPh sb="30" eb="32">
      <t>ケンゼン</t>
    </rPh>
    <rPh sb="33" eb="35">
      <t>ジョウタイ</t>
    </rPh>
    <rPh sb="39" eb="41">
      <t>シセツ</t>
    </rPh>
    <rPh sb="42" eb="45">
      <t>ロウキュウカ</t>
    </rPh>
    <rPh sb="46" eb="47">
      <t>スス</t>
    </rPh>
    <rPh sb="52" eb="54">
      <t>コンゴ</t>
    </rPh>
    <rPh sb="57" eb="60">
      <t>ジギョウヒ</t>
    </rPh>
    <rPh sb="61" eb="63">
      <t>ゾウカ</t>
    </rPh>
    <rPh sb="68" eb="70">
      <t>ミコ</t>
    </rPh>
    <rPh sb="78" eb="80">
      <t>トウメン</t>
    </rPh>
    <rPh sb="81" eb="83">
      <t>ホウフ</t>
    </rPh>
    <rPh sb="84" eb="86">
      <t>ジコ</t>
    </rPh>
    <rPh sb="86" eb="88">
      <t>シキン</t>
    </rPh>
    <rPh sb="93" eb="95">
      <t>ゾウダイ</t>
    </rPh>
    <rPh sb="97" eb="100">
      <t>ジギョウヒ</t>
    </rPh>
    <rPh sb="101" eb="102">
      <t>マカナ</t>
    </rPh>
    <rPh sb="110" eb="112">
      <t>コンゴ</t>
    </rPh>
    <rPh sb="112" eb="114">
      <t>スイドウ</t>
    </rPh>
    <rPh sb="114" eb="115">
      <t>ブ</t>
    </rPh>
    <rPh sb="115" eb="116">
      <t>チョウ</t>
    </rPh>
    <rPh sb="116" eb="117">
      <t>シャ</t>
    </rPh>
    <rPh sb="118" eb="119">
      <t>タ</t>
    </rPh>
    <rPh sb="120" eb="121">
      <t>カ</t>
    </rPh>
    <rPh sb="124" eb="126">
      <t>オオガタ</t>
    </rPh>
    <rPh sb="126" eb="128">
      <t>ジギョウ</t>
    </rPh>
    <rPh sb="129" eb="131">
      <t>ミコ</t>
    </rPh>
    <rPh sb="213" eb="215">
      <t>シセツ</t>
    </rPh>
    <rPh sb="215" eb="21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</si>
</sst>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1.05</c:v>
                </c:pt>
                <c:pt idx="1">
                  <c:v>0.92</c:v>
                </c:pt>
                <c:pt idx="2">
                  <c:v>0.75</c:v>
                </c:pt>
                <c:pt idx="3">
                  <c:v>0.61</c:v>
                </c:pt>
                <c:pt idx="4">
                  <c:v>0.84</c:v>
                </c:pt>
              </c:numCache>
            </c:numRef>
          </c:val>
        </c:ser>
        <c:dLbls>
          <c:showLegendKey val="0"/>
          <c:showVal val="0"/>
          <c:showCatName val="0"/>
          <c:showSerName val="0"/>
          <c:showPercent val="0"/>
          <c:showBubbleSize val="0"/>
        </c:dLbls>
        <c:gapWidth val="150"/>
        <c:axId val="88729472"/>
        <c:axId val="890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88729472"/>
        <c:axId val="89006080"/>
      </c:lineChart>
      <c:dateAx>
        <c:axId val="88729472"/>
        <c:scaling>
          <c:orientation val="minMax"/>
        </c:scaling>
        <c:delete val="1"/>
        <c:axPos val="b"/>
        <c:numFmt formatCode="ge" sourceLinked="1"/>
        <c:majorTickMark val="none"/>
        <c:minorTickMark val="none"/>
        <c:tickLblPos val="none"/>
        <c:crossAx val="89006080"/>
        <c:crosses val="autoZero"/>
        <c:auto val="1"/>
        <c:lblOffset val="100"/>
        <c:baseTimeUnit val="years"/>
      </c:dateAx>
      <c:valAx>
        <c:axId val="890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82.76</c:v>
                </c:pt>
                <c:pt idx="1">
                  <c:v>82.22</c:v>
                </c:pt>
                <c:pt idx="2">
                  <c:v>80.87</c:v>
                </c:pt>
                <c:pt idx="3">
                  <c:v>80.3</c:v>
                </c:pt>
                <c:pt idx="4">
                  <c:v>79.36</c:v>
                </c:pt>
              </c:numCache>
            </c:numRef>
          </c:val>
        </c:ser>
        <c:dLbls>
          <c:showLegendKey val="0"/>
          <c:showVal val="0"/>
          <c:showCatName val="0"/>
          <c:showSerName val="0"/>
          <c:showPercent val="0"/>
          <c:showBubbleSize val="0"/>
        </c:dLbls>
        <c:gapWidth val="150"/>
        <c:axId val="90978560"/>
        <c:axId val="909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90978560"/>
        <c:axId val="90993024"/>
      </c:lineChart>
      <c:dateAx>
        <c:axId val="90978560"/>
        <c:scaling>
          <c:orientation val="minMax"/>
        </c:scaling>
        <c:delete val="1"/>
        <c:axPos val="b"/>
        <c:numFmt formatCode="ge" sourceLinked="1"/>
        <c:majorTickMark val="none"/>
        <c:minorTickMark val="none"/>
        <c:tickLblPos val="none"/>
        <c:crossAx val="90993024"/>
        <c:crosses val="autoZero"/>
        <c:auto val="1"/>
        <c:lblOffset val="100"/>
        <c:baseTimeUnit val="years"/>
      </c:dateAx>
      <c:valAx>
        <c:axId val="909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95.28</c:v>
                </c:pt>
                <c:pt idx="1">
                  <c:v>95.23</c:v>
                </c:pt>
                <c:pt idx="2">
                  <c:v>95.22</c:v>
                </c:pt>
                <c:pt idx="3">
                  <c:v>95.55</c:v>
                </c:pt>
                <c:pt idx="4">
                  <c:v>96.65</c:v>
                </c:pt>
              </c:numCache>
            </c:numRef>
          </c:val>
        </c:ser>
        <c:dLbls>
          <c:showLegendKey val="0"/>
          <c:showVal val="0"/>
          <c:showCatName val="0"/>
          <c:showSerName val="0"/>
          <c:showPercent val="0"/>
          <c:showBubbleSize val="0"/>
        </c:dLbls>
        <c:gapWidth val="150"/>
        <c:axId val="91035520"/>
        <c:axId val="910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91035520"/>
        <c:axId val="91037696"/>
      </c:lineChart>
      <c:dateAx>
        <c:axId val="91035520"/>
        <c:scaling>
          <c:orientation val="minMax"/>
        </c:scaling>
        <c:delete val="1"/>
        <c:axPos val="b"/>
        <c:numFmt formatCode="ge" sourceLinked="1"/>
        <c:majorTickMark val="none"/>
        <c:minorTickMark val="none"/>
        <c:tickLblPos val="none"/>
        <c:crossAx val="91037696"/>
        <c:crosses val="autoZero"/>
        <c:auto val="1"/>
        <c:lblOffset val="100"/>
        <c:baseTimeUnit val="years"/>
      </c:dateAx>
      <c:valAx>
        <c:axId val="910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106.34</c:v>
                </c:pt>
                <c:pt idx="1">
                  <c:v>108.53</c:v>
                </c:pt>
                <c:pt idx="2">
                  <c:v>126.94</c:v>
                </c:pt>
                <c:pt idx="3">
                  <c:v>125.96</c:v>
                </c:pt>
                <c:pt idx="4">
                  <c:v>125.65</c:v>
                </c:pt>
              </c:numCache>
            </c:numRef>
          </c:val>
        </c:ser>
        <c:dLbls>
          <c:showLegendKey val="0"/>
          <c:showVal val="0"/>
          <c:showCatName val="0"/>
          <c:showSerName val="0"/>
          <c:showPercent val="0"/>
          <c:showBubbleSize val="0"/>
        </c:dLbls>
        <c:gapWidth val="150"/>
        <c:axId val="89036288"/>
        <c:axId val="890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89036288"/>
        <c:axId val="89038208"/>
      </c:lineChart>
      <c:dateAx>
        <c:axId val="89036288"/>
        <c:scaling>
          <c:orientation val="minMax"/>
        </c:scaling>
        <c:delete val="1"/>
        <c:axPos val="b"/>
        <c:numFmt formatCode="ge" sourceLinked="1"/>
        <c:majorTickMark val="none"/>
        <c:minorTickMark val="none"/>
        <c:tickLblPos val="none"/>
        <c:crossAx val="89038208"/>
        <c:crosses val="autoZero"/>
        <c:auto val="1"/>
        <c:lblOffset val="100"/>
        <c:baseTimeUnit val="years"/>
      </c:dateAx>
      <c:valAx>
        <c:axId val="8903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49.89</c:v>
                </c:pt>
                <c:pt idx="1">
                  <c:v>50.88</c:v>
                </c:pt>
                <c:pt idx="2">
                  <c:v>51.89</c:v>
                </c:pt>
                <c:pt idx="3">
                  <c:v>52.76</c:v>
                </c:pt>
                <c:pt idx="4">
                  <c:v>53.11</c:v>
                </c:pt>
              </c:numCache>
            </c:numRef>
          </c:val>
        </c:ser>
        <c:dLbls>
          <c:showLegendKey val="0"/>
          <c:showVal val="0"/>
          <c:showCatName val="0"/>
          <c:showSerName val="0"/>
          <c:showPercent val="0"/>
          <c:showBubbleSize val="0"/>
        </c:dLbls>
        <c:gapWidth val="150"/>
        <c:axId val="89535616"/>
        <c:axId val="895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89535616"/>
        <c:axId val="89537536"/>
      </c:lineChart>
      <c:dateAx>
        <c:axId val="89535616"/>
        <c:scaling>
          <c:orientation val="minMax"/>
        </c:scaling>
        <c:delete val="1"/>
        <c:axPos val="b"/>
        <c:numFmt formatCode="ge" sourceLinked="1"/>
        <c:majorTickMark val="none"/>
        <c:minorTickMark val="none"/>
        <c:tickLblPos val="none"/>
        <c:crossAx val="89537536"/>
        <c:crosses val="autoZero"/>
        <c:auto val="1"/>
        <c:lblOffset val="100"/>
        <c:baseTimeUnit val="years"/>
      </c:dateAx>
      <c:valAx>
        <c:axId val="895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14.58</c:v>
                </c:pt>
                <c:pt idx="1">
                  <c:v>14.84</c:v>
                </c:pt>
                <c:pt idx="2">
                  <c:v>15.3</c:v>
                </c:pt>
                <c:pt idx="3">
                  <c:v>13.42</c:v>
                </c:pt>
                <c:pt idx="4">
                  <c:v>13.92</c:v>
                </c:pt>
              </c:numCache>
            </c:numRef>
          </c:val>
        </c:ser>
        <c:dLbls>
          <c:showLegendKey val="0"/>
          <c:showVal val="0"/>
          <c:showCatName val="0"/>
          <c:showSerName val="0"/>
          <c:showPercent val="0"/>
          <c:showBubbleSize val="0"/>
        </c:dLbls>
        <c:gapWidth val="150"/>
        <c:axId val="89576192"/>
        <c:axId val="895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89576192"/>
        <c:axId val="89578112"/>
      </c:lineChart>
      <c:dateAx>
        <c:axId val="89576192"/>
        <c:scaling>
          <c:orientation val="minMax"/>
        </c:scaling>
        <c:delete val="1"/>
        <c:axPos val="b"/>
        <c:numFmt formatCode="ge" sourceLinked="1"/>
        <c:majorTickMark val="none"/>
        <c:minorTickMark val="none"/>
        <c:tickLblPos val="none"/>
        <c:crossAx val="89578112"/>
        <c:crosses val="autoZero"/>
        <c:auto val="1"/>
        <c:lblOffset val="100"/>
        <c:baseTimeUnit val="years"/>
      </c:dateAx>
      <c:valAx>
        <c:axId val="895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04704"/>
        <c:axId val="897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89704704"/>
        <c:axId val="89710976"/>
      </c:lineChart>
      <c:dateAx>
        <c:axId val="89704704"/>
        <c:scaling>
          <c:orientation val="minMax"/>
        </c:scaling>
        <c:delete val="1"/>
        <c:axPos val="b"/>
        <c:numFmt formatCode="ge" sourceLinked="1"/>
        <c:majorTickMark val="none"/>
        <c:minorTickMark val="none"/>
        <c:tickLblPos val="none"/>
        <c:crossAx val="89710976"/>
        <c:crosses val="autoZero"/>
        <c:auto val="1"/>
        <c:lblOffset val="100"/>
        <c:baseTimeUnit val="years"/>
      </c:dateAx>
      <c:valAx>
        <c:axId val="8971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435.73</c:v>
                </c:pt>
                <c:pt idx="1">
                  <c:v>639.97</c:v>
                </c:pt>
                <c:pt idx="2">
                  <c:v>501.36</c:v>
                </c:pt>
                <c:pt idx="3">
                  <c:v>572.57000000000005</c:v>
                </c:pt>
                <c:pt idx="4">
                  <c:v>588.26</c:v>
                </c:pt>
              </c:numCache>
            </c:numRef>
          </c:val>
        </c:ser>
        <c:dLbls>
          <c:showLegendKey val="0"/>
          <c:showVal val="0"/>
          <c:showCatName val="0"/>
          <c:showSerName val="0"/>
          <c:showPercent val="0"/>
          <c:showBubbleSize val="0"/>
        </c:dLbls>
        <c:gapWidth val="150"/>
        <c:axId val="89737472"/>
        <c:axId val="897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89737472"/>
        <c:axId val="89743744"/>
      </c:lineChart>
      <c:dateAx>
        <c:axId val="89737472"/>
        <c:scaling>
          <c:orientation val="minMax"/>
        </c:scaling>
        <c:delete val="1"/>
        <c:axPos val="b"/>
        <c:numFmt formatCode="ge" sourceLinked="1"/>
        <c:majorTickMark val="none"/>
        <c:minorTickMark val="none"/>
        <c:tickLblPos val="none"/>
        <c:crossAx val="89743744"/>
        <c:crosses val="autoZero"/>
        <c:auto val="1"/>
        <c:lblOffset val="100"/>
        <c:baseTimeUnit val="years"/>
      </c:dateAx>
      <c:valAx>
        <c:axId val="8974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42.19</c:v>
                </c:pt>
                <c:pt idx="1">
                  <c:v>39.06</c:v>
                </c:pt>
                <c:pt idx="2">
                  <c:v>36.14</c:v>
                </c:pt>
                <c:pt idx="3">
                  <c:v>32.29</c:v>
                </c:pt>
                <c:pt idx="4">
                  <c:v>28.13</c:v>
                </c:pt>
              </c:numCache>
            </c:numRef>
          </c:val>
        </c:ser>
        <c:dLbls>
          <c:showLegendKey val="0"/>
          <c:showVal val="0"/>
          <c:showCatName val="0"/>
          <c:showSerName val="0"/>
          <c:showPercent val="0"/>
          <c:showBubbleSize val="0"/>
        </c:dLbls>
        <c:gapWidth val="150"/>
        <c:axId val="89780224"/>
        <c:axId val="897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89780224"/>
        <c:axId val="89782144"/>
      </c:lineChart>
      <c:dateAx>
        <c:axId val="89780224"/>
        <c:scaling>
          <c:orientation val="minMax"/>
        </c:scaling>
        <c:delete val="1"/>
        <c:axPos val="b"/>
        <c:numFmt formatCode="ge" sourceLinked="1"/>
        <c:majorTickMark val="none"/>
        <c:minorTickMark val="none"/>
        <c:tickLblPos val="none"/>
        <c:crossAx val="89782144"/>
        <c:crosses val="autoZero"/>
        <c:auto val="1"/>
        <c:lblOffset val="100"/>
        <c:baseTimeUnit val="years"/>
      </c:dateAx>
      <c:valAx>
        <c:axId val="8978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100.78</c:v>
                </c:pt>
                <c:pt idx="1">
                  <c:v>102.7</c:v>
                </c:pt>
                <c:pt idx="2">
                  <c:v>120.46</c:v>
                </c:pt>
                <c:pt idx="3">
                  <c:v>119.58</c:v>
                </c:pt>
                <c:pt idx="4">
                  <c:v>119.67</c:v>
                </c:pt>
              </c:numCache>
            </c:numRef>
          </c:val>
        </c:ser>
        <c:dLbls>
          <c:showLegendKey val="0"/>
          <c:showVal val="0"/>
          <c:showCatName val="0"/>
          <c:showSerName val="0"/>
          <c:showPercent val="0"/>
          <c:showBubbleSize val="0"/>
        </c:dLbls>
        <c:gapWidth val="150"/>
        <c:axId val="89812352"/>
        <c:axId val="898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89812352"/>
        <c:axId val="89818624"/>
      </c:lineChart>
      <c:dateAx>
        <c:axId val="89812352"/>
        <c:scaling>
          <c:orientation val="minMax"/>
        </c:scaling>
        <c:delete val="1"/>
        <c:axPos val="b"/>
        <c:numFmt formatCode="ge" sourceLinked="1"/>
        <c:majorTickMark val="none"/>
        <c:minorTickMark val="none"/>
        <c:tickLblPos val="none"/>
        <c:crossAx val="89818624"/>
        <c:crosses val="autoZero"/>
        <c:auto val="1"/>
        <c:lblOffset val="100"/>
        <c:baseTimeUnit val="years"/>
      </c:dateAx>
      <c:valAx>
        <c:axId val="898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149.35</c:v>
                </c:pt>
                <c:pt idx="1">
                  <c:v>146.08000000000001</c:v>
                </c:pt>
                <c:pt idx="2">
                  <c:v>123.94</c:v>
                </c:pt>
                <c:pt idx="3">
                  <c:v>124.65</c:v>
                </c:pt>
                <c:pt idx="4">
                  <c:v>124.99</c:v>
                </c:pt>
              </c:numCache>
            </c:numRef>
          </c:val>
        </c:ser>
        <c:dLbls>
          <c:showLegendKey val="0"/>
          <c:showVal val="0"/>
          <c:showCatName val="0"/>
          <c:showSerName val="0"/>
          <c:showPercent val="0"/>
          <c:showBubbleSize val="0"/>
        </c:dLbls>
        <c:gapWidth val="150"/>
        <c:axId val="89844352"/>
        <c:axId val="898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89844352"/>
        <c:axId val="89846528"/>
      </c:lineChart>
      <c:dateAx>
        <c:axId val="89844352"/>
        <c:scaling>
          <c:orientation val="minMax"/>
        </c:scaling>
        <c:delete val="1"/>
        <c:axPos val="b"/>
        <c:numFmt formatCode="ge" sourceLinked="1"/>
        <c:majorTickMark val="none"/>
        <c:minorTickMark val="none"/>
        <c:tickLblPos val="none"/>
        <c:crossAx val="89846528"/>
        <c:crosses val="autoZero"/>
        <c:auto val="1"/>
        <c:lblOffset val="100"/>
        <c:baseTimeUnit val="years"/>
      </c:dateAx>
      <c:valAx>
        <c:axId val="898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高槻市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f>データ!$R$6</f>
        <v>354216</v>
      </c>
      <c r="AM8" s="61"/>
      <c r="AN8" s="61"/>
      <c r="AO8" s="61"/>
      <c r="AP8" s="61"/>
      <c r="AQ8" s="61"/>
      <c r="AR8" s="61"/>
      <c r="AS8" s="61"/>
      <c r="AT8" s="51">
        <f>データ!$S$6</f>
        <v>105.29</v>
      </c>
      <c r="AU8" s="52"/>
      <c r="AV8" s="52"/>
      <c r="AW8" s="52"/>
      <c r="AX8" s="52"/>
      <c r="AY8" s="52"/>
      <c r="AZ8" s="52"/>
      <c r="BA8" s="52"/>
      <c r="BB8" s="53">
        <f>データ!$T$6</f>
        <v>3364.19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93.12</v>
      </c>
      <c r="J10" s="52"/>
      <c r="K10" s="52"/>
      <c r="L10" s="52"/>
      <c r="M10" s="52"/>
      <c r="N10" s="52"/>
      <c r="O10" s="64"/>
      <c r="P10" s="53">
        <f>データ!$P$6</f>
        <v>99.99</v>
      </c>
      <c r="Q10" s="53"/>
      <c r="R10" s="53"/>
      <c r="S10" s="53"/>
      <c r="T10" s="53"/>
      <c r="U10" s="53"/>
      <c r="V10" s="53"/>
      <c r="W10" s="61">
        <f>データ!$Q$6</f>
        <v>2376</v>
      </c>
      <c r="X10" s="61"/>
      <c r="Y10" s="61"/>
      <c r="Z10" s="61"/>
      <c r="AA10" s="61"/>
      <c r="AB10" s="61"/>
      <c r="AC10" s="61"/>
      <c r="AD10" s="2"/>
      <c r="AE10" s="2"/>
      <c r="AF10" s="2"/>
      <c r="AG10" s="2"/>
      <c r="AH10" s="5"/>
      <c r="AI10" s="5"/>
      <c r="AJ10" s="5"/>
      <c r="AK10" s="5"/>
      <c r="AL10" s="61">
        <f>データ!$U$6</f>
        <v>353752</v>
      </c>
      <c r="AM10" s="61"/>
      <c r="AN10" s="61"/>
      <c r="AO10" s="61"/>
      <c r="AP10" s="61"/>
      <c r="AQ10" s="61"/>
      <c r="AR10" s="61"/>
      <c r="AS10" s="61"/>
      <c r="AT10" s="51">
        <f>データ!$V$6</f>
        <v>55.85</v>
      </c>
      <c r="AU10" s="52"/>
      <c r="AV10" s="52"/>
      <c r="AW10" s="52"/>
      <c r="AX10" s="52"/>
      <c r="AY10" s="52"/>
      <c r="AZ10" s="52"/>
      <c r="BA10" s="52"/>
      <c r="BB10" s="53">
        <f>データ!$W$6</f>
        <v>6333.97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272078</v>
      </c>
      <c r="D6" s="34">
        <f t="shared" si="3"/>
        <v>46</v>
      </c>
      <c r="E6" s="34">
        <f t="shared" si="3"/>
        <v>1</v>
      </c>
      <c r="F6" s="34">
        <f t="shared" si="3"/>
        <v>0</v>
      </c>
      <c r="G6" s="34">
        <f t="shared" si="3"/>
        <v>1</v>
      </c>
      <c r="H6" s="34" t="str">
        <f t="shared" si="3"/>
        <v>大阪府　高槻市</v>
      </c>
      <c r="I6" s="34" t="str">
        <f t="shared" si="3"/>
        <v>法適用</v>
      </c>
      <c r="J6" s="34" t="str">
        <f t="shared" si="3"/>
        <v>水道事業</v>
      </c>
      <c r="K6" s="34" t="str">
        <f t="shared" si="3"/>
        <v>末端給水事業</v>
      </c>
      <c r="L6" s="34" t="str">
        <f t="shared" si="3"/>
        <v>A1</v>
      </c>
      <c r="M6" s="34">
        <f t="shared" si="3"/>
        <v>0</v>
      </c>
      <c r="N6" s="35" t="str">
        <f t="shared" si="3"/>
        <v>-</v>
      </c>
      <c r="O6" s="35">
        <f t="shared" si="3"/>
        <v>93.12</v>
      </c>
      <c r="P6" s="35">
        <f t="shared" si="3"/>
        <v>99.99</v>
      </c>
      <c r="Q6" s="35">
        <f t="shared" si="3"/>
        <v>2376</v>
      </c>
      <c r="R6" s="35">
        <f t="shared" si="3"/>
        <v>354216</v>
      </c>
      <c r="S6" s="35">
        <f t="shared" si="3"/>
        <v>105.29</v>
      </c>
      <c r="T6" s="35">
        <f t="shared" si="3"/>
        <v>3364.19</v>
      </c>
      <c r="U6" s="35">
        <f t="shared" si="3"/>
        <v>353752</v>
      </c>
      <c r="V6" s="35">
        <f t="shared" si="3"/>
        <v>55.85</v>
      </c>
      <c r="W6" s="35">
        <f t="shared" si="3"/>
        <v>6333.97</v>
      </c>
      <c r="X6" s="36">
        <f>IF(X7="",NA(),X7)</f>
        <v>106.34</v>
      </c>
      <c r="Y6" s="36">
        <f t="shared" ref="Y6:AG6" si="4">IF(Y7="",NA(),Y7)</f>
        <v>108.53</v>
      </c>
      <c r="Z6" s="36">
        <f t="shared" si="4"/>
        <v>126.94</v>
      </c>
      <c r="AA6" s="36">
        <f t="shared" si="4"/>
        <v>125.96</v>
      </c>
      <c r="AB6" s="36">
        <f t="shared" si="4"/>
        <v>125.65</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435.73</v>
      </c>
      <c r="AU6" s="36">
        <f t="shared" ref="AU6:BC6" si="6">IF(AU7="",NA(),AU7)</f>
        <v>639.97</v>
      </c>
      <c r="AV6" s="36">
        <f t="shared" si="6"/>
        <v>501.36</v>
      </c>
      <c r="AW6" s="36">
        <f t="shared" si="6"/>
        <v>572.57000000000005</v>
      </c>
      <c r="AX6" s="36">
        <f t="shared" si="6"/>
        <v>588.26</v>
      </c>
      <c r="AY6" s="36">
        <f t="shared" si="6"/>
        <v>475.07</v>
      </c>
      <c r="AZ6" s="36">
        <f t="shared" si="6"/>
        <v>473.46</v>
      </c>
      <c r="BA6" s="36">
        <f t="shared" si="6"/>
        <v>240.81</v>
      </c>
      <c r="BB6" s="36">
        <f t="shared" si="6"/>
        <v>241.71</v>
      </c>
      <c r="BC6" s="36">
        <f t="shared" si="6"/>
        <v>249.08</v>
      </c>
      <c r="BD6" s="35" t="str">
        <f>IF(BD7="","",IF(BD7="-","【-】","【"&amp;SUBSTITUTE(TEXT(BD7,"#,##0.00"),"-","△")&amp;"】"))</f>
        <v>【262.87】</v>
      </c>
      <c r="BE6" s="36">
        <f>IF(BE7="",NA(),BE7)</f>
        <v>42.19</v>
      </c>
      <c r="BF6" s="36">
        <f t="shared" ref="BF6:BN6" si="7">IF(BF7="",NA(),BF7)</f>
        <v>39.06</v>
      </c>
      <c r="BG6" s="36">
        <f t="shared" si="7"/>
        <v>36.14</v>
      </c>
      <c r="BH6" s="36">
        <f t="shared" si="7"/>
        <v>32.29</v>
      </c>
      <c r="BI6" s="36">
        <f t="shared" si="7"/>
        <v>28.13</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100.78</v>
      </c>
      <c r="BQ6" s="36">
        <f t="shared" ref="BQ6:BY6" si="8">IF(BQ7="",NA(),BQ7)</f>
        <v>102.7</v>
      </c>
      <c r="BR6" s="36">
        <f t="shared" si="8"/>
        <v>120.46</v>
      </c>
      <c r="BS6" s="36">
        <f t="shared" si="8"/>
        <v>119.58</v>
      </c>
      <c r="BT6" s="36">
        <f t="shared" si="8"/>
        <v>119.67</v>
      </c>
      <c r="BU6" s="36">
        <f t="shared" si="8"/>
        <v>100.42</v>
      </c>
      <c r="BV6" s="36">
        <f t="shared" si="8"/>
        <v>100.77</v>
      </c>
      <c r="BW6" s="36">
        <f t="shared" si="8"/>
        <v>107.74</v>
      </c>
      <c r="BX6" s="36">
        <f t="shared" si="8"/>
        <v>108.81</v>
      </c>
      <c r="BY6" s="36">
        <f t="shared" si="8"/>
        <v>110.87</v>
      </c>
      <c r="BZ6" s="35" t="str">
        <f>IF(BZ7="","",IF(BZ7="-","【-】","【"&amp;SUBSTITUTE(TEXT(BZ7,"#,##0.00"),"-","△")&amp;"】"))</f>
        <v>【105.59】</v>
      </c>
      <c r="CA6" s="36">
        <f>IF(CA7="",NA(),CA7)</f>
        <v>149.35</v>
      </c>
      <c r="CB6" s="36">
        <f t="shared" ref="CB6:CJ6" si="9">IF(CB7="",NA(),CB7)</f>
        <v>146.08000000000001</v>
      </c>
      <c r="CC6" s="36">
        <f t="shared" si="9"/>
        <v>123.94</v>
      </c>
      <c r="CD6" s="36">
        <f t="shared" si="9"/>
        <v>124.65</v>
      </c>
      <c r="CE6" s="36">
        <f t="shared" si="9"/>
        <v>124.99</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82.76</v>
      </c>
      <c r="CM6" s="36">
        <f t="shared" ref="CM6:CU6" si="10">IF(CM7="",NA(),CM7)</f>
        <v>82.22</v>
      </c>
      <c r="CN6" s="36">
        <f t="shared" si="10"/>
        <v>80.87</v>
      </c>
      <c r="CO6" s="36">
        <f t="shared" si="10"/>
        <v>80.3</v>
      </c>
      <c r="CP6" s="36">
        <f t="shared" si="10"/>
        <v>79.36</v>
      </c>
      <c r="CQ6" s="36">
        <f t="shared" si="10"/>
        <v>64.09</v>
      </c>
      <c r="CR6" s="36">
        <f t="shared" si="10"/>
        <v>63.91</v>
      </c>
      <c r="CS6" s="36">
        <f t="shared" si="10"/>
        <v>63.25</v>
      </c>
      <c r="CT6" s="36">
        <f t="shared" si="10"/>
        <v>63.03</v>
      </c>
      <c r="CU6" s="36">
        <f t="shared" si="10"/>
        <v>63.18</v>
      </c>
      <c r="CV6" s="35" t="str">
        <f>IF(CV7="","",IF(CV7="-","【-】","【"&amp;SUBSTITUTE(TEXT(CV7,"#,##0.00"),"-","△")&amp;"】"))</f>
        <v>【59.94】</v>
      </c>
      <c r="CW6" s="36">
        <f>IF(CW7="",NA(),CW7)</f>
        <v>95.28</v>
      </c>
      <c r="CX6" s="36">
        <f t="shared" ref="CX6:DF6" si="11">IF(CX7="",NA(),CX7)</f>
        <v>95.23</v>
      </c>
      <c r="CY6" s="36">
        <f t="shared" si="11"/>
        <v>95.22</v>
      </c>
      <c r="CZ6" s="36">
        <f t="shared" si="11"/>
        <v>95.55</v>
      </c>
      <c r="DA6" s="36">
        <f t="shared" si="11"/>
        <v>96.65</v>
      </c>
      <c r="DB6" s="36">
        <f t="shared" si="11"/>
        <v>91.19</v>
      </c>
      <c r="DC6" s="36">
        <f t="shared" si="11"/>
        <v>91.45</v>
      </c>
      <c r="DD6" s="36">
        <f t="shared" si="11"/>
        <v>91.07</v>
      </c>
      <c r="DE6" s="36">
        <f t="shared" si="11"/>
        <v>91.21</v>
      </c>
      <c r="DF6" s="36">
        <f t="shared" si="11"/>
        <v>91.6</v>
      </c>
      <c r="DG6" s="35" t="str">
        <f>IF(DG7="","",IF(DG7="-","【-】","【"&amp;SUBSTITUTE(TEXT(DG7,"#,##0.00"),"-","△")&amp;"】"))</f>
        <v>【90.22】</v>
      </c>
      <c r="DH6" s="36">
        <f>IF(DH7="",NA(),DH7)</f>
        <v>49.89</v>
      </c>
      <c r="DI6" s="36">
        <f t="shared" ref="DI6:DQ6" si="12">IF(DI7="",NA(),DI7)</f>
        <v>50.88</v>
      </c>
      <c r="DJ6" s="36">
        <f t="shared" si="12"/>
        <v>51.89</v>
      </c>
      <c r="DK6" s="36">
        <f t="shared" si="12"/>
        <v>52.76</v>
      </c>
      <c r="DL6" s="36">
        <f t="shared" si="12"/>
        <v>53.11</v>
      </c>
      <c r="DM6" s="36">
        <f t="shared" si="12"/>
        <v>44.41</v>
      </c>
      <c r="DN6" s="36">
        <f t="shared" si="12"/>
        <v>45.38</v>
      </c>
      <c r="DO6" s="36">
        <f t="shared" si="12"/>
        <v>47.7</v>
      </c>
      <c r="DP6" s="36">
        <f t="shared" si="12"/>
        <v>48.41</v>
      </c>
      <c r="DQ6" s="36">
        <f t="shared" si="12"/>
        <v>49.1</v>
      </c>
      <c r="DR6" s="35" t="str">
        <f>IF(DR7="","",IF(DR7="-","【-】","【"&amp;SUBSTITUTE(TEXT(DR7,"#,##0.00"),"-","△")&amp;"】"))</f>
        <v>【47.91】</v>
      </c>
      <c r="DS6" s="36">
        <f>IF(DS7="",NA(),DS7)</f>
        <v>14.58</v>
      </c>
      <c r="DT6" s="36">
        <f t="shared" ref="DT6:EB6" si="13">IF(DT7="",NA(),DT7)</f>
        <v>14.84</v>
      </c>
      <c r="DU6" s="36">
        <f t="shared" si="13"/>
        <v>15.3</v>
      </c>
      <c r="DV6" s="36">
        <f t="shared" si="13"/>
        <v>13.42</v>
      </c>
      <c r="DW6" s="36">
        <f t="shared" si="13"/>
        <v>13.92</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1.05</v>
      </c>
      <c r="EE6" s="36">
        <f t="shared" ref="EE6:EM6" si="14">IF(EE7="",NA(),EE7)</f>
        <v>0.92</v>
      </c>
      <c r="EF6" s="36">
        <f t="shared" si="14"/>
        <v>0.75</v>
      </c>
      <c r="EG6" s="36">
        <f t="shared" si="14"/>
        <v>0.61</v>
      </c>
      <c r="EH6" s="36">
        <f t="shared" si="14"/>
        <v>0.84</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272078</v>
      </c>
      <c r="D7" s="38">
        <v>46</v>
      </c>
      <c r="E7" s="38">
        <v>1</v>
      </c>
      <c r="F7" s="38">
        <v>0</v>
      </c>
      <c r="G7" s="38">
        <v>1</v>
      </c>
      <c r="H7" s="38" t="s">
        <v>105</v>
      </c>
      <c r="I7" s="38" t="s">
        <v>106</v>
      </c>
      <c r="J7" s="38" t="s">
        <v>107</v>
      </c>
      <c r="K7" s="38" t="s">
        <v>108</v>
      </c>
      <c r="L7" s="38" t="s">
        <v>109</v>
      </c>
      <c r="M7" s="38"/>
      <c r="N7" s="39" t="s">
        <v>110</v>
      </c>
      <c r="O7" s="39">
        <v>93.12</v>
      </c>
      <c r="P7" s="39">
        <v>99.99</v>
      </c>
      <c r="Q7" s="39">
        <v>2376</v>
      </c>
      <c r="R7" s="39">
        <v>354216</v>
      </c>
      <c r="S7" s="39">
        <v>105.29</v>
      </c>
      <c r="T7" s="39">
        <v>3364.19</v>
      </c>
      <c r="U7" s="39">
        <v>353752</v>
      </c>
      <c r="V7" s="39">
        <v>55.85</v>
      </c>
      <c r="W7" s="39">
        <v>6333.97</v>
      </c>
      <c r="X7" s="39">
        <v>106.34</v>
      </c>
      <c r="Y7" s="39">
        <v>108.53</v>
      </c>
      <c r="Z7" s="39">
        <v>126.94</v>
      </c>
      <c r="AA7" s="39">
        <v>125.96</v>
      </c>
      <c r="AB7" s="39">
        <v>125.65</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435.73</v>
      </c>
      <c r="AU7" s="39">
        <v>639.97</v>
      </c>
      <c r="AV7" s="39">
        <v>501.36</v>
      </c>
      <c r="AW7" s="39">
        <v>572.57000000000005</v>
      </c>
      <c r="AX7" s="39">
        <v>588.26</v>
      </c>
      <c r="AY7" s="39">
        <v>475.07</v>
      </c>
      <c r="AZ7" s="39">
        <v>473.46</v>
      </c>
      <c r="BA7" s="39">
        <v>240.81</v>
      </c>
      <c r="BB7" s="39">
        <v>241.71</v>
      </c>
      <c r="BC7" s="39">
        <v>249.08</v>
      </c>
      <c r="BD7" s="39">
        <v>262.87</v>
      </c>
      <c r="BE7" s="39">
        <v>42.19</v>
      </c>
      <c r="BF7" s="39">
        <v>39.06</v>
      </c>
      <c r="BG7" s="39">
        <v>36.14</v>
      </c>
      <c r="BH7" s="39">
        <v>32.29</v>
      </c>
      <c r="BI7" s="39">
        <v>28.13</v>
      </c>
      <c r="BJ7" s="39">
        <v>296.5</v>
      </c>
      <c r="BK7" s="39">
        <v>285.77</v>
      </c>
      <c r="BL7" s="39">
        <v>283.10000000000002</v>
      </c>
      <c r="BM7" s="39">
        <v>274.14</v>
      </c>
      <c r="BN7" s="39">
        <v>266.66000000000003</v>
      </c>
      <c r="BO7" s="39">
        <v>270.87</v>
      </c>
      <c r="BP7" s="39">
        <v>100.78</v>
      </c>
      <c r="BQ7" s="39">
        <v>102.7</v>
      </c>
      <c r="BR7" s="39">
        <v>120.46</v>
      </c>
      <c r="BS7" s="39">
        <v>119.58</v>
      </c>
      <c r="BT7" s="39">
        <v>119.67</v>
      </c>
      <c r="BU7" s="39">
        <v>100.42</v>
      </c>
      <c r="BV7" s="39">
        <v>100.77</v>
      </c>
      <c r="BW7" s="39">
        <v>107.74</v>
      </c>
      <c r="BX7" s="39">
        <v>108.81</v>
      </c>
      <c r="BY7" s="39">
        <v>110.87</v>
      </c>
      <c r="BZ7" s="39">
        <v>105.59</v>
      </c>
      <c r="CA7" s="39">
        <v>149.35</v>
      </c>
      <c r="CB7" s="39">
        <v>146.08000000000001</v>
      </c>
      <c r="CC7" s="39">
        <v>123.94</v>
      </c>
      <c r="CD7" s="39">
        <v>124.65</v>
      </c>
      <c r="CE7" s="39">
        <v>124.99</v>
      </c>
      <c r="CF7" s="39">
        <v>166.61</v>
      </c>
      <c r="CG7" s="39">
        <v>165.74</v>
      </c>
      <c r="CH7" s="39">
        <v>154.33000000000001</v>
      </c>
      <c r="CI7" s="39">
        <v>152.94999999999999</v>
      </c>
      <c r="CJ7" s="39">
        <v>150.54</v>
      </c>
      <c r="CK7" s="39">
        <v>163.27000000000001</v>
      </c>
      <c r="CL7" s="39">
        <v>82.76</v>
      </c>
      <c r="CM7" s="39">
        <v>82.22</v>
      </c>
      <c r="CN7" s="39">
        <v>80.87</v>
      </c>
      <c r="CO7" s="39">
        <v>80.3</v>
      </c>
      <c r="CP7" s="39">
        <v>79.36</v>
      </c>
      <c r="CQ7" s="39">
        <v>64.09</v>
      </c>
      <c r="CR7" s="39">
        <v>63.91</v>
      </c>
      <c r="CS7" s="39">
        <v>63.25</v>
      </c>
      <c r="CT7" s="39">
        <v>63.03</v>
      </c>
      <c r="CU7" s="39">
        <v>63.18</v>
      </c>
      <c r="CV7" s="39">
        <v>59.94</v>
      </c>
      <c r="CW7" s="39">
        <v>95.28</v>
      </c>
      <c r="CX7" s="39">
        <v>95.23</v>
      </c>
      <c r="CY7" s="39">
        <v>95.22</v>
      </c>
      <c r="CZ7" s="39">
        <v>95.55</v>
      </c>
      <c r="DA7" s="39">
        <v>96.65</v>
      </c>
      <c r="DB7" s="39">
        <v>91.19</v>
      </c>
      <c r="DC7" s="39">
        <v>91.45</v>
      </c>
      <c r="DD7" s="39">
        <v>91.07</v>
      </c>
      <c r="DE7" s="39">
        <v>91.21</v>
      </c>
      <c r="DF7" s="39">
        <v>91.6</v>
      </c>
      <c r="DG7" s="39">
        <v>90.22</v>
      </c>
      <c r="DH7" s="39">
        <v>49.89</v>
      </c>
      <c r="DI7" s="39">
        <v>50.88</v>
      </c>
      <c r="DJ7" s="39">
        <v>51.89</v>
      </c>
      <c r="DK7" s="39">
        <v>52.76</v>
      </c>
      <c r="DL7" s="39">
        <v>53.11</v>
      </c>
      <c r="DM7" s="39">
        <v>44.41</v>
      </c>
      <c r="DN7" s="39">
        <v>45.38</v>
      </c>
      <c r="DO7" s="39">
        <v>47.7</v>
      </c>
      <c r="DP7" s="39">
        <v>48.41</v>
      </c>
      <c r="DQ7" s="39">
        <v>49.1</v>
      </c>
      <c r="DR7" s="39">
        <v>47.91</v>
      </c>
      <c r="DS7" s="39">
        <v>14.58</v>
      </c>
      <c r="DT7" s="39">
        <v>14.84</v>
      </c>
      <c r="DU7" s="39">
        <v>15.3</v>
      </c>
      <c r="DV7" s="39">
        <v>13.42</v>
      </c>
      <c r="DW7" s="39">
        <v>13.92</v>
      </c>
      <c r="DX7" s="39">
        <v>12.28</v>
      </c>
      <c r="DY7" s="39">
        <v>13.33</v>
      </c>
      <c r="DZ7" s="39">
        <v>14.54</v>
      </c>
      <c r="EA7" s="39">
        <v>16.16</v>
      </c>
      <c r="EB7" s="39">
        <v>17.420000000000002</v>
      </c>
      <c r="EC7" s="39">
        <v>15</v>
      </c>
      <c r="ED7" s="39">
        <v>1.05</v>
      </c>
      <c r="EE7" s="39">
        <v>0.92</v>
      </c>
      <c r="EF7" s="39">
        <v>0.75</v>
      </c>
      <c r="EG7" s="39">
        <v>0.61</v>
      </c>
      <c r="EH7" s="39">
        <v>0.84</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2018-02-06T05:00:16Z</cp:lastPrinted>
  <dcterms:created xsi:type="dcterms:W3CDTF">2017-12-25T01:31:40Z</dcterms:created>
  <dcterms:modified xsi:type="dcterms:W3CDTF">2018-02-27T02:33:19Z</dcterms:modified>
  <cp:category/>
</cp:coreProperties>
</file>