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BB10" i="4"/>
  <c r="AT10" i="4"/>
  <c r="AL10" i="4"/>
  <c r="W10" i="4"/>
  <c r="I10" i="4"/>
  <c r="B10" i="4"/>
  <c r="BB8" i="4"/>
  <c r="W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<sst xmlns="http://schemas.openxmlformats.org/spreadsheetml/2006/main" count="232" uniqueCount="120">
  <si>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</si>
  <si>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</si>
  <si>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</si>
  <si>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</si>
  <si>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</si>
  <si>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</si>
  <si>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</si>
  <si>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</si>
  <si>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</si>
  <si>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</si>
  <si>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</si>
  <si>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</si>
  <si>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</si>
  <si>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</si>
  <si>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</si>
  <si>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</si>
  <si>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</si>
  <si>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</si>
  <si>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</si>
  <si>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</si>
  <si>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</si>
  <si>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</si>
  <si>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</si>
  <si>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</si>
  <si>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</si>
  <si>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</si>
  <si>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</si>
  <si>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</si>
  <si>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</si>
  <si>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</si>
  <si>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</si>
  <si>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</si>
  <si>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</si>
  <si>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</si>
  <si>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</si>
  <si>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</si>
  <si>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</si>
  <si>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</si>
  <si>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</si>
  <si>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</si>
  <si>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</si>
  <si>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</si>
  <si>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</si>
  <si>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</si>
  <si>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</si>
  <si>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</si>
  <si>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</si>
  <si>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</si>
  <si>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</si>
  <si>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</si>
  <si>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</si>
  <si>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</si>
  <si>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</si>
  <si>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</si>
  <si>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</si>
  <si>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</si>
  <si>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</si>
  <si>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</si>
  <si>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</si>
  <si>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</si>
  <si>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</si>
  <si>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</si>
  <si>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</si>
  <si>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</si>
  <si>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</si>
  <si>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</si>
  <si>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</si>
  <si>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</si>
  <si>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</si>
  <si>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</si>
  <si>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</si>
  <si>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</si>
  <si>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</si>
  <si>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</si>
  <si>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</si>
  <si>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</si>
  <si>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</si>
  <si>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</si>
  <si>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</si>
  <si>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</si>
  <si>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</si>
  <si>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</si>
  <si>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</si>
  <si>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</si>
  <si>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</si>
  <si>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</si>
  <si>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</si>
  <si>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</si>
  <si>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</si>
  <si>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</si>
  <si>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</si>
  <si>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</si>
  <si>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</si>
  <si>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</si>
  <si>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</si>
  <si>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</si>
  <si>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</si>
  <si>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</si>
  <si>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</si>
  <si>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</si>
  <si>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</si>
  <si>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</si>
  <si>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</si>
  <si>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</si>
  <si>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</si>
  <si>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泉大津市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</si>
  <si>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</si>
  <si>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</si>
  <si>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</si>
  <si>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</si>
  <si>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</si>
  <si>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</si>
  <si>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</si>
  <si>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</si>
  <si>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</si>
  <si>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</si>
  <si>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</si>
  <si>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①経常収支比率は、全国平均及び類似団体の平均値を上回っており、比較的良好な経営状況であると考えます。
 ②累積欠損金比率は、配水場更新整備事業費が多額となったため全国平均を大きく上回っていましたが、平成22年度より策定した収支計画の効果に加え平成26年度の会計基準の見直しにより欠損金の解消が図られ、以後、発生しておりません。
 ③流動比率は400％を超えており、短期的な支払能力は十分であると考えます。
 ④企業債残高対給水収益比率については、人口減等による給水収益の減が続いておりますが、企債発行額を償還額以内に抑制することで、減少傾向が続いております。
 ⑤料金回収率については、主に⑥給水原価の減少により大幅な上昇となり、その後も全国平均を上回る基準で推移しています。
 ⑥給水原価は、平成26年度の会計基準変更により、長期前受金戻入額を費用から控除することとなったため減少しています。
 ⑦水需要の減少により、施設利用率が下がり続けており、全国平均及び類似団体の平均値よりも下回っているため、施設更新時には検討が必要であると考えています。
 ⑧有収率については、人口減少による有収水量の減がある中、93％前後を維持しており、全国平均及び類似団体の平均値よりも高い数値を維持しています。</t>
    <rPh sb="2" eb="4">
      <t>ケイジョウ</t>
    </rPh>
    <rPh sb="4" eb="6">
      <t>シュウシ</t>
    </rPh>
    <rPh sb="6" eb="8">
      <t>ヒリツ</t>
    </rPh>
    <rPh sb="10" eb="12">
      <t>ゼンコク</t>
    </rPh>
    <rPh sb="12" eb="14">
      <t>ヘイキン</t>
    </rPh>
    <rPh sb="14" eb="15">
      <t>オヨ</t>
    </rPh>
    <rPh sb="16" eb="18">
      <t>ルイジ</t>
    </rPh>
    <rPh sb="18" eb="20">
      <t>ダンタイ</t>
    </rPh>
    <rPh sb="21" eb="24">
      <t>ヘイキンチ</t>
    </rPh>
    <rPh sb="25" eb="27">
      <t>ウワマワ</t>
    </rPh>
    <rPh sb="32" eb="35">
      <t>ヒカクテキ</t>
    </rPh>
    <rPh sb="35" eb="37">
      <t>リョウコウ</t>
    </rPh>
    <rPh sb="38" eb="40">
      <t>ケイエイ</t>
    </rPh>
    <rPh sb="40" eb="42">
      <t>ジョウキョウ</t>
    </rPh>
    <rPh sb="46" eb="47">
      <t>カンガ</t>
    </rPh>
    <rPh sb="54" eb="56">
      <t>ルイセキ</t>
    </rPh>
    <rPh sb="58" eb="59">
      <t>キン</t>
    </rPh>
    <rPh sb="82" eb="84">
      <t>ゼンコク</t>
    </rPh>
    <rPh sb="84" eb="86">
      <t>ヘイキン</t>
    </rPh>
    <rPh sb="87" eb="88">
      <t>オオ</t>
    </rPh>
    <rPh sb="90" eb="92">
      <t>ウワマワ</t>
    </rPh>
    <rPh sb="100" eb="102">
      <t>ヘイセイ</t>
    </rPh>
    <rPh sb="104" eb="106">
      <t>ネンド</t>
    </rPh>
    <rPh sb="108" eb="110">
      <t>サクテイ</t>
    </rPh>
    <rPh sb="112" eb="114">
      <t>シュウシ</t>
    </rPh>
    <rPh sb="114" eb="116">
      <t>ケイカク</t>
    </rPh>
    <rPh sb="117" eb="119">
      <t>コウカ</t>
    </rPh>
    <rPh sb="120" eb="121">
      <t>クワ</t>
    </rPh>
    <rPh sb="122" eb="124">
      <t>ヘイセイ</t>
    </rPh>
    <rPh sb="126" eb="128">
      <t>ネンド</t>
    </rPh>
    <rPh sb="129" eb="131">
      <t>カイケイ</t>
    </rPh>
    <rPh sb="131" eb="133">
      <t>キジュン</t>
    </rPh>
    <rPh sb="140" eb="143">
      <t>ケッソンキン</t>
    </rPh>
    <rPh sb="144" eb="146">
      <t>カイショウ</t>
    </rPh>
    <rPh sb="147" eb="148">
      <t>ハカ</t>
    </rPh>
    <rPh sb="151" eb="153">
      <t>イゴ</t>
    </rPh>
    <rPh sb="154" eb="156">
      <t>ハッセイ</t>
    </rPh>
    <rPh sb="167" eb="169">
      <t>リュウドウ</t>
    </rPh>
    <rPh sb="169" eb="171">
      <t>ヒリツ</t>
    </rPh>
    <rPh sb="177" eb="178">
      <t>コ</t>
    </rPh>
    <rPh sb="183" eb="186">
      <t>タンキテキ</t>
    </rPh>
    <rPh sb="187" eb="189">
      <t>シハライ</t>
    </rPh>
    <rPh sb="189" eb="191">
      <t>ノウリョク</t>
    </rPh>
    <rPh sb="192" eb="194">
      <t>ジュウブン</t>
    </rPh>
    <rPh sb="198" eb="199">
      <t>カンガ</t>
    </rPh>
    <rPh sb="206" eb="208">
      <t>キギョウ</t>
    </rPh>
    <rPh sb="208" eb="209">
      <t>サイ</t>
    </rPh>
    <rPh sb="209" eb="211">
      <t>ザンダカ</t>
    </rPh>
    <rPh sb="211" eb="212">
      <t>タイ</t>
    </rPh>
    <rPh sb="212" eb="214">
      <t>キュウスイ</t>
    </rPh>
    <rPh sb="214" eb="216">
      <t>シュウエキ</t>
    </rPh>
    <rPh sb="216" eb="218">
      <t>ヒリツ</t>
    </rPh>
    <rPh sb="224" eb="226">
      <t>ジンコウ</t>
    </rPh>
    <rPh sb="226" eb="227">
      <t>ゲン</t>
    </rPh>
    <rPh sb="227" eb="228">
      <t>ナド</t>
    </rPh>
    <rPh sb="231" eb="233">
      <t>キュウスイ</t>
    </rPh>
    <rPh sb="233" eb="235">
      <t>シュウエキ</t>
    </rPh>
    <rPh sb="236" eb="237">
      <t>ゲン</t>
    </rPh>
    <rPh sb="238" eb="239">
      <t>ツヅ</t>
    </rPh>
    <rPh sb="283" eb="285">
      <t>リョウキン</t>
    </rPh>
    <rPh sb="285" eb="287">
      <t>カイシュウ</t>
    </rPh>
    <rPh sb="287" eb="288">
      <t>リツ</t>
    </rPh>
    <rPh sb="294" eb="295">
      <t>オモ</t>
    </rPh>
    <rPh sb="297" eb="299">
      <t>キュウスイ</t>
    </rPh>
    <rPh sb="299" eb="301">
      <t>ゲンカ</t>
    </rPh>
    <rPh sb="302" eb="303">
      <t>ゲン</t>
    </rPh>
    <rPh sb="303" eb="304">
      <t>ショウ</t>
    </rPh>
    <rPh sb="307" eb="309">
      <t>オオハバ</t>
    </rPh>
    <rPh sb="310" eb="312">
      <t>ジョウショウ</t>
    </rPh>
    <rPh sb="318" eb="319">
      <t>ゴ</t>
    </rPh>
    <rPh sb="320" eb="322">
      <t>ゼンコク</t>
    </rPh>
    <rPh sb="322" eb="324">
      <t>ヘイキン</t>
    </rPh>
    <rPh sb="325" eb="327">
      <t>ウワマワ</t>
    </rPh>
    <rPh sb="328" eb="330">
      <t>キジュン</t>
    </rPh>
    <rPh sb="342" eb="344">
      <t>キュウスイ</t>
    </rPh>
    <rPh sb="344" eb="346">
      <t>ゲンカ</t>
    </rPh>
    <rPh sb="348" eb="350">
      <t>ヘイセイ</t>
    </rPh>
    <rPh sb="352" eb="354">
      <t>ネンド</t>
    </rPh>
    <rPh sb="355" eb="357">
      <t>カイケイ</t>
    </rPh>
    <rPh sb="357" eb="359">
      <t>キジュン</t>
    </rPh>
    <rPh sb="359" eb="361">
      <t>ヘンコウ</t>
    </rPh>
    <rPh sb="365" eb="367">
      <t>チョウキ</t>
    </rPh>
    <rPh sb="367" eb="370">
      <t>マエウケキン</t>
    </rPh>
    <rPh sb="370" eb="372">
      <t>レイニュウ</t>
    </rPh>
    <rPh sb="372" eb="373">
      <t>ガク</t>
    </rPh>
    <rPh sb="374" eb="376">
      <t>ヒヨウ</t>
    </rPh>
    <rPh sb="378" eb="380">
      <t>コウジョ</t>
    </rPh>
    <rPh sb="390" eb="392">
      <t>ゲンショウ</t>
    </rPh>
    <rPh sb="417" eb="418">
      <t>サ</t>
    </rPh>
    <rPh sb="420" eb="421">
      <t>ツヅ</t>
    </rPh>
    <rPh sb="426" eb="428">
      <t>ゼンコク</t>
    </rPh>
    <rPh sb="428" eb="430">
      <t>ヘイキン</t>
    </rPh>
    <rPh sb="430" eb="431">
      <t>オヨ</t>
    </rPh>
    <rPh sb="432" eb="434">
      <t>ルイジ</t>
    </rPh>
    <rPh sb="434" eb="436">
      <t>ダンタイ</t>
    </rPh>
    <rPh sb="437" eb="439">
      <t>ヘイキン</t>
    </rPh>
    <rPh sb="439" eb="440">
      <t>チ</t>
    </rPh>
    <rPh sb="443" eb="445">
      <t>シタマワ</t>
    </rPh>
    <rPh sb="452" eb="454">
      <t>シセツ</t>
    </rPh>
    <rPh sb="454" eb="456">
      <t>コウシン</t>
    </rPh>
    <rPh sb="456" eb="457">
      <t>ジ</t>
    </rPh>
    <rPh sb="462" eb="464">
      <t>ヒツヨウ</t>
    </rPh>
    <rPh sb="468" eb="469">
      <t>カンガ</t>
    </rPh>
    <rPh sb="478" eb="480">
      <t>ユウシュウ</t>
    </rPh>
    <rPh sb="480" eb="481">
      <t>リツ</t>
    </rPh>
    <rPh sb="487" eb="489">
      <t>ジンコウ</t>
    </rPh>
    <rPh sb="489" eb="491">
      <t>ゲンショウ</t>
    </rPh>
    <rPh sb="494" eb="496">
      <t>ユウシュウ</t>
    </rPh>
    <rPh sb="496" eb="498">
      <t>スイリョウ</t>
    </rPh>
    <rPh sb="499" eb="500">
      <t>ゲン</t>
    </rPh>
    <rPh sb="503" eb="504">
      <t>ナカ</t>
    </rPh>
    <rPh sb="508" eb="510">
      <t>ゼンゴ</t>
    </rPh>
    <rPh sb="511" eb="513">
      <t>イジ</t>
    </rPh>
    <rPh sb="518" eb="520">
      <t>ゼンコク</t>
    </rPh>
    <rPh sb="520" eb="522">
      <t>ヘイキン</t>
    </rPh>
    <rPh sb="522" eb="523">
      <t>オヨ</t>
    </rPh>
    <rPh sb="524" eb="526">
      <t>ルイジ</t>
    </rPh>
    <rPh sb="526" eb="528">
      <t>ダンタイ</t>
    </rPh>
    <rPh sb="529" eb="532">
      <t>ヘイキンチ</t>
    </rPh>
    <rPh sb="535" eb="536">
      <t>タカ</t>
    </rPh>
    <rPh sb="537" eb="539">
      <t>スウチ</t>
    </rPh>
    <rPh sb="540" eb="542">
      <t>イジ</t>
    </rPh>
    <phoneticPr fontId="7"/>
  </si>
  <si>
    <t xml:space="preserve">　高度成長期に布設した水道管の老朽化が進み、有形固定資産減価償却率、管路経年化率共に年々上昇を続けており、特に管路経年化率は他団体との比較でも老朽化が進んでいる状況です。
　管路更新につきましては、全国平均を下回っておりますが、口径150㎜以上の配水管を対象にした整備計画に基づき、耐震化及びダウンサイジングを図りながら実施しているところです。
</t>
    <rPh sb="1" eb="3">
      <t>コウド</t>
    </rPh>
    <rPh sb="3" eb="5">
      <t>セイチョウ</t>
    </rPh>
    <rPh sb="5" eb="6">
      <t>キ</t>
    </rPh>
    <rPh sb="7" eb="9">
      <t>フセツ</t>
    </rPh>
    <rPh sb="11" eb="14">
      <t>スイドウカン</t>
    </rPh>
    <rPh sb="15" eb="18">
      <t>ロウキュウカ</t>
    </rPh>
    <rPh sb="19" eb="20">
      <t>スス</t>
    </rPh>
    <rPh sb="22" eb="24">
      <t>ユウケイ</t>
    </rPh>
    <rPh sb="24" eb="26">
      <t>コテイ</t>
    </rPh>
    <rPh sb="26" eb="28">
      <t>シサン</t>
    </rPh>
    <rPh sb="28" eb="30">
      <t>ゲンカ</t>
    </rPh>
    <rPh sb="30" eb="32">
      <t>ショウキャク</t>
    </rPh>
    <rPh sb="32" eb="33">
      <t>リツ</t>
    </rPh>
    <rPh sb="34" eb="36">
      <t>カンロ</t>
    </rPh>
    <rPh sb="36" eb="39">
      <t>ケイネンカ</t>
    </rPh>
    <rPh sb="39" eb="40">
      <t>リツ</t>
    </rPh>
    <rPh sb="40" eb="41">
      <t>トモ</t>
    </rPh>
    <rPh sb="42" eb="44">
      <t>ネンネン</t>
    </rPh>
    <rPh sb="44" eb="46">
      <t>ジョウショウ</t>
    </rPh>
    <rPh sb="47" eb="48">
      <t>ツヅ</t>
    </rPh>
    <rPh sb="53" eb="54">
      <t>トク</t>
    </rPh>
    <rPh sb="55" eb="57">
      <t>カンロ</t>
    </rPh>
    <rPh sb="57" eb="60">
      <t>ケイネンカ</t>
    </rPh>
    <rPh sb="60" eb="61">
      <t>リツ</t>
    </rPh>
    <rPh sb="62" eb="63">
      <t>タ</t>
    </rPh>
    <rPh sb="63" eb="65">
      <t>ダンタイ</t>
    </rPh>
    <rPh sb="67" eb="69">
      <t>ヒカク</t>
    </rPh>
    <rPh sb="71" eb="74">
      <t>ロウキュウカ</t>
    </rPh>
    <rPh sb="75" eb="76">
      <t>スス</t>
    </rPh>
    <rPh sb="80" eb="82">
      <t>ジョウキョウ</t>
    </rPh>
    <rPh sb="87" eb="89">
      <t>カンロ</t>
    </rPh>
    <rPh sb="89" eb="91">
      <t>コウシン</t>
    </rPh>
    <rPh sb="99" eb="101">
      <t>ゼンコク</t>
    </rPh>
    <rPh sb="101" eb="103">
      <t>ヘイキン</t>
    </rPh>
    <rPh sb="104" eb="106">
      <t>シタマワ</t>
    </rPh>
    <rPh sb="114" eb="116">
      <t>コウケイ</t>
    </rPh>
    <rPh sb="120" eb="122">
      <t>イジョウ</t>
    </rPh>
    <rPh sb="123" eb="126">
      <t>ハイスイカン</t>
    </rPh>
    <rPh sb="127" eb="129">
      <t>タイショウ</t>
    </rPh>
    <rPh sb="132" eb="134">
      <t>セイビ</t>
    </rPh>
    <rPh sb="134" eb="136">
      <t>ケイカク</t>
    </rPh>
    <rPh sb="137" eb="138">
      <t>モト</t>
    </rPh>
    <rPh sb="141" eb="144">
      <t>タイシンカ</t>
    </rPh>
    <rPh sb="144" eb="145">
      <t>オヨ</t>
    </rPh>
    <rPh sb="155" eb="156">
      <t>ハカ</t>
    </rPh>
    <rPh sb="160" eb="162">
      <t>ジッシ</t>
    </rPh>
    <phoneticPr fontId="4"/>
  </si>
  <si>
    <t>　平成28年度におきましても黒字を計上しており、比較的安定した経営状態であると考えます。しかし、人口減少及び有収水量の減による料金収益の減が続く中、老朽化が進む施設更新のための財源を将来に渡って確保し続ける必要があります。
　安心、安全な水の供給を続けるためにも、中長期的な経営計画が求められており、本市におきましても、総務省より要請された「経営戦略」を、平成30年度末の完成を目指して策定中です。また、これと並行して、150㎜以上の大口径配水管が対象であった整備計画を見直し、投資の最適化、平準化を図っていく予定です。</t>
    <rPh sb="1" eb="3">
      <t>ヘイセイ</t>
    </rPh>
    <rPh sb="5" eb="7">
      <t>ネンド</t>
    </rPh>
    <rPh sb="14" eb="16">
      <t>クロジ</t>
    </rPh>
    <rPh sb="17" eb="19">
      <t>ケイジョウ</t>
    </rPh>
    <rPh sb="24" eb="27">
      <t>ヒカクテキ</t>
    </rPh>
    <rPh sb="27" eb="29">
      <t>アンテイ</t>
    </rPh>
    <rPh sb="31" eb="33">
      <t>ケイエイ</t>
    </rPh>
    <rPh sb="33" eb="35">
      <t>ジョウタイ</t>
    </rPh>
    <rPh sb="39" eb="40">
      <t>カンガ</t>
    </rPh>
    <rPh sb="48" eb="50">
      <t>ジンコウ</t>
    </rPh>
    <rPh sb="50" eb="52">
      <t>ゲンショウ</t>
    </rPh>
    <rPh sb="52" eb="53">
      <t>オヨ</t>
    </rPh>
    <rPh sb="54" eb="56">
      <t>ユウシュウ</t>
    </rPh>
    <rPh sb="56" eb="58">
      <t>スイリョウ</t>
    </rPh>
    <rPh sb="59" eb="60">
      <t>ゲン</t>
    </rPh>
    <rPh sb="63" eb="65">
      <t>リョウキン</t>
    </rPh>
    <rPh sb="65" eb="67">
      <t>シュウエキ</t>
    </rPh>
    <rPh sb="68" eb="69">
      <t>ゲン</t>
    </rPh>
    <rPh sb="70" eb="71">
      <t>ツヅ</t>
    </rPh>
    <rPh sb="72" eb="73">
      <t>ナカ</t>
    </rPh>
    <rPh sb="74" eb="77">
      <t>ロウキュウカ</t>
    </rPh>
    <rPh sb="78" eb="79">
      <t>スス</t>
    </rPh>
    <rPh sb="80" eb="82">
      <t>シセツ</t>
    </rPh>
    <rPh sb="82" eb="84">
      <t>コウシン</t>
    </rPh>
    <rPh sb="88" eb="90">
      <t>ザイゲン</t>
    </rPh>
    <rPh sb="91" eb="93">
      <t>ショウライ</t>
    </rPh>
    <rPh sb="94" eb="95">
      <t>ワタ</t>
    </rPh>
    <rPh sb="97" eb="99">
      <t>カクホ</t>
    </rPh>
    <rPh sb="100" eb="101">
      <t>ツヅ</t>
    </rPh>
    <rPh sb="103" eb="105">
      <t>ヒツヨウ</t>
    </rPh>
    <rPh sb="113" eb="115">
      <t>アンシン</t>
    </rPh>
    <rPh sb="116" eb="118">
      <t>アンゼン</t>
    </rPh>
    <rPh sb="119" eb="120">
      <t>ミズ</t>
    </rPh>
    <rPh sb="121" eb="123">
      <t>キョウキュウ</t>
    </rPh>
    <rPh sb="124" eb="125">
      <t>ツヅ</t>
    </rPh>
    <rPh sb="132" eb="133">
      <t>チュウ</t>
    </rPh>
    <rPh sb="133" eb="136">
      <t>チョウキテキ</t>
    </rPh>
    <rPh sb="137" eb="139">
      <t>ケイエイ</t>
    </rPh>
    <rPh sb="139" eb="141">
      <t>ケイカク</t>
    </rPh>
    <rPh sb="142" eb="143">
      <t>モト</t>
    </rPh>
    <rPh sb="150" eb="151">
      <t>ホン</t>
    </rPh>
    <rPh sb="151" eb="152">
      <t>シ</t>
    </rPh>
    <rPh sb="160" eb="163">
      <t>ソウムショウ</t>
    </rPh>
    <rPh sb="165" eb="167">
      <t>ヨウセイ</t>
    </rPh>
    <rPh sb="171" eb="173">
      <t>ケイエイ</t>
    </rPh>
    <rPh sb="173" eb="175">
      <t>センリャク</t>
    </rPh>
    <rPh sb="178" eb="180">
      <t>ヘイセイ</t>
    </rPh>
    <rPh sb="182" eb="184">
      <t>ネンド</t>
    </rPh>
    <rPh sb="184" eb="185">
      <t>マツ</t>
    </rPh>
    <rPh sb="186" eb="188">
      <t>カンセイ</t>
    </rPh>
    <rPh sb="189" eb="191">
      <t>メザ</t>
    </rPh>
    <rPh sb="193" eb="195">
      <t>サクテイ</t>
    </rPh>
    <rPh sb="195" eb="196">
      <t>チュウ</t>
    </rPh>
    <rPh sb="205" eb="207">
      <t>ヘイコウ</t>
    </rPh>
    <rPh sb="214" eb="216">
      <t>イジョウ</t>
    </rPh>
    <rPh sb="217" eb="220">
      <t>ダイコウケイ</t>
    </rPh>
    <rPh sb="220" eb="223">
      <t>ハイスイカン</t>
    </rPh>
    <rPh sb="224" eb="226">
      <t>タイショウ</t>
    </rPh>
    <rPh sb="230" eb="232">
      <t>セイビ</t>
    </rPh>
    <rPh sb="232" eb="234">
      <t>ケイカク</t>
    </rPh>
    <rPh sb="235" eb="237">
      <t>ミナオ</t>
    </rPh>
    <rPh sb="239" eb="241">
      <t>トウシ</t>
    </rPh>
    <rPh sb="242" eb="245">
      <t>サイテキカ</t>
    </rPh>
    <rPh sb="246" eb="249">
      <t>ヘイジュンカ</t>
    </rPh>
    <rPh sb="250" eb="251">
      <t>ハカ</t>
    </rPh>
    <rPh sb="255" eb="25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</si>
</sst>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0.94</c:v>
                </c:pt>
                <c:pt idx="1">
                  <c:v>1.36</c:v>
                </c:pt>
                <c:pt idx="2">
                  <c:v>0.66</c:v>
                </c:pt>
                <c:pt idx="3">
                  <c:v>0.43</c:v>
                </c:pt>
                <c:pt idx="4">
                  <c:v>0.55000000000000004</c:v>
                </c:pt>
              </c:numCache>
            </c:numRef>
          </c:val>
        </c:ser>
        <c:dLbls>
          <c:showLegendKey val="0"/>
          <c:showVal val="0"/>
          <c:showCatName val="0"/>
          <c:showSerName val="0"/>
          <c:showPercent val="0"/>
          <c:showBubbleSize val="0"/>
        </c:dLbls>
        <c:gapWidth val="150"/>
        <c:axId val="42669952"/>
        <c:axId val="4268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42669952"/>
        <c:axId val="42680320"/>
      </c:lineChart>
      <c:dateAx>
        <c:axId val="42669952"/>
        <c:scaling>
          <c:orientation val="minMax"/>
        </c:scaling>
        <c:delete val="1"/>
        <c:axPos val="b"/>
        <c:numFmt formatCode="ge" sourceLinked="1"/>
        <c:majorTickMark val="none"/>
        <c:minorTickMark val="none"/>
        <c:tickLblPos val="none"/>
        <c:crossAx val="42680320"/>
        <c:crosses val="autoZero"/>
        <c:auto val="1"/>
        <c:lblOffset val="100"/>
        <c:baseTimeUnit val="years"/>
      </c:dateAx>
      <c:valAx>
        <c:axId val="4268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55.68</c:v>
                </c:pt>
                <c:pt idx="1">
                  <c:v>55.27</c:v>
                </c:pt>
                <c:pt idx="2">
                  <c:v>54.8</c:v>
                </c:pt>
                <c:pt idx="3">
                  <c:v>54.01</c:v>
                </c:pt>
                <c:pt idx="4">
                  <c:v>53.98</c:v>
                </c:pt>
              </c:numCache>
            </c:numRef>
          </c:val>
        </c:ser>
        <c:dLbls>
          <c:showLegendKey val="0"/>
          <c:showVal val="0"/>
          <c:showCatName val="0"/>
          <c:showSerName val="0"/>
          <c:showPercent val="0"/>
          <c:showBubbleSize val="0"/>
        </c:dLbls>
        <c:gapWidth val="150"/>
        <c:axId val="104192256"/>
        <c:axId val="10419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104192256"/>
        <c:axId val="104198528"/>
      </c:lineChart>
      <c:dateAx>
        <c:axId val="104192256"/>
        <c:scaling>
          <c:orientation val="minMax"/>
        </c:scaling>
        <c:delete val="1"/>
        <c:axPos val="b"/>
        <c:numFmt formatCode="ge" sourceLinked="1"/>
        <c:majorTickMark val="none"/>
        <c:minorTickMark val="none"/>
        <c:tickLblPos val="none"/>
        <c:crossAx val="104198528"/>
        <c:crosses val="autoZero"/>
        <c:auto val="1"/>
        <c:lblOffset val="100"/>
        <c:baseTimeUnit val="years"/>
      </c:dateAx>
      <c:valAx>
        <c:axId val="10419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94.85</c:v>
                </c:pt>
                <c:pt idx="1">
                  <c:v>94.49</c:v>
                </c:pt>
                <c:pt idx="2">
                  <c:v>92.49</c:v>
                </c:pt>
                <c:pt idx="3">
                  <c:v>93.06</c:v>
                </c:pt>
                <c:pt idx="4">
                  <c:v>93.11</c:v>
                </c:pt>
              </c:numCache>
            </c:numRef>
          </c:val>
        </c:ser>
        <c:dLbls>
          <c:showLegendKey val="0"/>
          <c:showVal val="0"/>
          <c:showCatName val="0"/>
          <c:showSerName val="0"/>
          <c:showPercent val="0"/>
          <c:showBubbleSize val="0"/>
        </c:dLbls>
        <c:gapWidth val="150"/>
        <c:axId val="104302464"/>
        <c:axId val="10431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104302464"/>
        <c:axId val="104316928"/>
      </c:lineChart>
      <c:dateAx>
        <c:axId val="104302464"/>
        <c:scaling>
          <c:orientation val="minMax"/>
        </c:scaling>
        <c:delete val="1"/>
        <c:axPos val="b"/>
        <c:numFmt formatCode="ge" sourceLinked="1"/>
        <c:majorTickMark val="none"/>
        <c:minorTickMark val="none"/>
        <c:tickLblPos val="none"/>
        <c:crossAx val="104316928"/>
        <c:crosses val="autoZero"/>
        <c:auto val="1"/>
        <c:lblOffset val="100"/>
        <c:baseTimeUnit val="years"/>
      </c:dateAx>
      <c:valAx>
        <c:axId val="10431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107.15</c:v>
                </c:pt>
                <c:pt idx="1">
                  <c:v>106.68</c:v>
                </c:pt>
                <c:pt idx="2">
                  <c:v>118.54</c:v>
                </c:pt>
                <c:pt idx="3">
                  <c:v>119.98</c:v>
                </c:pt>
                <c:pt idx="4">
                  <c:v>121.28</c:v>
                </c:pt>
              </c:numCache>
            </c:numRef>
          </c:val>
        </c:ser>
        <c:dLbls>
          <c:showLegendKey val="0"/>
          <c:showVal val="0"/>
          <c:showCatName val="0"/>
          <c:showSerName val="0"/>
          <c:showPercent val="0"/>
          <c:showBubbleSize val="0"/>
        </c:dLbls>
        <c:gapWidth val="150"/>
        <c:axId val="42702336"/>
        <c:axId val="4270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42702336"/>
        <c:axId val="42704256"/>
      </c:lineChart>
      <c:dateAx>
        <c:axId val="42702336"/>
        <c:scaling>
          <c:orientation val="minMax"/>
        </c:scaling>
        <c:delete val="1"/>
        <c:axPos val="b"/>
        <c:numFmt formatCode="ge" sourceLinked="1"/>
        <c:majorTickMark val="none"/>
        <c:minorTickMark val="none"/>
        <c:tickLblPos val="none"/>
        <c:crossAx val="42704256"/>
        <c:crosses val="autoZero"/>
        <c:auto val="1"/>
        <c:lblOffset val="100"/>
        <c:baseTimeUnit val="years"/>
      </c:dateAx>
      <c:valAx>
        <c:axId val="42704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70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38.56</c:v>
                </c:pt>
                <c:pt idx="1">
                  <c:v>39.86</c:v>
                </c:pt>
                <c:pt idx="2">
                  <c:v>41.53</c:v>
                </c:pt>
                <c:pt idx="3">
                  <c:v>42.23</c:v>
                </c:pt>
                <c:pt idx="4">
                  <c:v>43.76</c:v>
                </c:pt>
              </c:numCache>
            </c:numRef>
          </c:val>
        </c:ser>
        <c:dLbls>
          <c:showLegendKey val="0"/>
          <c:showVal val="0"/>
          <c:showCatName val="0"/>
          <c:showSerName val="0"/>
          <c:showPercent val="0"/>
          <c:showBubbleSize val="0"/>
        </c:dLbls>
        <c:gapWidth val="150"/>
        <c:axId val="42726528"/>
        <c:axId val="4272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42726528"/>
        <c:axId val="42728448"/>
      </c:lineChart>
      <c:dateAx>
        <c:axId val="42726528"/>
        <c:scaling>
          <c:orientation val="minMax"/>
        </c:scaling>
        <c:delete val="1"/>
        <c:axPos val="b"/>
        <c:numFmt formatCode="ge" sourceLinked="1"/>
        <c:majorTickMark val="none"/>
        <c:minorTickMark val="none"/>
        <c:tickLblPos val="none"/>
        <c:crossAx val="42728448"/>
        <c:crosses val="autoZero"/>
        <c:auto val="1"/>
        <c:lblOffset val="100"/>
        <c:baseTimeUnit val="years"/>
      </c:dateAx>
      <c:valAx>
        <c:axId val="4272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2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19.38</c:v>
                </c:pt>
                <c:pt idx="1">
                  <c:v>20.59</c:v>
                </c:pt>
                <c:pt idx="2">
                  <c:v>22.4</c:v>
                </c:pt>
                <c:pt idx="3">
                  <c:v>22.1</c:v>
                </c:pt>
                <c:pt idx="4">
                  <c:v>25.82</c:v>
                </c:pt>
              </c:numCache>
            </c:numRef>
          </c:val>
        </c:ser>
        <c:dLbls>
          <c:showLegendKey val="0"/>
          <c:showVal val="0"/>
          <c:showCatName val="0"/>
          <c:showSerName val="0"/>
          <c:showPercent val="0"/>
          <c:showBubbleSize val="0"/>
        </c:dLbls>
        <c:gapWidth val="150"/>
        <c:axId val="91542272"/>
        <c:axId val="9154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91542272"/>
        <c:axId val="91544192"/>
      </c:lineChart>
      <c:dateAx>
        <c:axId val="91542272"/>
        <c:scaling>
          <c:orientation val="minMax"/>
        </c:scaling>
        <c:delete val="1"/>
        <c:axPos val="b"/>
        <c:numFmt formatCode="ge" sourceLinked="1"/>
        <c:majorTickMark val="none"/>
        <c:minorTickMark val="none"/>
        <c:tickLblPos val="none"/>
        <c:crossAx val="91544192"/>
        <c:crosses val="autoZero"/>
        <c:auto val="1"/>
        <c:lblOffset val="100"/>
        <c:baseTimeUnit val="years"/>
      </c:dateAx>
      <c:valAx>
        <c:axId val="9154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10.130000000000001</c:v>
                </c:pt>
                <c:pt idx="1">
                  <c:v>3.69</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01872768"/>
        <c:axId val="10187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101872768"/>
        <c:axId val="101874688"/>
      </c:lineChart>
      <c:dateAx>
        <c:axId val="101872768"/>
        <c:scaling>
          <c:orientation val="minMax"/>
        </c:scaling>
        <c:delete val="1"/>
        <c:axPos val="b"/>
        <c:numFmt formatCode="ge" sourceLinked="1"/>
        <c:majorTickMark val="none"/>
        <c:minorTickMark val="none"/>
        <c:tickLblPos val="none"/>
        <c:crossAx val="101874688"/>
        <c:crosses val="autoZero"/>
        <c:auto val="1"/>
        <c:lblOffset val="100"/>
        <c:baseTimeUnit val="years"/>
      </c:dateAx>
      <c:valAx>
        <c:axId val="101874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8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421.87</c:v>
                </c:pt>
                <c:pt idx="1">
                  <c:v>437.39</c:v>
                </c:pt>
                <c:pt idx="2">
                  <c:v>423.89</c:v>
                </c:pt>
                <c:pt idx="3">
                  <c:v>418.14</c:v>
                </c:pt>
                <c:pt idx="4">
                  <c:v>462.01</c:v>
                </c:pt>
              </c:numCache>
            </c:numRef>
          </c:val>
        </c:ser>
        <c:dLbls>
          <c:showLegendKey val="0"/>
          <c:showVal val="0"/>
          <c:showCatName val="0"/>
          <c:showSerName val="0"/>
          <c:showPercent val="0"/>
          <c:showBubbleSize val="0"/>
        </c:dLbls>
        <c:gapWidth val="150"/>
        <c:axId val="101896960"/>
        <c:axId val="10189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101896960"/>
        <c:axId val="101898880"/>
      </c:lineChart>
      <c:dateAx>
        <c:axId val="101896960"/>
        <c:scaling>
          <c:orientation val="minMax"/>
        </c:scaling>
        <c:delete val="1"/>
        <c:axPos val="b"/>
        <c:numFmt formatCode="ge" sourceLinked="1"/>
        <c:majorTickMark val="none"/>
        <c:minorTickMark val="none"/>
        <c:tickLblPos val="none"/>
        <c:crossAx val="101898880"/>
        <c:crosses val="autoZero"/>
        <c:auto val="1"/>
        <c:lblOffset val="100"/>
        <c:baseTimeUnit val="years"/>
      </c:dateAx>
      <c:valAx>
        <c:axId val="101898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8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234.88</c:v>
                </c:pt>
                <c:pt idx="1">
                  <c:v>230.77</c:v>
                </c:pt>
                <c:pt idx="2">
                  <c:v>232.41</c:v>
                </c:pt>
                <c:pt idx="3">
                  <c:v>230</c:v>
                </c:pt>
                <c:pt idx="4">
                  <c:v>223.81</c:v>
                </c:pt>
              </c:numCache>
            </c:numRef>
          </c:val>
        </c:ser>
        <c:dLbls>
          <c:showLegendKey val="0"/>
          <c:showVal val="0"/>
          <c:showCatName val="0"/>
          <c:showSerName val="0"/>
          <c:showPercent val="0"/>
          <c:showBubbleSize val="0"/>
        </c:dLbls>
        <c:gapWidth val="150"/>
        <c:axId val="104100224"/>
        <c:axId val="10410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104100224"/>
        <c:axId val="104102144"/>
      </c:lineChart>
      <c:dateAx>
        <c:axId val="104100224"/>
        <c:scaling>
          <c:orientation val="minMax"/>
        </c:scaling>
        <c:delete val="1"/>
        <c:axPos val="b"/>
        <c:numFmt formatCode="ge" sourceLinked="1"/>
        <c:majorTickMark val="none"/>
        <c:minorTickMark val="none"/>
        <c:tickLblPos val="none"/>
        <c:crossAx val="104102144"/>
        <c:crosses val="autoZero"/>
        <c:auto val="1"/>
        <c:lblOffset val="100"/>
        <c:baseTimeUnit val="years"/>
      </c:dateAx>
      <c:valAx>
        <c:axId val="104102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1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100.55</c:v>
                </c:pt>
                <c:pt idx="1">
                  <c:v>99.09</c:v>
                </c:pt>
                <c:pt idx="2">
                  <c:v>111.07</c:v>
                </c:pt>
                <c:pt idx="3">
                  <c:v>113.45</c:v>
                </c:pt>
                <c:pt idx="4">
                  <c:v>115.2</c:v>
                </c:pt>
              </c:numCache>
            </c:numRef>
          </c:val>
        </c:ser>
        <c:dLbls>
          <c:showLegendKey val="0"/>
          <c:showVal val="0"/>
          <c:showCatName val="0"/>
          <c:showSerName val="0"/>
          <c:showPercent val="0"/>
          <c:showBubbleSize val="0"/>
        </c:dLbls>
        <c:gapWidth val="150"/>
        <c:axId val="104136704"/>
        <c:axId val="10413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104136704"/>
        <c:axId val="104138624"/>
      </c:lineChart>
      <c:dateAx>
        <c:axId val="104136704"/>
        <c:scaling>
          <c:orientation val="minMax"/>
        </c:scaling>
        <c:delete val="1"/>
        <c:axPos val="b"/>
        <c:numFmt formatCode="ge" sourceLinked="1"/>
        <c:majorTickMark val="none"/>
        <c:minorTickMark val="none"/>
        <c:tickLblPos val="none"/>
        <c:crossAx val="104138624"/>
        <c:crosses val="autoZero"/>
        <c:auto val="1"/>
        <c:lblOffset val="100"/>
        <c:baseTimeUnit val="years"/>
      </c:dateAx>
      <c:valAx>
        <c:axId val="1041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188.91</c:v>
                </c:pt>
                <c:pt idx="1">
                  <c:v>193.98</c:v>
                </c:pt>
                <c:pt idx="2">
                  <c:v>171.27</c:v>
                </c:pt>
                <c:pt idx="3">
                  <c:v>167.27</c:v>
                </c:pt>
                <c:pt idx="4">
                  <c:v>164.88</c:v>
                </c:pt>
              </c:numCache>
            </c:numRef>
          </c:val>
        </c:ser>
        <c:dLbls>
          <c:showLegendKey val="0"/>
          <c:showVal val="0"/>
          <c:showCatName val="0"/>
          <c:showSerName val="0"/>
          <c:showPercent val="0"/>
          <c:showBubbleSize val="0"/>
        </c:dLbls>
        <c:gapWidth val="150"/>
        <c:axId val="104156160"/>
        <c:axId val="10417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104156160"/>
        <c:axId val="104170624"/>
      </c:lineChart>
      <c:dateAx>
        <c:axId val="104156160"/>
        <c:scaling>
          <c:orientation val="minMax"/>
        </c:scaling>
        <c:delete val="1"/>
        <c:axPos val="b"/>
        <c:numFmt formatCode="ge" sourceLinked="1"/>
        <c:majorTickMark val="none"/>
        <c:minorTickMark val="none"/>
        <c:tickLblPos val="none"/>
        <c:crossAx val="104170624"/>
        <c:crosses val="autoZero"/>
        <c:auto val="1"/>
        <c:lblOffset val="100"/>
        <c:baseTimeUnit val="years"/>
      </c:dateAx>
      <c:valAx>
        <c:axId val="10417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大阪府　泉大津市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116</v>
      </c>
      <c r="AE8" s="84"/>
      <c r="AF8" s="84"/>
      <c r="AG8" s="84"/>
      <c r="AH8" s="84"/>
      <c r="AI8" s="84"/>
      <c r="AJ8" s="84"/>
      <c r="AK8" s="5"/>
      <c r="AL8" s="71">
        <f>データ!$R$6</f>
        <v>75577</v>
      </c>
      <c r="AM8" s="71"/>
      <c r="AN8" s="71"/>
      <c r="AO8" s="71"/>
      <c r="AP8" s="71"/>
      <c r="AQ8" s="71"/>
      <c r="AR8" s="71"/>
      <c r="AS8" s="71"/>
      <c r="AT8" s="67">
        <f>データ!$S$6</f>
        <v>14.31</v>
      </c>
      <c r="AU8" s="68"/>
      <c r="AV8" s="68"/>
      <c r="AW8" s="68"/>
      <c r="AX8" s="68"/>
      <c r="AY8" s="68"/>
      <c r="AZ8" s="68"/>
      <c r="BA8" s="68"/>
      <c r="BB8" s="70">
        <f>データ!$T$6</f>
        <v>5281.41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69.930000000000007</v>
      </c>
      <c r="J10" s="68"/>
      <c r="K10" s="68"/>
      <c r="L10" s="68"/>
      <c r="M10" s="68"/>
      <c r="N10" s="68"/>
      <c r="O10" s="69"/>
      <c r="P10" s="70">
        <f>データ!$P$6</f>
        <v>101.01</v>
      </c>
      <c r="Q10" s="70"/>
      <c r="R10" s="70"/>
      <c r="S10" s="70"/>
      <c r="T10" s="70"/>
      <c r="U10" s="70"/>
      <c r="V10" s="70"/>
      <c r="W10" s="71">
        <f>データ!$Q$6</f>
        <v>3056</v>
      </c>
      <c r="X10" s="71"/>
      <c r="Y10" s="71"/>
      <c r="Z10" s="71"/>
      <c r="AA10" s="71"/>
      <c r="AB10" s="71"/>
      <c r="AC10" s="71"/>
      <c r="AD10" s="2"/>
      <c r="AE10" s="2"/>
      <c r="AF10" s="2"/>
      <c r="AG10" s="2"/>
      <c r="AH10" s="5"/>
      <c r="AI10" s="5"/>
      <c r="AJ10" s="5"/>
      <c r="AK10" s="5"/>
      <c r="AL10" s="71">
        <f>データ!$U$6</f>
        <v>76052</v>
      </c>
      <c r="AM10" s="71"/>
      <c r="AN10" s="71"/>
      <c r="AO10" s="71"/>
      <c r="AP10" s="71"/>
      <c r="AQ10" s="71"/>
      <c r="AR10" s="71"/>
      <c r="AS10" s="71"/>
      <c r="AT10" s="67">
        <f>データ!$V$6</f>
        <v>13.65</v>
      </c>
      <c r="AU10" s="68"/>
      <c r="AV10" s="68"/>
      <c r="AW10" s="68"/>
      <c r="AX10" s="68"/>
      <c r="AY10" s="68"/>
      <c r="AZ10" s="68"/>
      <c r="BA10" s="68"/>
      <c r="BB10" s="70">
        <f>データ!$W$6</f>
        <v>5571.58</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272060</v>
      </c>
      <c r="D6" s="34">
        <f t="shared" si="3"/>
        <v>46</v>
      </c>
      <c r="E6" s="34">
        <f t="shared" si="3"/>
        <v>1</v>
      </c>
      <c r="F6" s="34">
        <f t="shared" si="3"/>
        <v>0</v>
      </c>
      <c r="G6" s="34">
        <f t="shared" si="3"/>
        <v>1</v>
      </c>
      <c r="H6" s="34" t="str">
        <f t="shared" si="3"/>
        <v>大阪府　泉大津市</v>
      </c>
      <c r="I6" s="34" t="str">
        <f t="shared" si="3"/>
        <v>法適用</v>
      </c>
      <c r="J6" s="34" t="str">
        <f t="shared" si="3"/>
        <v>水道事業</v>
      </c>
      <c r="K6" s="34" t="str">
        <f t="shared" si="3"/>
        <v>末端給水事業</v>
      </c>
      <c r="L6" s="34" t="str">
        <f t="shared" si="3"/>
        <v>A4</v>
      </c>
      <c r="M6" s="34">
        <f t="shared" si="3"/>
        <v>0</v>
      </c>
      <c r="N6" s="35" t="str">
        <f t="shared" si="3"/>
        <v>-</v>
      </c>
      <c r="O6" s="35">
        <f t="shared" si="3"/>
        <v>69.930000000000007</v>
      </c>
      <c r="P6" s="35">
        <f t="shared" si="3"/>
        <v>101.01</v>
      </c>
      <c r="Q6" s="35">
        <f t="shared" si="3"/>
        <v>3056</v>
      </c>
      <c r="R6" s="35">
        <f t="shared" si="3"/>
        <v>75577</v>
      </c>
      <c r="S6" s="35">
        <f t="shared" si="3"/>
        <v>14.31</v>
      </c>
      <c r="T6" s="35">
        <f t="shared" si="3"/>
        <v>5281.41</v>
      </c>
      <c r="U6" s="35">
        <f t="shared" si="3"/>
        <v>76052</v>
      </c>
      <c r="V6" s="35">
        <f t="shared" si="3"/>
        <v>13.65</v>
      </c>
      <c r="W6" s="35">
        <f t="shared" si="3"/>
        <v>5571.58</v>
      </c>
      <c r="X6" s="36">
        <f>IF(X7="",NA(),X7)</f>
        <v>107.15</v>
      </c>
      <c r="Y6" s="36">
        <f t="shared" ref="Y6:AG6" si="4">IF(Y7="",NA(),Y7)</f>
        <v>106.68</v>
      </c>
      <c r="Z6" s="36">
        <f t="shared" si="4"/>
        <v>118.54</v>
      </c>
      <c r="AA6" s="36">
        <f t="shared" si="4"/>
        <v>119.98</v>
      </c>
      <c r="AB6" s="36">
        <f t="shared" si="4"/>
        <v>121.28</v>
      </c>
      <c r="AC6" s="36">
        <f t="shared" si="4"/>
        <v>108.24</v>
      </c>
      <c r="AD6" s="36">
        <f t="shared" si="4"/>
        <v>107.8</v>
      </c>
      <c r="AE6" s="36">
        <f t="shared" si="4"/>
        <v>111.96</v>
      </c>
      <c r="AF6" s="36">
        <f t="shared" si="4"/>
        <v>112.69</v>
      </c>
      <c r="AG6" s="36">
        <f t="shared" si="4"/>
        <v>113.16</v>
      </c>
      <c r="AH6" s="35" t="str">
        <f>IF(AH7="","",IF(AH7="-","【-】","【"&amp;SUBSTITUTE(TEXT(AH7,"#,##0.00"),"-","△")&amp;"】"))</f>
        <v>【114.35】</v>
      </c>
      <c r="AI6" s="36">
        <f>IF(AI7="",NA(),AI7)</f>
        <v>10.130000000000001</v>
      </c>
      <c r="AJ6" s="36">
        <f t="shared" ref="AJ6:AR6" si="5">IF(AJ7="",NA(),AJ7)</f>
        <v>3.69</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421.87</v>
      </c>
      <c r="AU6" s="36">
        <f t="shared" ref="AU6:BC6" si="6">IF(AU7="",NA(),AU7)</f>
        <v>437.39</v>
      </c>
      <c r="AV6" s="36">
        <f t="shared" si="6"/>
        <v>423.89</v>
      </c>
      <c r="AW6" s="36">
        <f t="shared" si="6"/>
        <v>418.14</v>
      </c>
      <c r="AX6" s="36">
        <f t="shared" si="6"/>
        <v>462.01</v>
      </c>
      <c r="AY6" s="36">
        <f t="shared" si="6"/>
        <v>701</v>
      </c>
      <c r="AZ6" s="36">
        <f t="shared" si="6"/>
        <v>739.59</v>
      </c>
      <c r="BA6" s="36">
        <f t="shared" si="6"/>
        <v>335.95</v>
      </c>
      <c r="BB6" s="36">
        <f t="shared" si="6"/>
        <v>346.59</v>
      </c>
      <c r="BC6" s="36">
        <f t="shared" si="6"/>
        <v>357.82</v>
      </c>
      <c r="BD6" s="35" t="str">
        <f>IF(BD7="","",IF(BD7="-","【-】","【"&amp;SUBSTITUTE(TEXT(BD7,"#,##0.00"),"-","△")&amp;"】"))</f>
        <v>【262.87】</v>
      </c>
      <c r="BE6" s="36">
        <f>IF(BE7="",NA(),BE7)</f>
        <v>234.88</v>
      </c>
      <c r="BF6" s="36">
        <f t="shared" ref="BF6:BN6" si="7">IF(BF7="",NA(),BF7)</f>
        <v>230.77</v>
      </c>
      <c r="BG6" s="36">
        <f t="shared" si="7"/>
        <v>232.41</v>
      </c>
      <c r="BH6" s="36">
        <f t="shared" si="7"/>
        <v>230</v>
      </c>
      <c r="BI6" s="36">
        <f t="shared" si="7"/>
        <v>223.81</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100.55</v>
      </c>
      <c r="BQ6" s="36">
        <f t="shared" ref="BQ6:BY6" si="8">IF(BQ7="",NA(),BQ7)</f>
        <v>99.09</v>
      </c>
      <c r="BR6" s="36">
        <f t="shared" si="8"/>
        <v>111.07</v>
      </c>
      <c r="BS6" s="36">
        <f t="shared" si="8"/>
        <v>113.45</v>
      </c>
      <c r="BT6" s="36">
        <f t="shared" si="8"/>
        <v>115.2</v>
      </c>
      <c r="BU6" s="36">
        <f t="shared" si="8"/>
        <v>100.27</v>
      </c>
      <c r="BV6" s="36">
        <f t="shared" si="8"/>
        <v>99.46</v>
      </c>
      <c r="BW6" s="36">
        <f t="shared" si="8"/>
        <v>105.21</v>
      </c>
      <c r="BX6" s="36">
        <f t="shared" si="8"/>
        <v>105.71</v>
      </c>
      <c r="BY6" s="36">
        <f t="shared" si="8"/>
        <v>106.01</v>
      </c>
      <c r="BZ6" s="35" t="str">
        <f>IF(BZ7="","",IF(BZ7="-","【-】","【"&amp;SUBSTITUTE(TEXT(BZ7,"#,##0.00"),"-","△")&amp;"】"))</f>
        <v>【105.59】</v>
      </c>
      <c r="CA6" s="36">
        <f>IF(CA7="",NA(),CA7)</f>
        <v>188.91</v>
      </c>
      <c r="CB6" s="36">
        <f t="shared" ref="CB6:CJ6" si="9">IF(CB7="",NA(),CB7)</f>
        <v>193.98</v>
      </c>
      <c r="CC6" s="36">
        <f t="shared" si="9"/>
        <v>171.27</v>
      </c>
      <c r="CD6" s="36">
        <f t="shared" si="9"/>
        <v>167.27</v>
      </c>
      <c r="CE6" s="36">
        <f t="shared" si="9"/>
        <v>164.88</v>
      </c>
      <c r="CF6" s="36">
        <f t="shared" si="9"/>
        <v>169.62</v>
      </c>
      <c r="CG6" s="36">
        <f t="shared" si="9"/>
        <v>171.78</v>
      </c>
      <c r="CH6" s="36">
        <f t="shared" si="9"/>
        <v>162.59</v>
      </c>
      <c r="CI6" s="36">
        <f t="shared" si="9"/>
        <v>162.15</v>
      </c>
      <c r="CJ6" s="36">
        <f t="shared" si="9"/>
        <v>162.24</v>
      </c>
      <c r="CK6" s="35" t="str">
        <f>IF(CK7="","",IF(CK7="-","【-】","【"&amp;SUBSTITUTE(TEXT(CK7,"#,##0.00"),"-","△")&amp;"】"))</f>
        <v>【163.27】</v>
      </c>
      <c r="CL6" s="36">
        <f>IF(CL7="",NA(),CL7)</f>
        <v>55.68</v>
      </c>
      <c r="CM6" s="36">
        <f t="shared" ref="CM6:CU6" si="10">IF(CM7="",NA(),CM7)</f>
        <v>55.27</v>
      </c>
      <c r="CN6" s="36">
        <f t="shared" si="10"/>
        <v>54.8</v>
      </c>
      <c r="CO6" s="36">
        <f t="shared" si="10"/>
        <v>54.01</v>
      </c>
      <c r="CP6" s="36">
        <f t="shared" si="10"/>
        <v>53.98</v>
      </c>
      <c r="CQ6" s="36">
        <f t="shared" si="10"/>
        <v>59.88</v>
      </c>
      <c r="CR6" s="36">
        <f t="shared" si="10"/>
        <v>59.68</v>
      </c>
      <c r="CS6" s="36">
        <f t="shared" si="10"/>
        <v>59.17</v>
      </c>
      <c r="CT6" s="36">
        <f t="shared" si="10"/>
        <v>59.34</v>
      </c>
      <c r="CU6" s="36">
        <f t="shared" si="10"/>
        <v>59.11</v>
      </c>
      <c r="CV6" s="35" t="str">
        <f>IF(CV7="","",IF(CV7="-","【-】","【"&amp;SUBSTITUTE(TEXT(CV7,"#,##0.00"),"-","△")&amp;"】"))</f>
        <v>【59.94】</v>
      </c>
      <c r="CW6" s="36">
        <f>IF(CW7="",NA(),CW7)</f>
        <v>94.85</v>
      </c>
      <c r="CX6" s="36">
        <f t="shared" ref="CX6:DF6" si="11">IF(CX7="",NA(),CX7)</f>
        <v>94.49</v>
      </c>
      <c r="CY6" s="36">
        <f t="shared" si="11"/>
        <v>92.49</v>
      </c>
      <c r="CZ6" s="36">
        <f t="shared" si="11"/>
        <v>93.06</v>
      </c>
      <c r="DA6" s="36">
        <f t="shared" si="11"/>
        <v>93.11</v>
      </c>
      <c r="DB6" s="36">
        <f t="shared" si="11"/>
        <v>87.65</v>
      </c>
      <c r="DC6" s="36">
        <f t="shared" si="11"/>
        <v>87.63</v>
      </c>
      <c r="DD6" s="36">
        <f t="shared" si="11"/>
        <v>87.6</v>
      </c>
      <c r="DE6" s="36">
        <f t="shared" si="11"/>
        <v>87.74</v>
      </c>
      <c r="DF6" s="36">
        <f t="shared" si="11"/>
        <v>87.91</v>
      </c>
      <c r="DG6" s="35" t="str">
        <f>IF(DG7="","",IF(DG7="-","【-】","【"&amp;SUBSTITUTE(TEXT(DG7,"#,##0.00"),"-","△")&amp;"】"))</f>
        <v>【90.22】</v>
      </c>
      <c r="DH6" s="36">
        <f>IF(DH7="",NA(),DH7)</f>
        <v>38.56</v>
      </c>
      <c r="DI6" s="36">
        <f t="shared" ref="DI6:DQ6" si="12">IF(DI7="",NA(),DI7)</f>
        <v>39.86</v>
      </c>
      <c r="DJ6" s="36">
        <f t="shared" si="12"/>
        <v>41.53</v>
      </c>
      <c r="DK6" s="36">
        <f t="shared" si="12"/>
        <v>42.23</v>
      </c>
      <c r="DL6" s="36">
        <f t="shared" si="12"/>
        <v>43.76</v>
      </c>
      <c r="DM6" s="36">
        <f t="shared" si="12"/>
        <v>38.69</v>
      </c>
      <c r="DN6" s="36">
        <f t="shared" si="12"/>
        <v>39.65</v>
      </c>
      <c r="DO6" s="36">
        <f t="shared" si="12"/>
        <v>45.25</v>
      </c>
      <c r="DP6" s="36">
        <f t="shared" si="12"/>
        <v>46.27</v>
      </c>
      <c r="DQ6" s="36">
        <f t="shared" si="12"/>
        <v>46.88</v>
      </c>
      <c r="DR6" s="35" t="str">
        <f>IF(DR7="","",IF(DR7="-","【-】","【"&amp;SUBSTITUTE(TEXT(DR7,"#,##0.00"),"-","△")&amp;"】"))</f>
        <v>【47.91】</v>
      </c>
      <c r="DS6" s="36">
        <f>IF(DS7="",NA(),DS7)</f>
        <v>19.38</v>
      </c>
      <c r="DT6" s="36">
        <f t="shared" ref="DT6:EB6" si="13">IF(DT7="",NA(),DT7)</f>
        <v>20.59</v>
      </c>
      <c r="DU6" s="36">
        <f t="shared" si="13"/>
        <v>22.4</v>
      </c>
      <c r="DV6" s="36">
        <f t="shared" si="13"/>
        <v>22.1</v>
      </c>
      <c r="DW6" s="36">
        <f t="shared" si="13"/>
        <v>25.82</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0.94</v>
      </c>
      <c r="EE6" s="36">
        <f t="shared" ref="EE6:EM6" si="14">IF(EE7="",NA(),EE7)</f>
        <v>1.36</v>
      </c>
      <c r="EF6" s="36">
        <f t="shared" si="14"/>
        <v>0.66</v>
      </c>
      <c r="EG6" s="36">
        <f t="shared" si="14"/>
        <v>0.43</v>
      </c>
      <c r="EH6" s="36">
        <f t="shared" si="14"/>
        <v>0.55000000000000004</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272060</v>
      </c>
      <c r="D7" s="38">
        <v>46</v>
      </c>
      <c r="E7" s="38">
        <v>1</v>
      </c>
      <c r="F7" s="38">
        <v>0</v>
      </c>
      <c r="G7" s="38">
        <v>1</v>
      </c>
      <c r="H7" s="38" t="s">
        <v>105</v>
      </c>
      <c r="I7" s="38" t="s">
        <v>106</v>
      </c>
      <c r="J7" s="38" t="s">
        <v>107</v>
      </c>
      <c r="K7" s="38" t="s">
        <v>108</v>
      </c>
      <c r="L7" s="38" t="s">
        <v>109</v>
      </c>
      <c r="M7" s="38"/>
      <c r="N7" s="39" t="s">
        <v>110</v>
      </c>
      <c r="O7" s="39">
        <v>69.930000000000007</v>
      </c>
      <c r="P7" s="39">
        <v>101.01</v>
      </c>
      <c r="Q7" s="39">
        <v>3056</v>
      </c>
      <c r="R7" s="39">
        <v>75577</v>
      </c>
      <c r="S7" s="39">
        <v>14.31</v>
      </c>
      <c r="T7" s="39">
        <v>5281.41</v>
      </c>
      <c r="U7" s="39">
        <v>76052</v>
      </c>
      <c r="V7" s="39">
        <v>13.65</v>
      </c>
      <c r="W7" s="39">
        <v>5571.58</v>
      </c>
      <c r="X7" s="39">
        <v>107.15</v>
      </c>
      <c r="Y7" s="39">
        <v>106.68</v>
      </c>
      <c r="Z7" s="39">
        <v>118.54</v>
      </c>
      <c r="AA7" s="39">
        <v>119.98</v>
      </c>
      <c r="AB7" s="39">
        <v>121.28</v>
      </c>
      <c r="AC7" s="39">
        <v>108.24</v>
      </c>
      <c r="AD7" s="39">
        <v>107.8</v>
      </c>
      <c r="AE7" s="39">
        <v>111.96</v>
      </c>
      <c r="AF7" s="39">
        <v>112.69</v>
      </c>
      <c r="AG7" s="39">
        <v>113.16</v>
      </c>
      <c r="AH7" s="39">
        <v>114.35</v>
      </c>
      <c r="AI7" s="39">
        <v>10.130000000000001</v>
      </c>
      <c r="AJ7" s="39">
        <v>3.69</v>
      </c>
      <c r="AK7" s="39">
        <v>0</v>
      </c>
      <c r="AL7" s="39">
        <v>0</v>
      </c>
      <c r="AM7" s="39">
        <v>0</v>
      </c>
      <c r="AN7" s="39">
        <v>4.46</v>
      </c>
      <c r="AO7" s="39">
        <v>4.3899999999999997</v>
      </c>
      <c r="AP7" s="39">
        <v>0.41</v>
      </c>
      <c r="AQ7" s="39">
        <v>0.54</v>
      </c>
      <c r="AR7" s="39">
        <v>0.68</v>
      </c>
      <c r="AS7" s="39">
        <v>0.79</v>
      </c>
      <c r="AT7" s="39">
        <v>421.87</v>
      </c>
      <c r="AU7" s="39">
        <v>437.39</v>
      </c>
      <c r="AV7" s="39">
        <v>423.89</v>
      </c>
      <c r="AW7" s="39">
        <v>418.14</v>
      </c>
      <c r="AX7" s="39">
        <v>462.01</v>
      </c>
      <c r="AY7" s="39">
        <v>701</v>
      </c>
      <c r="AZ7" s="39">
        <v>739.59</v>
      </c>
      <c r="BA7" s="39">
        <v>335.95</v>
      </c>
      <c r="BB7" s="39">
        <v>346.59</v>
      </c>
      <c r="BC7" s="39">
        <v>357.82</v>
      </c>
      <c r="BD7" s="39">
        <v>262.87</v>
      </c>
      <c r="BE7" s="39">
        <v>234.88</v>
      </c>
      <c r="BF7" s="39">
        <v>230.77</v>
      </c>
      <c r="BG7" s="39">
        <v>232.41</v>
      </c>
      <c r="BH7" s="39">
        <v>230</v>
      </c>
      <c r="BI7" s="39">
        <v>223.81</v>
      </c>
      <c r="BJ7" s="39">
        <v>330.99</v>
      </c>
      <c r="BK7" s="39">
        <v>324.08999999999997</v>
      </c>
      <c r="BL7" s="39">
        <v>319.82</v>
      </c>
      <c r="BM7" s="39">
        <v>312.02999999999997</v>
      </c>
      <c r="BN7" s="39">
        <v>307.45999999999998</v>
      </c>
      <c r="BO7" s="39">
        <v>270.87</v>
      </c>
      <c r="BP7" s="39">
        <v>100.55</v>
      </c>
      <c r="BQ7" s="39">
        <v>99.09</v>
      </c>
      <c r="BR7" s="39">
        <v>111.07</v>
      </c>
      <c r="BS7" s="39">
        <v>113.45</v>
      </c>
      <c r="BT7" s="39">
        <v>115.2</v>
      </c>
      <c r="BU7" s="39">
        <v>100.27</v>
      </c>
      <c r="BV7" s="39">
        <v>99.46</v>
      </c>
      <c r="BW7" s="39">
        <v>105.21</v>
      </c>
      <c r="BX7" s="39">
        <v>105.71</v>
      </c>
      <c r="BY7" s="39">
        <v>106.01</v>
      </c>
      <c r="BZ7" s="39">
        <v>105.59</v>
      </c>
      <c r="CA7" s="39">
        <v>188.91</v>
      </c>
      <c r="CB7" s="39">
        <v>193.98</v>
      </c>
      <c r="CC7" s="39">
        <v>171.27</v>
      </c>
      <c r="CD7" s="39">
        <v>167.27</v>
      </c>
      <c r="CE7" s="39">
        <v>164.88</v>
      </c>
      <c r="CF7" s="39">
        <v>169.62</v>
      </c>
      <c r="CG7" s="39">
        <v>171.78</v>
      </c>
      <c r="CH7" s="39">
        <v>162.59</v>
      </c>
      <c r="CI7" s="39">
        <v>162.15</v>
      </c>
      <c r="CJ7" s="39">
        <v>162.24</v>
      </c>
      <c r="CK7" s="39">
        <v>163.27000000000001</v>
      </c>
      <c r="CL7" s="39">
        <v>55.68</v>
      </c>
      <c r="CM7" s="39">
        <v>55.27</v>
      </c>
      <c r="CN7" s="39">
        <v>54.8</v>
      </c>
      <c r="CO7" s="39">
        <v>54.01</v>
      </c>
      <c r="CP7" s="39">
        <v>53.98</v>
      </c>
      <c r="CQ7" s="39">
        <v>59.88</v>
      </c>
      <c r="CR7" s="39">
        <v>59.68</v>
      </c>
      <c r="CS7" s="39">
        <v>59.17</v>
      </c>
      <c r="CT7" s="39">
        <v>59.34</v>
      </c>
      <c r="CU7" s="39">
        <v>59.11</v>
      </c>
      <c r="CV7" s="39">
        <v>59.94</v>
      </c>
      <c r="CW7" s="39">
        <v>94.85</v>
      </c>
      <c r="CX7" s="39">
        <v>94.49</v>
      </c>
      <c r="CY7" s="39">
        <v>92.49</v>
      </c>
      <c r="CZ7" s="39">
        <v>93.06</v>
      </c>
      <c r="DA7" s="39">
        <v>93.11</v>
      </c>
      <c r="DB7" s="39">
        <v>87.65</v>
      </c>
      <c r="DC7" s="39">
        <v>87.63</v>
      </c>
      <c r="DD7" s="39">
        <v>87.6</v>
      </c>
      <c r="DE7" s="39">
        <v>87.74</v>
      </c>
      <c r="DF7" s="39">
        <v>87.91</v>
      </c>
      <c r="DG7" s="39">
        <v>90.22</v>
      </c>
      <c r="DH7" s="39">
        <v>38.56</v>
      </c>
      <c r="DI7" s="39">
        <v>39.86</v>
      </c>
      <c r="DJ7" s="39">
        <v>41.53</v>
      </c>
      <c r="DK7" s="39">
        <v>42.23</v>
      </c>
      <c r="DL7" s="39">
        <v>43.76</v>
      </c>
      <c r="DM7" s="39">
        <v>38.69</v>
      </c>
      <c r="DN7" s="39">
        <v>39.65</v>
      </c>
      <c r="DO7" s="39">
        <v>45.25</v>
      </c>
      <c r="DP7" s="39">
        <v>46.27</v>
      </c>
      <c r="DQ7" s="39">
        <v>46.88</v>
      </c>
      <c r="DR7" s="39">
        <v>47.91</v>
      </c>
      <c r="DS7" s="39">
        <v>19.38</v>
      </c>
      <c r="DT7" s="39">
        <v>20.59</v>
      </c>
      <c r="DU7" s="39">
        <v>22.4</v>
      </c>
      <c r="DV7" s="39">
        <v>22.1</v>
      </c>
      <c r="DW7" s="39">
        <v>25.82</v>
      </c>
      <c r="DX7" s="39">
        <v>8.4</v>
      </c>
      <c r="DY7" s="39">
        <v>9.7100000000000009</v>
      </c>
      <c r="DZ7" s="39">
        <v>10.71</v>
      </c>
      <c r="EA7" s="39">
        <v>10.93</v>
      </c>
      <c r="EB7" s="39">
        <v>13.39</v>
      </c>
      <c r="EC7" s="39">
        <v>15</v>
      </c>
      <c r="ED7" s="39">
        <v>0.94</v>
      </c>
      <c r="EE7" s="39">
        <v>1.36</v>
      </c>
      <c r="EF7" s="39">
        <v>0.66</v>
      </c>
      <c r="EG7" s="39">
        <v>0.43</v>
      </c>
      <c r="EH7" s="39">
        <v>0.55000000000000004</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2018-02-27T02:32:03Z</cp:lastPrinted>
  <dcterms:created xsi:type="dcterms:W3CDTF">2017-12-25T01:31:39Z</dcterms:created>
  <dcterms:modified xsi:type="dcterms:W3CDTF">2018-02-27T02:32:32Z</dcterms:modified>
  <cp:category/>
</cp:coreProperties>
</file>