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U88" i="11" l="1"/>
  <c r="AP88" i="11"/>
  <c r="AF88" i="11"/>
  <c r="AU63" i="11"/>
  <c r="AP63" i="11"/>
  <c r="AP23" i="11" l="1"/>
  <c r="AA30" i="11" l="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AM34" i="9"/>
  <c r="BE34" i="9" s="1"/>
  <c r="BW34" i="9" l="1"/>
  <c r="BW35" i="9" s="1"/>
  <c r="BW36" i="9" s="1"/>
  <c r="BW37" i="9" s="1"/>
  <c r="BW38" i="9" s="1"/>
  <c r="BW39" i="9" s="1"/>
  <c r="BW40" i="9" s="1"/>
  <c r="BW41" i="9" s="1"/>
  <c r="BW42" i="9" s="1"/>
  <c r="CO34" i="9" l="1"/>
</calcChain>
</file>

<file path=xl/sharedStrings.xml><?xml version="1.0" encoding="utf-8"?>
<sst xmlns="http://schemas.openxmlformats.org/spreadsheetml/2006/main" count="1069" uniqueCount="563">
  <si>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</si>
  <si>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</si>
  <si>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</si>
  <si>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</si>
  <si>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</si>
  <si>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</si>
  <si>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</si>
  <si>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</si>
  <si>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</si>
  <si>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</si>
  <si>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</si>
  <si>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</si>
  <si>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</si>
  <si>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</si>
  <si>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</si>
  <si>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</si>
  <si>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</si>
  <si>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</si>
  <si>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</si>
  <si>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</si>
  <si>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</si>
  <si>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</si>
  <si>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</si>
  <si>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</si>
  <si>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</si>
  <si>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</si>
  <si>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</si>
  <si>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</si>
  <si>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</si>
  <si>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</si>
  <si>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</si>
  <si>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</si>
  <si>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</si>
  <si>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</si>
  <si>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</si>
  <si>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</si>
  <si>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</si>
  <si>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</si>
  <si>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</si>
  <si>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</si>
  <si>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</si>
  <si>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</si>
  <si>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</si>
  <si>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</si>
  <si>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</si>
  <si>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</si>
  <si>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</si>
  <si>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</si>
  <si>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</si>
  <si>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</si>
  <si>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</si>
  <si>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</si>
  <si>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</si>
  <si>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</si>
  <si>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</si>
  <si>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</si>
  <si>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</si>
  <si>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</si>
  <si>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</si>
  <si>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</si>
  <si>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</si>
  <si>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</si>
  <si>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</si>
  <si>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</si>
  <si>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</si>
  <si>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</si>
  <si>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</si>
  <si>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</si>
  <si>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</si>
  <si>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</si>
  <si>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</si>
  <si>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</si>
  <si>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</si>
  <si>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</si>
  <si>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</si>
  <si>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</si>
  <si>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</si>
  <si>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</si>
  <si>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</si>
  <si>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</si>
  <si>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</si>
  <si>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門真市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</si>
  <si>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</si>
  <si>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</si>
  <si>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</si>
  <si>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</si>
  <si>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</si>
  <si>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</si>
  <si>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</si>
  <si>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</si>
  <si>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</si>
  <si>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</si>
  <si>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</si>
  <si>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</si>
  <si>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</si>
  <si>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</si>
  <si>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</si>
  <si>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</si>
  <si>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</si>
  <si>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</si>
  <si>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</si>
  <si>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</si>
  <si>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</si>
  <si>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</si>
  <si>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</si>
  <si>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</si>
  <si>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</si>
  <si>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</si>
  <si>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</si>
  <si>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</si>
  <si>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</si>
  <si>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</si>
  <si>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</si>
  <si>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</si>
  <si>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</si>
  <si>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</si>
  <si>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</si>
  <si>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</si>
  <si>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</si>
  <si>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</si>
  <si>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</si>
  <si>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</si>
  <si>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</si>
  <si>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</si>
  <si>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</si>
  <si>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</si>
  <si>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</si>
  <si>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</si>
  <si>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</si>
  <si>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</si>
  <si>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</si>
  <si>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</si>
  <si>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</si>
  <si>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</si>
  <si>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</si>
  <si>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</si>
  <si>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</si>
  <si>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</si>
  <si>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</si>
  <si>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</si>
  <si>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</si>
  <si>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</si>
  <si>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</si>
  <si>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</si>
  <si>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</si>
  <si>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</si>
  <si>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</si>
  <si>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</si>
  <si>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</si>
  <si>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</si>
  <si>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</si>
  <si>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</si>
  <si>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</si>
  <si>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</si>
  <si>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</si>
  <si>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</si>
  <si>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</si>
  <si>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</si>
  <si>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</si>
  <si>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</si>
  <si>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</si>
  <si>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</si>
  <si>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</si>
  <si>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</si>
  <si>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</si>
  <si>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</si>
  <si>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</si>
  <si>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</si>
  <si>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</si>
  <si>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</si>
  <si>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</si>
  <si>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</si>
  <si>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</si>
  <si>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</si>
  <si>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</si>
  <si>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</si>
  <si>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</si>
  <si>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</si>
  <si>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</si>
  <si>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</si>
  <si>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</si>
  <si>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</si>
  <si>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</si>
  <si>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</si>
  <si>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</si>
  <si>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</si>
  <si>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</si>
  <si>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</si>
  <si>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</si>
  <si>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</si>
  <si>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</si>
  <si>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</si>
  <si>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大阪府門真市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</si>
  <si>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</si>
  <si>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</si>
  <si>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</si>
  <si>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</si>
  <si>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</si>
  <si>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</si>
  <si>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</si>
  <si>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</si>
  <si>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</si>
  <si>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</si>
  <si>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</si>
  <si>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</si>
  <si>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</si>
  <si>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</si>
  <si>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</si>
  <si>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</si>
  <si>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</si>
  <si>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</si>
  <si>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</si>
  <si>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</si>
  <si>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</si>
  <si>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</si>
  <si>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</si>
  <si>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</si>
  <si>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</si>
  <si>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</si>
  <si>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</si>
  <si>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</si>
  <si>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</si>
  <si>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</si>
  <si>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</si>
  <si>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</si>
  <si>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</si>
  <si>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</si>
  <si>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</si>
  <si>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</si>
  <si>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</si>
  <si>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</si>
  <si>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</si>
  <si>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</si>
  <si>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</si>
  <si>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</si>
  <si>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</si>
  <si>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</si>
  <si>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</si>
  <si>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</si>
  <si>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</si>
  <si>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</si>
  <si>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</si>
  <si>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</si>
  <si>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</si>
  <si>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</si>
  <si>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</si>
  <si>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</si>
  <si>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</si>
  <si>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</si>
  <si>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</si>
  <si>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</si>
  <si>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</si>
  <si>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</si>
  <si>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</si>
  <si>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</si>
  <si>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</si>
  <si>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</si>
  <si>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</si>
  <si>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</si>
  <si>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</si>
  <si>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</si>
  <si>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</si>
  <si>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</si>
  <si>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</si>
  <si>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</si>
  <si>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</si>
  <si>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</si>
  <si>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</si>
  <si>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</si>
  <si>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</si>
  <si>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</si>
  <si>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</si>
  <si>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</si>
  <si>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</si>
  <si>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</si>
  <si>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</si>
  <si>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</si>
  <si>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</si>
  <si>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</si>
  <si>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</si>
  <si>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</si>
  <si>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</si>
  <si>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</si>
  <si>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</si>
  <si>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</si>
  <si>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</si>
  <si>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</si>
  <si>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</si>
  <si>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</si>
  <si>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</si>
  <si>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</si>
  <si>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</si>
  <si>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</si>
  <si>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</si>
  <si>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</si>
  <si>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</si>
  <si>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</si>
  <si>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</si>
  <si>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</si>
  <si>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</si>
  <si>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</si>
  <si>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</si>
  <si>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</si>
  <si>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</si>
  <si>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</si>
  <si>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</si>
  <si>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</si>
  <si>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</si>
  <si>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</si>
  <si>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</si>
  <si>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</si>
  <si>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</si>
  <si>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</si>
  <si>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</si>
  <si>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</si>
  <si>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</si>
  <si>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</si>
  <si>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</si>
  <si>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</si>
  <si>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</si>
  <si>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</si>
  <si>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</si>
  <si>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</si>
  <si>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</si>
  <si>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</si>
  <si>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</si>
  <si>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</si>
  <si>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</si>
  <si>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</si>
  <si>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</si>
  <si>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</si>
  <si>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</si>
  <si>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</si>
  <si>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</si>
  <si>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</si>
  <si>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</si>
  <si>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</si>
  <si>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</si>
  <si>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</si>
  <si>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</si>
  <si>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大阪府門真市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</si>
  <si>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</si>
  <si>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</si>
  <si>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</si>
  <si>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</si>
  <si>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</si>
  <si>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</si>
  <si>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</si>
  <si>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</si>
  <si>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</si>
  <si>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</si>
  <si>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</si>
  <si>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</si>
  <si>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</si>
  <si>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</si>
  <si>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</si>
  <si>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</si>
  <si>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</si>
  <si>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</si>
  <si>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</si>
  <si>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</si>
  <si>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</si>
  <si>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</si>
  <si>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</si>
  <si>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</si>
  <si>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</si>
  <si>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</si>
  <si>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</si>
  <si>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</si>
  <si>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</si>
  <si>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</si>
  <si>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</si>
  <si>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</si>
  <si>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</si>
  <si>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</si>
  <si>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</si>
  <si>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</si>
  <si>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</si>
  <si>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</si>
  <si>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</si>
  <si>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</si>
  <si>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</si>
  <si>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</si>
  <si>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</si>
  <si>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</si>
  <si>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</si>
  <si>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</si>
  <si>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</si>
  <si>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</si>
  <si>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</si>
  <si>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</si>
  <si>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</si>
  <si>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</si>
  <si>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</si>
  <si>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</si>
  <si>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</si>
  <si>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</si>
  <si>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</si>
  <si>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</si>
  <si>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</si>
  <si>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</si>
  <si>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</si>
  <si>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</si>
  <si>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</si>
  <si>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</si>
  <si>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</si>
  <si>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</si>
  <si>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</si>
  <si>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</si>
  <si>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</si>
  <si>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</si>
  <si>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</si>
  <si>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</si>
  <si>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</si>
  <si>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</si>
  <si>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</si>
  <si>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</si>
  <si>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</si>
  <si>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</si>
  <si>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</si>
  <si>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</si>
  <si>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</si>
  <si>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</si>
  <si>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</si>
  <si>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</si>
  <si>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</si>
  <si>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</si>
  <si>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</si>
  <si>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</si>
  <si>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</si>
  <si>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</si>
  <si>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</si>
  <si>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</si>
  <si>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</si>
  <si>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</si>
  <si>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後期高齢者医療事業特別会計</t>
    <phoneticPr fontId="5"/>
  </si>
  <si>
    <t>(Ｆ)</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</si>
  <si>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</si>
  <si>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</si>
  <si>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</si>
  <si>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</si>
  <si>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</si>
  <si>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</si>
  <si>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</si>
  <si>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</si>
  <si>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</si>
  <si>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</si>
  <si>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</si>
  <si>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</si>
  <si>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</si>
  <si>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</si>
  <si>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</si>
  <si>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</si>
  <si>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</si>
  <si>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</si>
  <si>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</si>
  <si>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</si>
  <si>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</si>
  <si>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</si>
  <si>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</si>
  <si>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</si>
  <si>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</si>
  <si>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</si>
  <si>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</si>
  <si>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</si>
  <si>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</si>
  <si>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</si>
  <si>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</si>
  <si>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</si>
  <si>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</si>
  <si>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</si>
  <si>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</si>
  <si>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</si>
  <si>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</si>
  <si>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</si>
  <si>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</si>
  <si>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</si>
  <si>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</si>
  <si>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</si>
  <si>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</si>
  <si>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</si>
  <si>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</si>
  <si>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</si>
  <si>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</si>
  <si>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</si>
  <si>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</si>
  <si>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</si>
  <si>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</si>
  <si>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</si>
  <si>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</si>
  <si>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</si>
  <si>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</si>
  <si>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</si>
  <si>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</si>
  <si>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</si>
  <si>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</si>
  <si>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</si>
  <si>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</si>
  <si>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</si>
  <si>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</si>
  <si>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</si>
  <si>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</si>
  <si>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</si>
  <si>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</si>
  <si>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</si>
  <si>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</si>
  <si>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</si>
  <si>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</si>
  <si>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</si>
  <si>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</si>
  <si>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</si>
  <si>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</si>
  <si>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</si>
  <si>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</si>
  <si>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</si>
  <si>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</si>
  <si>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</si>
  <si>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</si>
  <si>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</si>
  <si>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</si>
  <si>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</si>
  <si>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7.69</t>
  </si>
  <si>
    <t>▲ 0.17</t>
  </si>
  <si>
    <t>▲ 0.03</t>
  </si>
  <si>
    <t>▲ 0.56</t>
  </si>
  <si>
    <t>国民健康保険事業特別会計</t>
  </si>
  <si>
    <t>▲ 15.20</t>
  </si>
  <si>
    <t>▲ 12.06</t>
  </si>
  <si>
    <t>▲ 9.64</t>
  </si>
  <si>
    <t>▲ 8.10</t>
  </si>
  <si>
    <t>▲ 6.44</t>
  </si>
  <si>
    <t>水道事業会計</t>
  </si>
  <si>
    <t>公共下水道事業特別会計</t>
  </si>
  <si>
    <t>後期高齢者医療事業特別会計</t>
  </si>
  <si>
    <t>一般会計</t>
  </si>
  <si>
    <t>都市開発資金特別会計</t>
  </si>
  <si>
    <t>公共用地先行取得事業特別会計</t>
  </si>
  <si>
    <t>その他会計（赤字）</t>
  </si>
  <si>
    <t>その他会計（黒字）</t>
  </si>
  <si>
    <t>守口市門真市消防組合</t>
    <rPh sb="0" eb="3">
      <t>モリグチシ</t>
    </rPh>
    <rPh sb="3" eb="6">
      <t>カドマシ</t>
    </rPh>
    <rPh sb="6" eb="8">
      <t>ショウボウ</t>
    </rPh>
    <rPh sb="8" eb="10">
      <t>クミアイ</t>
    </rPh>
    <phoneticPr fontId="2"/>
  </si>
  <si>
    <t>飯盛霊園組合（一般会計）</t>
    <rPh sb="0" eb="2">
      <t>イイモリ</t>
    </rPh>
    <rPh sb="2" eb="4">
      <t>レイエン</t>
    </rPh>
    <rPh sb="4" eb="6">
      <t>クミアイ</t>
    </rPh>
    <rPh sb="7" eb="9">
      <t>イッパン</t>
    </rPh>
    <rPh sb="9" eb="11">
      <t>カイケイ</t>
    </rPh>
    <phoneticPr fontId="2"/>
  </si>
  <si>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</si>
  <si>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淀川左岸水防事務組合</t>
    <rPh sb="0" eb="2">
      <t>ヨドガワ</t>
    </rPh>
    <rPh sb="2" eb="4">
      <t>サガン</t>
    </rPh>
    <rPh sb="4" eb="6">
      <t>スイボウ</t>
    </rPh>
    <rPh sb="6" eb="8">
      <t>ジム</t>
    </rPh>
    <rPh sb="8" eb="10">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</si>
  <si>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</si>
  <si>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</si>
  <si>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</si>
  <si>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</si>
  <si>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</si>
  <si>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</si>
  <si>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門真市都市開発ビル</t>
    <rPh sb="0" eb="3">
      <t>カドマシ</t>
    </rPh>
    <rPh sb="3" eb="5">
      <t>トシ</t>
    </rPh>
    <rPh sb="5" eb="7">
      <t>カイハツ</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</si>
  <si>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</si>
  <si>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</si>
  <si>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</si>
  <si>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</si>
  <si>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</si>
  <si>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</si>
  <si>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</si>
  <si>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</si>
  <si>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</si>
  <si>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</si>
  <si>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</si>
  <si>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</si>
  <si>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将来負担比率は、前年度と比較して、学校教育施設等整備事業債現在高が10億6千万円の増加となったことなどにより、比率は0.9ポイントの悪化となった。
　今後、比率の動向に注視しながら経常的経費の削減をはじめとした行財政改革を進めるとともに、計画的な市債の発行を行い、財政の健全化に努める。
　また、実質公債費比率は、平成25年度から第三セクター等改革推進債の償還が開始したことなどにより、３ヶ年平均での数値が増加となり、前年度比で0.1ポイント悪化となった。
　今後、「門真市第５次総合計画」に基づく、まちづくり及び老朽化施設の整備等にかかる市債の発行を見込んでおり、引き続き、将来的な公債費の推移を見据えた市債発行に努める。
　平成27年度は、将来負担比率及び実質公債費比率が共に類似団体内平均を上回っている。</t>
    <rPh sb="1" eb="3">
      <t>ショウライ</t>
    </rPh>
    <rPh sb="3" eb="5">
      <t>フタン</t>
    </rPh>
    <rPh sb="5" eb="7">
      <t>ヒリツ</t>
    </rPh>
    <rPh sb="149" eb="151">
      <t>ジッシツ</t>
    </rPh>
    <rPh sb="151" eb="154">
      <t>コウサイヒ</t>
    </rPh>
    <rPh sb="154" eb="156">
      <t>ヒリツ</t>
    </rPh>
    <rPh sb="315" eb="317">
      <t>ヘイセイ</t>
    </rPh>
    <rPh sb="319" eb="321">
      <t>ネンド</t>
    </rPh>
    <rPh sb="323" eb="325">
      <t>ショウライ</t>
    </rPh>
    <rPh sb="325" eb="327">
      <t>フタン</t>
    </rPh>
    <rPh sb="327" eb="329">
      <t>ヒリツ</t>
    </rPh>
    <rPh sb="329" eb="330">
      <t>オヨ</t>
    </rPh>
    <rPh sb="331" eb="333">
      <t>ジッシツ</t>
    </rPh>
    <rPh sb="333" eb="336">
      <t>コウサイヒ</t>
    </rPh>
    <rPh sb="336" eb="338">
      <t>ヒリツ</t>
    </rPh>
    <rPh sb="339" eb="340">
      <t>トモ</t>
    </rPh>
    <rPh sb="341" eb="343">
      <t>ルイジ</t>
    </rPh>
    <rPh sb="343" eb="345">
      <t>ダンタイ</t>
    </rPh>
    <rPh sb="345" eb="346">
      <t>ナイ</t>
    </rPh>
    <rPh sb="346" eb="348">
      <t>ヘイキン</t>
    </rPh>
    <rPh sb="349" eb="351">
      <t>ウワマワ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</si>
</sst>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extLst xmlns:c16r2="http://schemas.microsoft.com/office/drawing/2015/06/chart">
            <c:ext xmlns:c16="http://schemas.microsoft.com/office/drawing/2014/chart" uri="{C3380CC4-5D6E-409C-BE32-E72D297353CC}">
              <c16:uniqueId val="{00000000-D3A2-4479-A548-AD81BA7CE7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30395</c:v>
                </c:pt>
                <c:pt idx="1">
                  <c:v>35792</c:v>
                </c:pt>
                <c:pt idx="2">
                  <c:v>40767</c:v>
                </c:pt>
                <c:pt idx="3">
                  <c:v>29551</c:v>
                </c:pt>
                <c:pt idx="4">
                  <c:v>39244</c:v>
                </c:pt>
              </c:numCache>
            </c:numRef>
          </c:val>
          <c:smooth val="0"/>
          <c:extLst xmlns:c16r2="http://schemas.microsoft.com/office/drawing/2015/06/chart">
            <c:ext xmlns:c16="http://schemas.microsoft.com/office/drawing/2014/chart" uri="{C3380CC4-5D6E-409C-BE32-E72D297353CC}">
              <c16:uniqueId val="{00000001-D3A2-4479-A548-AD81BA7CE7E1}"/>
            </c:ext>
          </c:extLst>
        </c:ser>
        <c:dLbls>
          <c:showLegendKey val="0"/>
          <c:showVal val="0"/>
          <c:showCatName val="0"/>
          <c:showSerName val="0"/>
          <c:showPercent val="0"/>
          <c:showBubbleSize val="0"/>
        </c:dLbls>
        <c:marker val="1"/>
        <c:smooth val="0"/>
        <c:axId val="96257152"/>
        <c:axId val="96259072"/>
      </c:lineChart>
      <c:catAx>
        <c:axId val="96257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259072"/>
        <c:crosses val="autoZero"/>
        <c:auto val="1"/>
        <c:lblAlgn val="ctr"/>
        <c:lblOffset val="100"/>
        <c:tickLblSkip val="1"/>
        <c:tickMarkSkip val="1"/>
        <c:noMultiLvlLbl val="0"/>
      </c:catAx>
      <c:valAx>
        <c:axId val="962590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25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0.42</c:v>
                </c:pt>
                <c:pt idx="1">
                  <c:v>0.96</c:v>
                </c:pt>
                <c:pt idx="2">
                  <c:v>0.99</c:v>
                </c:pt>
                <c:pt idx="3">
                  <c:v>1.55</c:v>
                </c:pt>
                <c:pt idx="4">
                  <c:v>0.2</c:v>
                </c:pt>
              </c:numCache>
            </c:numRef>
          </c:val>
          <c:extLst xmlns:c16r2="http://schemas.microsoft.com/office/drawing/2015/06/chart">
            <c:ext xmlns:c16="http://schemas.microsoft.com/office/drawing/2014/chart" uri="{C3380CC4-5D6E-409C-BE32-E72D297353CC}">
              <c16:uniqueId val="{00000000-FC5B-4F42-A0FD-F8B149074D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6.94</c:v>
                </c:pt>
                <c:pt idx="1">
                  <c:v>6.08</c:v>
                </c:pt>
                <c:pt idx="2">
                  <c:v>5.92</c:v>
                </c:pt>
                <c:pt idx="3">
                  <c:v>6.42</c:v>
                </c:pt>
                <c:pt idx="4">
                  <c:v>7.17</c:v>
                </c:pt>
              </c:numCache>
            </c:numRef>
          </c:val>
          <c:extLst xmlns:c16r2="http://schemas.microsoft.com/office/drawing/2015/06/chart">
            <c:ext xmlns:c16="http://schemas.microsoft.com/office/drawing/2014/chart" uri="{C3380CC4-5D6E-409C-BE32-E72D297353CC}">
              <c16:uniqueId val="{00000001-FC5B-4F42-A0FD-F8B149074D43}"/>
            </c:ext>
          </c:extLst>
        </c:ser>
        <c:dLbls>
          <c:showLegendKey val="0"/>
          <c:showVal val="0"/>
          <c:showCatName val="0"/>
          <c:showSerName val="0"/>
          <c:showPercent val="0"/>
          <c:showBubbleSize val="0"/>
        </c:dLbls>
        <c:gapWidth val="250"/>
        <c:overlap val="100"/>
        <c:axId val="107312256"/>
        <c:axId val="10731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-7.69</c:v>
                </c:pt>
                <c:pt idx="1">
                  <c:v>-0.17</c:v>
                </c:pt>
                <c:pt idx="2">
                  <c:v>-0.03</c:v>
                </c:pt>
                <c:pt idx="3">
                  <c:v>1.07</c:v>
                </c:pt>
                <c:pt idx="4">
                  <c:v>-0.56000000000000005</c:v>
                </c:pt>
              </c:numCache>
            </c:numRef>
          </c:val>
          <c:smooth val="0"/>
          <c:extLst xmlns:c16r2="http://schemas.microsoft.com/office/drawing/2015/06/chart">
            <c:ext xmlns:c16="http://schemas.microsoft.com/office/drawing/2014/chart" uri="{C3380CC4-5D6E-409C-BE32-E72D297353CC}">
              <c16:uniqueId val="{00000002-FC5B-4F42-A0FD-F8B149074D43}"/>
            </c:ext>
          </c:extLst>
        </c:ser>
        <c:dLbls>
          <c:showLegendKey val="0"/>
          <c:showVal val="0"/>
          <c:showCatName val="0"/>
          <c:showSerName val="0"/>
          <c:showPercent val="0"/>
          <c:showBubbleSize val="0"/>
        </c:dLbls>
        <c:marker val="1"/>
        <c:smooth val="0"/>
        <c:axId val="107312256"/>
        <c:axId val="107314176"/>
      </c:lineChart>
      <c:catAx>
        <c:axId val="10731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314176"/>
        <c:crosses val="autoZero"/>
        <c:auto val="1"/>
        <c:lblAlgn val="ctr"/>
        <c:lblOffset val="100"/>
        <c:tickLblSkip val="1"/>
        <c:tickMarkSkip val="1"/>
        <c:noMultiLvlLbl val="0"/>
      </c:catAx>
      <c:valAx>
        <c:axId val="10731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1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03E-4712-B6F9-4C95697D9A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03E-4712-B6F9-4C95697D9A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03E-4712-B6F9-4C95697D9AA8}"/>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03E-4712-B6F9-4C95697D9AA8}"/>
            </c:ext>
          </c:extLst>
        </c:ser>
        <c:ser>
          <c:idx val="4"/>
          <c:order val="4"/>
          <c:tx>
            <c:strRef>
              <c:f>データシート!$A$31</c:f>
              <c:strCache>
                <c:ptCount val="1"/>
                <c:pt idx="0">
                  <c:v>都市開発資金特別会計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03E-4712-B6F9-4C95697D9AA8}"/>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0.42</c:v>
                </c:pt>
                <c:pt idx="2">
                  <c:v>#N/A</c:v>
                </c:pt>
                <c:pt idx="3">
                  <c:v>0.95</c:v>
                </c:pt>
                <c:pt idx="4">
                  <c:v>#N/A</c:v>
                </c:pt>
                <c:pt idx="5">
                  <c:v>0.98</c:v>
                </c:pt>
                <c:pt idx="6">
                  <c:v>#N/A</c:v>
                </c:pt>
                <c:pt idx="7">
                  <c:v>1.54</c:v>
                </c:pt>
                <c:pt idx="8">
                  <c:v>#N/A</c:v>
                </c:pt>
                <c:pt idx="9">
                  <c:v>0.2</c:v>
                </c:pt>
              </c:numCache>
            </c:numRef>
          </c:val>
          <c:extLst xmlns:c16r2="http://schemas.microsoft.com/office/drawing/2015/06/chart">
            <c:ext xmlns:c16="http://schemas.microsoft.com/office/drawing/2014/chart" uri="{C3380CC4-5D6E-409C-BE32-E72D297353CC}">
              <c16:uniqueId val="{00000005-403E-4712-B6F9-4C95697D9AA8}"/>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0.19</c:v>
                </c:pt>
                <c:pt idx="2">
                  <c:v>#N/A</c:v>
                </c:pt>
                <c:pt idx="3">
                  <c:v>0.26</c:v>
                </c:pt>
                <c:pt idx="4">
                  <c:v>#N/A</c:v>
                </c:pt>
                <c:pt idx="5">
                  <c:v>0.23</c:v>
                </c:pt>
                <c:pt idx="6">
                  <c:v>#N/A</c:v>
                </c:pt>
                <c:pt idx="7">
                  <c:v>0.27</c:v>
                </c:pt>
                <c:pt idx="8">
                  <c:v>#N/A</c:v>
                </c:pt>
                <c:pt idx="9">
                  <c:v>0.28000000000000003</c:v>
                </c:pt>
              </c:numCache>
            </c:numRef>
          </c:val>
          <c:extLst xmlns:c16r2="http://schemas.microsoft.com/office/drawing/2015/06/chart">
            <c:ext xmlns:c16="http://schemas.microsoft.com/office/drawing/2014/chart" uri="{C3380CC4-5D6E-409C-BE32-E72D297353CC}">
              <c16:uniqueId val="{00000006-403E-4712-B6F9-4C95697D9AA8}"/>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0.65</c:v>
                </c:pt>
                <c:pt idx="2">
                  <c:v>#N/A</c:v>
                </c:pt>
                <c:pt idx="3">
                  <c:v>0.51</c:v>
                </c:pt>
                <c:pt idx="4">
                  <c:v>#N/A</c:v>
                </c:pt>
                <c:pt idx="5">
                  <c:v>0.4</c:v>
                </c:pt>
                <c:pt idx="6">
                  <c:v>#N/A</c:v>
                </c:pt>
                <c:pt idx="7">
                  <c:v>0.56000000000000005</c:v>
                </c:pt>
                <c:pt idx="8">
                  <c:v>#N/A</c:v>
                </c:pt>
                <c:pt idx="9">
                  <c:v>0.66</c:v>
                </c:pt>
              </c:numCache>
            </c:numRef>
          </c:val>
          <c:extLst xmlns:c16r2="http://schemas.microsoft.com/office/drawing/2015/06/chart">
            <c:ext xmlns:c16="http://schemas.microsoft.com/office/drawing/2014/chart" uri="{C3380CC4-5D6E-409C-BE32-E72D297353CC}">
              <c16:uniqueId val="{00000007-403E-4712-B6F9-4C95697D9AA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7.76</c:v>
                </c:pt>
                <c:pt idx="2">
                  <c:v>#N/A</c:v>
                </c:pt>
                <c:pt idx="3">
                  <c:v>8.65</c:v>
                </c:pt>
                <c:pt idx="4">
                  <c:v>#N/A</c:v>
                </c:pt>
                <c:pt idx="5">
                  <c:v>10.31</c:v>
                </c:pt>
                <c:pt idx="6">
                  <c:v>#N/A</c:v>
                </c:pt>
                <c:pt idx="7">
                  <c:v>10.79</c:v>
                </c:pt>
                <c:pt idx="8">
                  <c:v>#N/A</c:v>
                </c:pt>
                <c:pt idx="9">
                  <c:v>10.82</c:v>
                </c:pt>
              </c:numCache>
            </c:numRef>
          </c:val>
          <c:extLst xmlns:c16r2="http://schemas.microsoft.com/office/drawing/2015/06/chart">
            <c:ext xmlns:c16="http://schemas.microsoft.com/office/drawing/2014/chart" uri="{C3380CC4-5D6E-409C-BE32-E72D297353CC}">
              <c16:uniqueId val="{00000008-403E-4712-B6F9-4C95697D9AA8}"/>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15.2</c:v>
                </c:pt>
                <c:pt idx="1">
                  <c:v>#N/A</c:v>
                </c:pt>
                <c:pt idx="2">
                  <c:v>12.06</c:v>
                </c:pt>
                <c:pt idx="3">
                  <c:v>#N/A</c:v>
                </c:pt>
                <c:pt idx="4">
                  <c:v>9.64</c:v>
                </c:pt>
                <c:pt idx="5">
                  <c:v>#N/A</c:v>
                </c:pt>
                <c:pt idx="6">
                  <c:v>8.1</c:v>
                </c:pt>
                <c:pt idx="7">
                  <c:v>#N/A</c:v>
                </c:pt>
                <c:pt idx="8">
                  <c:v>6.44</c:v>
                </c:pt>
                <c:pt idx="9">
                  <c:v>#N/A</c:v>
                </c:pt>
              </c:numCache>
            </c:numRef>
          </c:val>
          <c:extLst xmlns:c16r2="http://schemas.microsoft.com/office/drawing/2015/06/chart">
            <c:ext xmlns:c16="http://schemas.microsoft.com/office/drawing/2014/chart" uri="{C3380CC4-5D6E-409C-BE32-E72D297353CC}">
              <c16:uniqueId val="{00000009-403E-4712-B6F9-4C95697D9AA8}"/>
            </c:ext>
          </c:extLst>
        </c:ser>
        <c:dLbls>
          <c:showLegendKey val="0"/>
          <c:showVal val="0"/>
          <c:showCatName val="0"/>
          <c:showSerName val="0"/>
          <c:showPercent val="0"/>
          <c:showBubbleSize val="0"/>
        </c:dLbls>
        <c:gapWidth val="150"/>
        <c:overlap val="100"/>
        <c:axId val="107436672"/>
        <c:axId val="107454848"/>
      </c:barChart>
      <c:catAx>
        <c:axId val="10743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454848"/>
        <c:crosses val="autoZero"/>
        <c:auto val="1"/>
        <c:lblAlgn val="ctr"/>
        <c:lblOffset val="100"/>
        <c:tickLblSkip val="1"/>
        <c:tickMarkSkip val="1"/>
        <c:noMultiLvlLbl val="0"/>
      </c:catAx>
      <c:valAx>
        <c:axId val="10745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36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4871</c:v>
                </c:pt>
                <c:pt idx="5">
                  <c:v>4849</c:v>
                </c:pt>
                <c:pt idx="8">
                  <c:v>4897</c:v>
                </c:pt>
                <c:pt idx="11">
                  <c:v>5095</c:v>
                </c:pt>
                <c:pt idx="14">
                  <c:v>4801</c:v>
                </c:pt>
              </c:numCache>
            </c:numRef>
          </c:val>
          <c:extLst xmlns:c16r2="http://schemas.microsoft.com/office/drawing/2015/06/chart">
            <c:ext xmlns:c16="http://schemas.microsoft.com/office/drawing/2014/chart" uri="{C3380CC4-5D6E-409C-BE32-E72D297353CC}">
              <c16:uniqueId val="{00000000-0C8F-4CC8-B0A2-1FEDA41B4D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0C8F-4CC8-B0A2-1FEDA41B4D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48</c:v>
                </c:pt>
                <c:pt idx="6">
                  <c:v>48</c:v>
                </c:pt>
                <c:pt idx="9">
                  <c:v>48</c:v>
                </c:pt>
                <c:pt idx="12">
                  <c:v>48</c:v>
                </c:pt>
              </c:numCache>
            </c:numRef>
          </c:val>
          <c:extLst xmlns:c16r2="http://schemas.microsoft.com/office/drawing/2015/06/chart">
            <c:ext xmlns:c16="http://schemas.microsoft.com/office/drawing/2014/chart" uri="{C3380CC4-5D6E-409C-BE32-E72D297353CC}">
              <c16:uniqueId val="{00000002-0C8F-4CC8-B0A2-1FEDA41B4D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25</c:v>
                </c:pt>
                <c:pt idx="6">
                  <c:v>40</c:v>
                </c:pt>
                <c:pt idx="9">
                  <c:v>54</c:v>
                </c:pt>
                <c:pt idx="12">
                  <c:v>103</c:v>
                </c:pt>
              </c:numCache>
            </c:numRef>
          </c:val>
          <c:extLst xmlns:c16r2="http://schemas.microsoft.com/office/drawing/2015/06/chart">
            <c:ext xmlns:c16="http://schemas.microsoft.com/office/drawing/2014/chart" uri="{C3380CC4-5D6E-409C-BE32-E72D297353CC}">
              <c16:uniqueId val="{00000003-0C8F-4CC8-B0A2-1FEDA41B4D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1561</c:v>
                </c:pt>
                <c:pt idx="3">
                  <c:v>1536</c:v>
                </c:pt>
                <c:pt idx="6">
                  <c:v>1591</c:v>
                </c:pt>
                <c:pt idx="9">
                  <c:v>1765</c:v>
                </c:pt>
                <c:pt idx="12">
                  <c:v>1708</c:v>
                </c:pt>
              </c:numCache>
            </c:numRef>
          </c:val>
          <c:extLst xmlns:c16r2="http://schemas.microsoft.com/office/drawing/2015/06/chart">
            <c:ext xmlns:c16="http://schemas.microsoft.com/office/drawing/2014/chart" uri="{C3380CC4-5D6E-409C-BE32-E72D297353CC}">
              <c16:uniqueId val="{00000004-0C8F-4CC8-B0A2-1FEDA41B4D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8F-4CC8-B0A2-1FEDA41B4D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C8F-4CC8-B0A2-1FEDA41B4D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4844</c:v>
                </c:pt>
                <c:pt idx="3">
                  <c:v>4857</c:v>
                </c:pt>
                <c:pt idx="6">
                  <c:v>5068</c:v>
                </c:pt>
                <c:pt idx="9">
                  <c:v>4952</c:v>
                </c:pt>
                <c:pt idx="12">
                  <c:v>4660</c:v>
                </c:pt>
              </c:numCache>
            </c:numRef>
          </c:val>
          <c:extLst xmlns:c16r2="http://schemas.microsoft.com/office/drawing/2015/06/chart">
            <c:ext xmlns:c16="http://schemas.microsoft.com/office/drawing/2014/chart" uri="{C3380CC4-5D6E-409C-BE32-E72D297353CC}">
              <c16:uniqueId val="{00000007-0C8F-4CC8-B0A2-1FEDA41B4D96}"/>
            </c:ext>
          </c:extLst>
        </c:ser>
        <c:dLbls>
          <c:showLegendKey val="0"/>
          <c:showVal val="0"/>
          <c:showCatName val="0"/>
          <c:showSerName val="0"/>
          <c:showPercent val="0"/>
          <c:showBubbleSize val="0"/>
        </c:dLbls>
        <c:gapWidth val="100"/>
        <c:overlap val="100"/>
        <c:axId val="93701632"/>
        <c:axId val="9370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1558</c:v>
                </c:pt>
                <c:pt idx="2">
                  <c:v>#N/A</c:v>
                </c:pt>
                <c:pt idx="3">
                  <c:v>#N/A</c:v>
                </c:pt>
                <c:pt idx="4">
                  <c:v>1617</c:v>
                </c:pt>
                <c:pt idx="5">
                  <c:v>#N/A</c:v>
                </c:pt>
                <c:pt idx="6">
                  <c:v>#N/A</c:v>
                </c:pt>
                <c:pt idx="7">
                  <c:v>1851</c:v>
                </c:pt>
                <c:pt idx="8">
                  <c:v>#N/A</c:v>
                </c:pt>
                <c:pt idx="9">
                  <c:v>#N/A</c:v>
                </c:pt>
                <c:pt idx="10">
                  <c:v>1724</c:v>
                </c:pt>
                <c:pt idx="11">
                  <c:v>#N/A</c:v>
                </c:pt>
                <c:pt idx="12">
                  <c:v>#N/A</c:v>
                </c:pt>
                <c:pt idx="13">
                  <c:v>1718</c:v>
                </c:pt>
                <c:pt idx="14">
                  <c:v>#N/A</c:v>
                </c:pt>
              </c:numCache>
            </c:numRef>
          </c:val>
          <c:smooth val="0"/>
          <c:extLst xmlns:c16r2="http://schemas.microsoft.com/office/drawing/2015/06/chart">
            <c:ext xmlns:c16="http://schemas.microsoft.com/office/drawing/2014/chart" uri="{C3380CC4-5D6E-409C-BE32-E72D297353CC}">
              <c16:uniqueId val="{00000008-0C8F-4CC8-B0A2-1FEDA41B4D96}"/>
            </c:ext>
          </c:extLst>
        </c:ser>
        <c:dLbls>
          <c:showLegendKey val="0"/>
          <c:showVal val="0"/>
          <c:showCatName val="0"/>
          <c:showSerName val="0"/>
          <c:showPercent val="0"/>
          <c:showBubbleSize val="0"/>
        </c:dLbls>
        <c:marker val="1"/>
        <c:smooth val="0"/>
        <c:axId val="93701632"/>
        <c:axId val="93703552"/>
      </c:lineChart>
      <c:catAx>
        <c:axId val="9370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703552"/>
        <c:crosses val="autoZero"/>
        <c:auto val="1"/>
        <c:lblAlgn val="ctr"/>
        <c:lblOffset val="100"/>
        <c:tickLblSkip val="1"/>
        <c:tickMarkSkip val="1"/>
        <c:noMultiLvlLbl val="0"/>
      </c:catAx>
      <c:valAx>
        <c:axId val="9370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0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43603</c:v>
                </c:pt>
                <c:pt idx="5">
                  <c:v>44480</c:v>
                </c:pt>
                <c:pt idx="8">
                  <c:v>45118</c:v>
                </c:pt>
                <c:pt idx="11">
                  <c:v>45627</c:v>
                </c:pt>
                <c:pt idx="14">
                  <c:v>47075</c:v>
                </c:pt>
              </c:numCache>
            </c:numRef>
          </c:val>
          <c:extLst xmlns:c16r2="http://schemas.microsoft.com/office/drawing/2015/06/chart">
            <c:ext xmlns:c16="http://schemas.microsoft.com/office/drawing/2014/chart" uri="{C3380CC4-5D6E-409C-BE32-E72D297353CC}">
              <c16:uniqueId val="{00000000-5FC8-4BB7-BC7F-4831AF17F2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19541</c:v>
                </c:pt>
                <c:pt idx="5">
                  <c:v>19377</c:v>
                </c:pt>
                <c:pt idx="8">
                  <c:v>18650</c:v>
                </c:pt>
                <c:pt idx="11">
                  <c:v>18439</c:v>
                </c:pt>
                <c:pt idx="14">
                  <c:v>18226</c:v>
                </c:pt>
              </c:numCache>
            </c:numRef>
          </c:val>
          <c:extLst xmlns:c16r2="http://schemas.microsoft.com/office/drawing/2015/06/chart">
            <c:ext xmlns:c16="http://schemas.microsoft.com/office/drawing/2014/chart" uri="{C3380CC4-5D6E-409C-BE32-E72D297353CC}">
              <c16:uniqueId val="{00000001-5FC8-4BB7-BC7F-4831AF17F2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7197</c:v>
                </c:pt>
                <c:pt idx="5">
                  <c:v>6341</c:v>
                </c:pt>
                <c:pt idx="8">
                  <c:v>7066</c:v>
                </c:pt>
                <c:pt idx="11">
                  <c:v>7212</c:v>
                </c:pt>
                <c:pt idx="14">
                  <c:v>7121</c:v>
                </c:pt>
              </c:numCache>
            </c:numRef>
          </c:val>
          <c:extLst xmlns:c16r2="http://schemas.microsoft.com/office/drawing/2015/06/chart">
            <c:ext xmlns:c16="http://schemas.microsoft.com/office/drawing/2014/chart" uri="{C3380CC4-5D6E-409C-BE32-E72D297353CC}">
              <c16:uniqueId val="{00000002-5FC8-4BB7-BC7F-4831AF17F2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FC8-4BB7-BC7F-4831AF17F2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1603</c:v>
                </c:pt>
                <c:pt idx="3">
                  <c:v>443</c:v>
                </c:pt>
                <c:pt idx="6">
                  <c:v>0</c:v>
                </c:pt>
                <c:pt idx="9">
                  <c:v>0</c:v>
                </c:pt>
                <c:pt idx="12">
                  <c:v>0</c:v>
                </c:pt>
              </c:numCache>
            </c:numRef>
          </c:val>
          <c:extLst xmlns:c16r2="http://schemas.microsoft.com/office/drawing/2015/06/chart">
            <c:ext xmlns:c16="http://schemas.microsoft.com/office/drawing/2014/chart" uri="{C3380CC4-5D6E-409C-BE32-E72D297353CC}">
              <c16:uniqueId val="{00000004-5FC8-4BB7-BC7F-4831AF17F2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FC8-4BB7-BC7F-4831AF17F2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5455</c:v>
                </c:pt>
                <c:pt idx="3">
                  <c:v>5078</c:v>
                </c:pt>
                <c:pt idx="6">
                  <c:v>4837</c:v>
                </c:pt>
                <c:pt idx="9">
                  <c:v>4650</c:v>
                </c:pt>
                <c:pt idx="12">
                  <c:v>4584</c:v>
                </c:pt>
              </c:numCache>
            </c:numRef>
          </c:val>
          <c:extLst xmlns:c16r2="http://schemas.microsoft.com/office/drawing/2015/06/chart">
            <c:ext xmlns:c16="http://schemas.microsoft.com/office/drawing/2014/chart" uri="{C3380CC4-5D6E-409C-BE32-E72D297353CC}">
              <c16:uniqueId val="{00000006-5FC8-4BB7-BC7F-4831AF17F2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257</c:v>
                </c:pt>
                <c:pt idx="3">
                  <c:v>431</c:v>
                </c:pt>
                <c:pt idx="6">
                  <c:v>647</c:v>
                </c:pt>
                <c:pt idx="9">
                  <c:v>616</c:v>
                </c:pt>
                <c:pt idx="12">
                  <c:v>575</c:v>
                </c:pt>
              </c:numCache>
            </c:numRef>
          </c:val>
          <c:extLst xmlns:c16r2="http://schemas.microsoft.com/office/drawing/2015/06/chart">
            <c:ext xmlns:c16="http://schemas.microsoft.com/office/drawing/2014/chart" uri="{C3380CC4-5D6E-409C-BE32-E72D297353CC}">
              <c16:uniqueId val="{00000007-5FC8-4BB7-BC7F-4831AF17F2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26984</c:v>
                </c:pt>
                <c:pt idx="3">
                  <c:v>27263</c:v>
                </c:pt>
                <c:pt idx="6">
                  <c:v>26819</c:v>
                </c:pt>
                <c:pt idx="9">
                  <c:v>27643</c:v>
                </c:pt>
                <c:pt idx="12">
                  <c:v>28621</c:v>
                </c:pt>
              </c:numCache>
            </c:numRef>
          </c:val>
          <c:extLst xmlns:c16r2="http://schemas.microsoft.com/office/drawing/2015/06/chart">
            <c:ext xmlns:c16="http://schemas.microsoft.com/office/drawing/2014/chart" uri="{C3380CC4-5D6E-409C-BE32-E72D297353CC}">
              <c16:uniqueId val="{00000008-5FC8-4BB7-BC7F-4831AF17F2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4374</c:v>
                </c:pt>
                <c:pt idx="3">
                  <c:v>900</c:v>
                </c:pt>
                <c:pt idx="6">
                  <c:v>836</c:v>
                </c:pt>
                <c:pt idx="9">
                  <c:v>772</c:v>
                </c:pt>
                <c:pt idx="12">
                  <c:v>708</c:v>
                </c:pt>
              </c:numCache>
            </c:numRef>
          </c:val>
          <c:extLst xmlns:c16r2="http://schemas.microsoft.com/office/drawing/2015/06/chart">
            <c:ext xmlns:c16="http://schemas.microsoft.com/office/drawing/2014/chart" uri="{C3380CC4-5D6E-409C-BE32-E72D297353CC}">
              <c16:uniqueId val="{00000009-5FC8-4BB7-BC7F-4831AF17F2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42505</c:v>
                </c:pt>
                <c:pt idx="3">
                  <c:v>46879</c:v>
                </c:pt>
                <c:pt idx="6">
                  <c:v>47637</c:v>
                </c:pt>
                <c:pt idx="9">
                  <c:v>47762</c:v>
                </c:pt>
                <c:pt idx="12">
                  <c:v>48483</c:v>
                </c:pt>
              </c:numCache>
            </c:numRef>
          </c:val>
          <c:extLst xmlns:c16r2="http://schemas.microsoft.com/office/drawing/2015/06/chart">
            <c:ext xmlns:c16="http://schemas.microsoft.com/office/drawing/2014/chart" uri="{C3380CC4-5D6E-409C-BE32-E72D297353CC}">
              <c16:uniqueId val="{0000000A-5FC8-4BB7-BC7F-4831AF17F2DC}"/>
            </c:ext>
          </c:extLst>
        </c:ser>
        <c:dLbls>
          <c:showLegendKey val="0"/>
          <c:showVal val="0"/>
          <c:showCatName val="0"/>
          <c:showSerName val="0"/>
          <c:showPercent val="0"/>
          <c:showBubbleSize val="0"/>
        </c:dLbls>
        <c:gapWidth val="100"/>
        <c:overlap val="100"/>
        <c:axId val="107385600"/>
        <c:axId val="107387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10838</c:v>
                </c:pt>
                <c:pt idx="2">
                  <c:v>#N/A</c:v>
                </c:pt>
                <c:pt idx="3">
                  <c:v>#N/A</c:v>
                </c:pt>
                <c:pt idx="4">
                  <c:v>10796</c:v>
                </c:pt>
                <c:pt idx="5">
                  <c:v>#N/A</c:v>
                </c:pt>
                <c:pt idx="6">
                  <c:v>#N/A</c:v>
                </c:pt>
                <c:pt idx="7">
                  <c:v>9943</c:v>
                </c:pt>
                <c:pt idx="8">
                  <c:v>#N/A</c:v>
                </c:pt>
                <c:pt idx="9">
                  <c:v>#N/A</c:v>
                </c:pt>
                <c:pt idx="10">
                  <c:v>10166</c:v>
                </c:pt>
                <c:pt idx="11">
                  <c:v>#N/A</c:v>
                </c:pt>
                <c:pt idx="12">
                  <c:v>#N/A</c:v>
                </c:pt>
                <c:pt idx="13">
                  <c:v>10548</c:v>
                </c:pt>
                <c:pt idx="14">
                  <c:v>#N/A</c:v>
                </c:pt>
              </c:numCache>
            </c:numRef>
          </c:val>
          <c:smooth val="0"/>
          <c:extLst xmlns:c16r2="http://schemas.microsoft.com/office/drawing/2015/06/chart">
            <c:ext xmlns:c16="http://schemas.microsoft.com/office/drawing/2014/chart" uri="{C3380CC4-5D6E-409C-BE32-E72D297353CC}">
              <c16:uniqueId val="{0000000B-5FC8-4BB7-BC7F-4831AF17F2DC}"/>
            </c:ext>
          </c:extLst>
        </c:ser>
        <c:dLbls>
          <c:showLegendKey val="0"/>
          <c:showVal val="0"/>
          <c:showCatName val="0"/>
          <c:showSerName val="0"/>
          <c:showPercent val="0"/>
          <c:showBubbleSize val="0"/>
        </c:dLbls>
        <c:marker val="1"/>
        <c:smooth val="0"/>
        <c:axId val="107385600"/>
        <c:axId val="107387520"/>
      </c:lineChart>
      <c:catAx>
        <c:axId val="1073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387520"/>
        <c:crosses val="autoZero"/>
        <c:auto val="1"/>
        <c:lblAlgn val="ctr"/>
        <c:lblOffset val="100"/>
        <c:tickLblSkip val="1"/>
        <c:tickMarkSkip val="1"/>
        <c:noMultiLvlLbl val="0"/>
      </c:catAx>
      <c:valAx>
        <c:axId val="10738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8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{7C1861C0-81E2-47A5-B5EF-843ED60504E0}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92C9-4FCA-B96C-F9B04AC60E2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{C91CBA97-56C1-405F-A4F3-A083190EA26A}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92C9-4FCA-B96C-F9B04AC60E2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{46B0A68A-4D58-487F-A26B-D1ADE87D7D12}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92C9-4FCA-B96C-F9B04AC60E2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{7D1E7DFC-08E9-48AF-99FE-D4C65D3C6903}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92C9-4FCA-B96C-F9B04AC60E2D}"/>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{01C11131-D7A9-4819-BBB6-A46563024718}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92C9-4FCA-B96C-F9B04AC60E2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2C9-4FCA-B96C-F9B04AC60E2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{AB8A78DD-8DD7-42A0-A17C-538F0EDCFD23}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92C9-4FCA-B96C-F9B04AC60E2D}"/>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{EEE249E0-FB03-400A-97F1-0E0AB3C90D79}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92C9-4FCA-B96C-F9B04AC60E2D}"/>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{A89FECB2-10D4-471C-8060-9B1F2DD1162D}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92C9-4FCA-B96C-F9B04AC60E2D}"/>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{F77CE43A-7BBB-4D5B-92CF-03BA37FC09EB}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92C9-4FCA-B96C-F9B04AC60E2D}"/>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{0C78DF41-E2CB-42D4-83CA-F5DDB184F8E9}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92C9-4FCA-B96C-F9B04AC60E2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92C9-4FCA-B96C-F9B04AC60E2D}"/>
            </c:ext>
          </c:extLst>
        </c:ser>
        <c:dLbls>
          <c:showLegendKey val="0"/>
          <c:showVal val="0"/>
          <c:showCatName val="0"/>
          <c:showSerName val="0"/>
          <c:showPercent val="0"/>
          <c:showBubbleSize val="0"/>
        </c:dLbls>
        <c:axId val="104596992"/>
        <c:axId val="104598528"/>
      </c:scatterChart>
      <c:valAx>
        <c:axId val="1045969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598528"/>
        <c:crosses val="autoZero"/>
        <c:crossBetween val="midCat"/>
      </c:valAx>
      <c:valAx>
        <c:axId val="104598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596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{E9811A82-056C-44F2-B787-031182EE3FAE}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6B55-46FF-84A2-B4A6DAE0912F}"/>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{98C50243-FE13-43B4-ADB9-7AFF39B4F4E9}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6B55-46FF-84A2-B4A6DAE0912F}"/>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{98D7870F-6E88-475D-BBB5-C3643B01742A}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6B55-46FF-84A2-B4A6DAE0912F}"/>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{8EB71A5C-518A-49D7-AE49-FA990BAC5739}</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6B55-46FF-84A2-B4A6DAE0912F}"/>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{110DEDF0-CF5C-4BF6-B70A-9AAC78D5D3F0}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6B55-46FF-84A2-B4A6DAE0912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6.9</c:v>
                </c:pt>
                <c:pt idx="2">
                  <c:v>7.1</c:v>
                </c:pt>
                <c:pt idx="3">
                  <c:v>7.3</c:v>
                </c:pt>
                <c:pt idx="4">
                  <c:v>7.4</c:v>
                </c:pt>
              </c:numCache>
            </c:numRef>
          </c:xVal>
          <c:yVal>
            <c:numRef>
              <c:f>公会計指標分析・財政指標組合せ分析表!$K$73:$O$73</c:f>
              <c:numCache>
                <c:formatCode>#,##0.0;"▲ "#,##0.0</c:formatCode>
                <c:ptCount val="5"/>
                <c:pt idx="0">
                  <c:v>47.3</c:v>
                </c:pt>
                <c:pt idx="1">
                  <c:v>46.2</c:v>
                </c:pt>
                <c:pt idx="2">
                  <c:v>42.1</c:v>
                </c:pt>
                <c:pt idx="3">
                  <c:v>43.3</c:v>
                </c:pt>
                <c:pt idx="4">
                  <c:v>44.2</c:v>
                </c:pt>
              </c:numCache>
            </c:numRef>
          </c:yVal>
          <c:smooth val="0"/>
          <c:extLst xmlns:c16r2="http://schemas.microsoft.com/office/drawing/2015/06/chart">
            <c:ext xmlns:c16="http://schemas.microsoft.com/office/drawing/2014/chart" uri="{C3380CC4-5D6E-409C-BE32-E72D297353CC}">
              <c16:uniqueId val="{00000005-6B55-46FF-84A2-B4A6DAE0912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{24B84787-A3B0-49F6-8D62-15DD0D3BE5F4}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6B55-46FF-84A2-B4A6DAE0912F}"/>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{0C2B8909-C1D9-4DC2-B3CE-1FABA00008FB}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6B55-46FF-84A2-B4A6DAE0912F}"/>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{246B059F-4E65-403E-838F-49A1097C9116}</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6B55-46FF-84A2-B4A6DAE0912F}"/>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{4AB93703-E97C-4714-AA06-8A17378E1ECC}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6B55-46FF-84A2-B4A6DAE0912F}"/>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{C2D0BDC4-CEF5-4FB0-9141-C630919D2EC3}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6B55-46FF-84A2-B4A6DAE0912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extLst xmlns:c16r2="http://schemas.microsoft.com/office/drawing/2015/06/chart">
            <c:ext xmlns:c16="http://schemas.microsoft.com/office/drawing/2014/chart" uri="{C3380CC4-5D6E-409C-BE32-E72D297353CC}">
              <c16:uniqueId val="{0000000B-6B55-46FF-84A2-B4A6DAE0912F}"/>
            </c:ext>
          </c:extLst>
        </c:ser>
        <c:dLbls>
          <c:showLegendKey val="0"/>
          <c:showVal val="0"/>
          <c:showCatName val="0"/>
          <c:showSerName val="0"/>
          <c:showPercent val="0"/>
          <c:showBubbleSize val="0"/>
        </c:dLbls>
        <c:axId val="85124224"/>
        <c:axId val="85126144"/>
      </c:scatterChart>
      <c:valAx>
        <c:axId val="85124224"/>
        <c:scaling>
          <c:orientation val="minMax"/>
          <c:max val="9.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126144"/>
        <c:crosses val="autoZero"/>
        <c:crossBetween val="midCat"/>
      </c:valAx>
      <c:valAx>
        <c:axId val="85126144"/>
        <c:scaling>
          <c:orientation val="minMax"/>
          <c:max val="60"/>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1242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％となり、前年度と比較して、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　</a:t>
          </a:r>
          <a:endParaRPr lang="ja-JP" altLang="ja-JP" sz="1400">
            <a:effectLst/>
          </a:endParaRPr>
        </a:p>
        <a:p>
          <a:r>
            <a:rPr kumimoji="1" lang="ja-JP" altLang="ja-JP" sz="1100">
              <a:solidFill>
                <a:schemeClr val="dk1"/>
              </a:solidFill>
              <a:effectLst/>
              <a:latin typeface="+mn-lt"/>
              <a:ea typeface="+mn-ea"/>
              <a:cs typeface="+mn-cs"/>
            </a:rPr>
            <a:t>　本比率を平成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年度の単年度で見ると、既に発行した市債の償還が終了したことなどにより減少しているものの、平成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年度より土地開発公社の解散に伴う第三セクター等改革推進債の償還が開始したため、３ヵ年平均である本比率は結果として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今後、元利償還金の動向を見据えながら計画的な市債の発行に努める。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44.2</a:t>
          </a:r>
          <a:r>
            <a:rPr kumimoji="1" lang="ja-JP" altLang="ja-JP" sz="1100">
              <a:solidFill>
                <a:schemeClr val="dk1"/>
              </a:solidFill>
              <a:effectLst/>
              <a:latin typeface="+mn-lt"/>
              <a:ea typeface="+mn-ea"/>
              <a:cs typeface="+mn-cs"/>
            </a:rPr>
            <a:t>％となり、前年度と比較して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これは、前年度と比較して、</a:t>
          </a:r>
          <a:r>
            <a:rPr kumimoji="1" lang="ja-JP" altLang="en-US" sz="1100">
              <a:solidFill>
                <a:schemeClr val="dk1"/>
              </a:solidFill>
              <a:effectLst/>
              <a:latin typeface="+mn-lt"/>
              <a:ea typeface="+mn-ea"/>
              <a:cs typeface="+mn-cs"/>
            </a:rPr>
            <a:t>学校教育施設等整備事業債現在高が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千万円の増加したことなどが要因である。</a:t>
          </a:r>
          <a:endParaRPr lang="ja-JP" altLang="ja-JP" sz="1400">
            <a:effectLst/>
          </a:endParaRPr>
        </a:p>
        <a:p>
          <a:r>
            <a:rPr kumimoji="1" lang="ja-JP" altLang="ja-JP" sz="1100">
              <a:solidFill>
                <a:schemeClr val="dk1"/>
              </a:solidFill>
              <a:effectLst/>
              <a:latin typeface="+mn-lt"/>
              <a:ea typeface="+mn-ea"/>
              <a:cs typeface="+mn-cs"/>
            </a:rPr>
            <a:t>　市債残高は（水道事業を含む全会計）平成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年度末で約</a:t>
          </a:r>
          <a:r>
            <a:rPr kumimoji="1" lang="en-US" altLang="ja-JP" sz="1100">
              <a:solidFill>
                <a:schemeClr val="dk1"/>
              </a:solidFill>
              <a:effectLst/>
              <a:latin typeface="+mn-lt"/>
              <a:ea typeface="+mn-ea"/>
              <a:cs typeface="+mn-cs"/>
            </a:rPr>
            <a:t>932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万円の残高となっており、平成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、今後、元利償還金の動向を見据えながら計画的な市債の発行に努める。</a:t>
          </a:r>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125,409
122,721
12.30
53,081,483
52,950,947
54,630
27,111,922
48,482,564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125,409
122,721
12.30
53,081,483
52,950,947
54,630
27,111,922
48,482,564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125,409
122,721
12.30
53,081,483
52,950,947
54,630
27,111,922
48,482,564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125,409
122,721
12.30
53,081,483
52,950,947
54,630
27,111,922
48,482,564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景気が緩やかに回復している影響などを受け、</a:t>
          </a:r>
          <a:r>
            <a:rPr kumimoji="1" lang="ja-JP" altLang="en-US" sz="1100">
              <a:solidFill>
                <a:schemeClr val="dk1"/>
              </a:solidFill>
              <a:effectLst/>
              <a:latin typeface="+mn-lt"/>
              <a:ea typeface="+mn-ea"/>
              <a:cs typeface="+mn-cs"/>
            </a:rPr>
            <a:t>歳入面については、</a:t>
          </a:r>
          <a:r>
            <a:rPr kumimoji="1" lang="ja-JP" altLang="ja-JP" sz="1100">
              <a:solidFill>
                <a:schemeClr val="dk1"/>
              </a:solidFill>
              <a:effectLst/>
              <a:latin typeface="+mn-lt"/>
              <a:ea typeface="+mn-ea"/>
              <a:cs typeface="+mn-cs"/>
            </a:rPr>
            <a:t>市民税が増加したことなどにより、市税収入が増加したものの、</a:t>
          </a:r>
          <a:r>
            <a:rPr kumimoji="1" lang="ja-JP" altLang="en-US" sz="1100">
              <a:solidFill>
                <a:schemeClr val="dk1"/>
              </a:solidFill>
              <a:effectLst/>
              <a:latin typeface="+mn-lt"/>
              <a:ea typeface="+mn-ea"/>
              <a:cs typeface="+mn-cs"/>
            </a:rPr>
            <a:t>それ以上に歳出面において、</a:t>
          </a:r>
          <a:r>
            <a:rPr kumimoji="1" lang="ja-JP" altLang="ja-JP" sz="1100">
              <a:solidFill>
                <a:schemeClr val="dk1"/>
              </a:solidFill>
              <a:effectLst/>
              <a:latin typeface="+mn-lt"/>
              <a:ea typeface="+mn-ea"/>
              <a:cs typeface="+mn-cs"/>
            </a:rPr>
            <a:t>社会保障関係経費の増加もあり、類似団体及び大阪府平均を下回り、対前年度比では現状維持となった。</a:t>
          </a:r>
          <a:endParaRPr lang="ja-JP" altLang="ja-JP" sz="1400">
            <a:effectLst/>
          </a:endParaRPr>
        </a:p>
        <a:p>
          <a:r>
            <a:rPr kumimoji="1" lang="ja-JP" altLang="ja-JP" sz="1100">
              <a:solidFill>
                <a:schemeClr val="dk1"/>
              </a:solidFill>
              <a:effectLst/>
              <a:latin typeface="+mn-lt"/>
              <a:ea typeface="+mn-ea"/>
              <a:cs typeface="+mn-cs"/>
            </a:rPr>
            <a:t>　将来的にも人口の減少による市税収入の増加が見込めないことや、高齢化による社会保障関係経費のさらなる増加が予測されるため、財政健全化計画に基づき、事務事業の見直しなどによる、経常経費の縮減を図るとともに、</a:t>
          </a:r>
          <a:r>
            <a:rPr kumimoji="1" lang="ja-JP" altLang="en-US" sz="1100">
              <a:solidFill>
                <a:schemeClr val="dk1"/>
              </a:solidFill>
              <a:effectLst/>
              <a:latin typeface="+mn-lt"/>
              <a:ea typeface="+mn-ea"/>
              <a:cs typeface="+mn-cs"/>
            </a:rPr>
            <a:t>公共施設等総合管理計画に基づいて、</a:t>
          </a:r>
          <a:r>
            <a:rPr kumimoji="1" lang="ja-JP" altLang="ja-JP" sz="1100">
              <a:solidFill>
                <a:schemeClr val="dk1"/>
              </a:solidFill>
              <a:effectLst/>
              <a:latin typeface="+mn-lt"/>
              <a:ea typeface="+mn-ea"/>
              <a:cs typeface="+mn-cs"/>
            </a:rPr>
            <a:t>施設の維持管理などに要する経費の見直しを実施し、強固な財政基盤を構築する。また、市税徴収率のさらなる向上など、歳入確保についても継続して取り組む。</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79022</xdr:rowOff>
    </xdr:from>
    <xdr:to>
      <xdr:col>7</xdr:col>
      <xdr:colOff>152400</xdr:colOff>
      <xdr:row>42</xdr:row>
      <xdr:rowOff>79022</xdr:rowOff>
    </xdr:to>
    <xdr:cxnSp macro="">
      <xdr:nvCxnSpPr>
        <xdr:cNvPr id="68" name="直線コネクタ 67"/>
        <xdr:cNvCxnSpPr/>
      </xdr:nvCxnSpPr>
      <xdr:spPr>
        <a:xfrm>
          <a:off x="4114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79022</xdr:rowOff>
    </xdr:from>
    <xdr:to>
      <xdr:col>6</xdr:col>
      <xdr:colOff>0</xdr:colOff>
      <xdr:row>42</xdr:row>
      <xdr:rowOff>79022</xdr:rowOff>
    </xdr:to>
    <xdr:cxnSp macro="">
      <xdr:nvCxnSpPr>
        <xdr:cNvPr id="71" name="直線コネクタ 70"/>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79022</xdr:rowOff>
    </xdr:to>
    <xdr:cxnSp macro="">
      <xdr:nvCxnSpPr>
        <xdr:cNvPr id="74" name="直線コネクタ 73"/>
        <xdr:cNvCxnSpPr/>
      </xdr:nvCxnSpPr>
      <xdr:spPr>
        <a:xfrm>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7" name="直線コネクタ 76"/>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7" name="円/楕円 86"/>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299</xdr:rowOff>
    </xdr:from>
    <xdr:ext cx="762000" cy="259045"/>
    <xdr:sp macro="" textlink="">
      <xdr:nvSpPr>
        <xdr:cNvPr id="88"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28222</xdr:rowOff>
    </xdr:from>
    <xdr:to>
      <xdr:col>6</xdr:col>
      <xdr:colOff>50800</xdr:colOff>
      <xdr:row>42</xdr:row>
      <xdr:rowOff>129822</xdr:rowOff>
    </xdr:to>
    <xdr:sp macro="" textlink="">
      <xdr:nvSpPr>
        <xdr:cNvPr id="89" name="円/楕円 88"/>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114599</xdr:rowOff>
    </xdr:from>
    <xdr:ext cx="736600" cy="259045"/>
    <xdr:sp macro="" textlink="">
      <xdr:nvSpPr>
        <xdr:cNvPr id="90" name="テキスト ボックス 89"/>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28222</xdr:rowOff>
    </xdr:from>
    <xdr:to>
      <xdr:col>4</xdr:col>
      <xdr:colOff>533400</xdr:colOff>
      <xdr:row>42</xdr:row>
      <xdr:rowOff>129822</xdr:rowOff>
    </xdr:to>
    <xdr:sp macro="" textlink="">
      <xdr:nvSpPr>
        <xdr:cNvPr id="91" name="円/楕円 90"/>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114599</xdr:rowOff>
    </xdr:from>
    <xdr:ext cx="762000" cy="259045"/>
    <xdr:sp macro="" textlink="">
      <xdr:nvSpPr>
        <xdr:cNvPr id="92" name="テキスト ボックス 91"/>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経常一般財源については、景気が緩やかに回復している影響などを受け、市民税が増加したことなどにより市税収入が増加し、</a:t>
          </a:r>
          <a:r>
            <a:rPr kumimoji="1" lang="ja-JP" altLang="en-US" sz="1100">
              <a:solidFill>
                <a:sysClr val="windowText" lastClr="000000"/>
              </a:solidFill>
              <a:effectLst/>
              <a:latin typeface="+mn-lt"/>
              <a:ea typeface="+mn-ea"/>
              <a:cs typeface="+mn-cs"/>
            </a:rPr>
            <a:t>対前年度比で</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ポイントの改善となったものの、前年度に引き続き、類似団体及び大阪府平均を上回った。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経常経費充当一般財源については、人件費に係るものについては</a:t>
          </a:r>
          <a:r>
            <a:rPr kumimoji="1" lang="en-US" altLang="ja-JP" sz="1100">
              <a:solidFill>
                <a:sysClr val="windowText" lastClr="000000"/>
              </a:solidFill>
              <a:effectLst/>
              <a:latin typeface="+mn-lt"/>
              <a:ea typeface="+mn-ea"/>
              <a:cs typeface="+mn-cs"/>
            </a:rPr>
            <a:t>0</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、扶助費に係るものについては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ポイントの悪化、公債費に係るものについては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ポイントの改善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物件費に係るものについては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ポイントの悪化、繰出金に係るものについて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ポイントの悪化となった。</a:t>
          </a:r>
          <a:endParaRPr lang="ja-JP" altLang="ja-JP" sz="1400">
            <a:effectLst/>
          </a:endParaRPr>
        </a:p>
        <a:p>
          <a:r>
            <a:rPr kumimoji="1" lang="ja-JP" altLang="ja-JP" sz="1100">
              <a:solidFill>
                <a:schemeClr val="dk1"/>
              </a:solidFill>
              <a:effectLst/>
              <a:latin typeface="+mn-lt"/>
              <a:ea typeface="+mn-ea"/>
              <a:cs typeface="+mn-cs"/>
            </a:rPr>
            <a:t>　現状において、類似団体及び大阪府平均よりも上回っているため、比率の改善を図るよう、事務事業の見直しなどによる、経常経費の削減に努める。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171027</xdr:rowOff>
    </xdr:from>
    <xdr:to>
      <xdr:col>7</xdr:col>
      <xdr:colOff>152400</xdr:colOff>
      <xdr:row>67</xdr:row>
      <xdr:rowOff>23706</xdr:rowOff>
    </xdr:to>
    <xdr:cxnSp macro="">
      <xdr:nvCxnSpPr>
        <xdr:cNvPr id="131" name="直線コネクタ 130"/>
        <xdr:cNvCxnSpPr/>
      </xdr:nvCxnSpPr>
      <xdr:spPr>
        <a:xfrm flipV="1">
          <a:off x="4114800" y="114867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2"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90594</xdr:rowOff>
    </xdr:from>
    <xdr:to>
      <xdr:col>6</xdr:col>
      <xdr:colOff>0</xdr:colOff>
      <xdr:row>67</xdr:row>
      <xdr:rowOff>23706</xdr:rowOff>
    </xdr:to>
    <xdr:cxnSp macro="">
      <xdr:nvCxnSpPr>
        <xdr:cNvPr id="134" name="直線コネクタ 133"/>
        <xdr:cNvCxnSpPr/>
      </xdr:nvCxnSpPr>
      <xdr:spPr>
        <a:xfrm>
          <a:off x="3225800" y="114062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90594</xdr:rowOff>
    </xdr:from>
    <xdr:to>
      <xdr:col>4</xdr:col>
      <xdr:colOff>482600</xdr:colOff>
      <xdr:row>67</xdr:row>
      <xdr:rowOff>88054</xdr:rowOff>
    </xdr:to>
    <xdr:cxnSp macro="">
      <xdr:nvCxnSpPr>
        <xdr:cNvPr id="137" name="直線コネクタ 136"/>
        <xdr:cNvCxnSpPr/>
      </xdr:nvCxnSpPr>
      <xdr:spPr>
        <a:xfrm flipV="1">
          <a:off x="2336800" y="114062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39" name="テキスト ボックス 138"/>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7620</xdr:rowOff>
    </xdr:from>
    <xdr:to>
      <xdr:col>3</xdr:col>
      <xdr:colOff>279400</xdr:colOff>
      <xdr:row>67</xdr:row>
      <xdr:rowOff>88054</xdr:rowOff>
    </xdr:to>
    <xdr:cxnSp macro="">
      <xdr:nvCxnSpPr>
        <xdr:cNvPr id="140" name="直線コネクタ 139"/>
        <xdr:cNvCxnSpPr/>
      </xdr:nvCxnSpPr>
      <xdr:spPr>
        <a:xfrm>
          <a:off x="1447800" y="114947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4" name="テキスト ボックス 143"/>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120227</xdr:rowOff>
    </xdr:from>
    <xdr:to>
      <xdr:col>7</xdr:col>
      <xdr:colOff>203200</xdr:colOff>
      <xdr:row>67</xdr:row>
      <xdr:rowOff>50377</xdr:rowOff>
    </xdr:to>
    <xdr:sp macro="" textlink="">
      <xdr:nvSpPr>
        <xdr:cNvPr id="150" name="円/楕円 149"/>
        <xdr:cNvSpPr/>
      </xdr:nvSpPr>
      <xdr:spPr>
        <a:xfrm>
          <a:off x="49022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16104</xdr:rowOff>
    </xdr:from>
    <xdr:ext cx="762000" cy="259045"/>
    <xdr:sp macro="" textlink="">
      <xdr:nvSpPr>
        <xdr:cNvPr id="151" name="財政構造の弾力性該当値テキスト"/>
        <xdr:cNvSpPr txBox="1"/>
      </xdr:nvSpPr>
      <xdr:spPr>
        <a:xfrm>
          <a:off x="5041900" y="113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144356</xdr:rowOff>
    </xdr:from>
    <xdr:to>
      <xdr:col>6</xdr:col>
      <xdr:colOff>50800</xdr:colOff>
      <xdr:row>67</xdr:row>
      <xdr:rowOff>74506</xdr:rowOff>
    </xdr:to>
    <xdr:sp macro="" textlink="">
      <xdr:nvSpPr>
        <xdr:cNvPr id="152" name="円/楕円 151"/>
        <xdr:cNvSpPr/>
      </xdr:nvSpPr>
      <xdr:spPr>
        <a:xfrm>
          <a:off x="4064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59283</xdr:rowOff>
    </xdr:from>
    <xdr:ext cx="736600" cy="259045"/>
    <xdr:sp macro="" textlink="">
      <xdr:nvSpPr>
        <xdr:cNvPr id="153" name="テキスト ボックス 152"/>
        <xdr:cNvSpPr txBox="1"/>
      </xdr:nvSpPr>
      <xdr:spPr>
        <a:xfrm>
          <a:off x="3733800" y="1154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39794</xdr:rowOff>
    </xdr:from>
    <xdr:to>
      <xdr:col>4</xdr:col>
      <xdr:colOff>533400</xdr:colOff>
      <xdr:row>66</xdr:row>
      <xdr:rowOff>141394</xdr:rowOff>
    </xdr:to>
    <xdr:sp macro="" textlink="">
      <xdr:nvSpPr>
        <xdr:cNvPr id="154" name="円/楕円 153"/>
        <xdr:cNvSpPr/>
      </xdr:nvSpPr>
      <xdr:spPr>
        <a:xfrm>
          <a:off x="3175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126171</xdr:rowOff>
    </xdr:from>
    <xdr:ext cx="762000" cy="259045"/>
    <xdr:sp macro="" textlink="">
      <xdr:nvSpPr>
        <xdr:cNvPr id="155" name="テキスト ボックス 154"/>
        <xdr:cNvSpPr txBox="1"/>
      </xdr:nvSpPr>
      <xdr:spPr>
        <a:xfrm>
          <a:off x="2844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37254</xdr:rowOff>
    </xdr:from>
    <xdr:to>
      <xdr:col>3</xdr:col>
      <xdr:colOff>330200</xdr:colOff>
      <xdr:row>67</xdr:row>
      <xdr:rowOff>138854</xdr:rowOff>
    </xdr:to>
    <xdr:sp macro="" textlink="">
      <xdr:nvSpPr>
        <xdr:cNvPr id="156" name="円/楕円 155"/>
        <xdr:cNvSpPr/>
      </xdr:nvSpPr>
      <xdr:spPr>
        <a:xfrm>
          <a:off x="2286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123631</xdr:rowOff>
    </xdr:from>
    <xdr:ext cx="762000" cy="259045"/>
    <xdr:sp macro="" textlink="">
      <xdr:nvSpPr>
        <xdr:cNvPr id="157" name="テキスト ボックス 156"/>
        <xdr:cNvSpPr txBox="1"/>
      </xdr:nvSpPr>
      <xdr:spPr>
        <a:xfrm>
          <a:off x="1955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128270</xdr:rowOff>
    </xdr:from>
    <xdr:to>
      <xdr:col>2</xdr:col>
      <xdr:colOff>127000</xdr:colOff>
      <xdr:row>67</xdr:row>
      <xdr:rowOff>58420</xdr:rowOff>
    </xdr:to>
    <xdr:sp macro="" textlink="">
      <xdr:nvSpPr>
        <xdr:cNvPr id="158" name="円/楕円 157"/>
        <xdr:cNvSpPr/>
      </xdr:nvSpPr>
      <xdr:spPr>
        <a:xfrm>
          <a:off x="1397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43197</xdr:rowOff>
    </xdr:from>
    <xdr:ext cx="762000" cy="259045"/>
    <xdr:sp macro="" textlink="">
      <xdr:nvSpPr>
        <xdr:cNvPr id="159" name="テキスト ボックス 158"/>
        <xdr:cNvSpPr txBox="1"/>
      </xdr:nvSpPr>
      <xdr:spPr>
        <a:xfrm>
          <a:off x="1066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物件費総額は、</a:t>
          </a:r>
          <a:r>
            <a:rPr kumimoji="1" lang="ja-JP" altLang="en-US" sz="1100" baseline="0">
              <a:solidFill>
                <a:schemeClr val="dk1"/>
              </a:solidFill>
              <a:effectLst/>
              <a:latin typeface="+mn-lt"/>
              <a:ea typeface="+mn-ea"/>
              <a:cs typeface="+mn-cs"/>
            </a:rPr>
            <a:t>地方公会計の整備</a:t>
          </a:r>
          <a:r>
            <a:rPr kumimoji="1" lang="ja-JP" altLang="ja-JP" sz="1100" baseline="0">
              <a:solidFill>
                <a:schemeClr val="dk1"/>
              </a:solidFill>
              <a:effectLst/>
              <a:latin typeface="+mn-lt"/>
              <a:ea typeface="+mn-ea"/>
              <a:cs typeface="+mn-cs"/>
            </a:rPr>
            <a:t>などに係る委託料が増加したことなどにより全体として増加</a:t>
          </a:r>
          <a:r>
            <a:rPr kumimoji="1" lang="ja-JP" altLang="en-US" sz="1100" baseline="0">
              <a:solidFill>
                <a:schemeClr val="dk1"/>
              </a:solidFill>
              <a:effectLst/>
              <a:latin typeface="+mn-lt"/>
              <a:ea typeface="+mn-ea"/>
              <a:cs typeface="+mn-cs"/>
            </a:rPr>
            <a:t>し</a:t>
          </a:r>
          <a:r>
            <a:rPr kumimoji="1" lang="ja-JP" altLang="ja-JP" sz="1100" baseline="0">
              <a:solidFill>
                <a:schemeClr val="dk1"/>
              </a:solidFill>
              <a:effectLst/>
              <a:latin typeface="+mn-lt"/>
              <a:ea typeface="+mn-ea"/>
              <a:cs typeface="+mn-cs"/>
            </a:rPr>
            <a:t>、人件費総額</a:t>
          </a:r>
          <a:r>
            <a:rPr kumimoji="1" lang="ja-JP" altLang="en-US" sz="1100" baseline="0">
              <a:solidFill>
                <a:schemeClr val="dk1"/>
              </a:solidFill>
              <a:effectLst/>
              <a:latin typeface="+mn-lt"/>
              <a:ea typeface="+mn-ea"/>
              <a:cs typeface="+mn-cs"/>
            </a:rPr>
            <a:t>は職員の採用及び退職、年齢構成の変動</a:t>
          </a:r>
          <a:r>
            <a:rPr kumimoji="1" lang="ja-JP" altLang="ja-JP" sz="1100" baseline="0">
              <a:solidFill>
                <a:schemeClr val="dk1"/>
              </a:solidFill>
              <a:effectLst/>
              <a:latin typeface="+mn-lt"/>
              <a:ea typeface="+mn-ea"/>
              <a:cs typeface="+mn-cs"/>
            </a:rPr>
            <a:t>などにより全体として</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とな</a:t>
          </a:r>
          <a:r>
            <a:rPr kumimoji="1" lang="ja-JP" altLang="en-US" sz="1100" baseline="0">
              <a:solidFill>
                <a:sysClr val="windowText" lastClr="000000"/>
              </a:solidFill>
              <a:effectLst/>
              <a:latin typeface="+mn-lt"/>
              <a:ea typeface="+mn-ea"/>
              <a:cs typeface="+mn-cs"/>
            </a:rPr>
            <a:t>ったものの</a:t>
          </a:r>
          <a:r>
            <a:rPr kumimoji="1" lang="ja-JP" altLang="ja-JP" sz="1100" baseline="0">
              <a:solidFill>
                <a:sysClr val="windowText" lastClr="000000"/>
              </a:solidFill>
              <a:effectLst/>
              <a:latin typeface="+mn-lt"/>
              <a:ea typeface="+mn-ea"/>
              <a:cs typeface="+mn-cs"/>
            </a:rPr>
            <a:t>、前年同様、類似団体及び大阪府平均を下回っている。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主な要因としては、人件費のうち正規職員に係るものについて、退職者の補充の抑制など、門真市定員適正化計画に基づく職員数の適正化を進めていることが挙げられる。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141532</xdr:rowOff>
    </xdr:from>
    <xdr:to>
      <xdr:col>7</xdr:col>
      <xdr:colOff>152400</xdr:colOff>
      <xdr:row>82</xdr:row>
      <xdr:rowOff>20239</xdr:rowOff>
    </xdr:to>
    <xdr:cxnSp macro="">
      <xdr:nvCxnSpPr>
        <xdr:cNvPr id="196" name="直線コネクタ 195"/>
        <xdr:cNvCxnSpPr/>
      </xdr:nvCxnSpPr>
      <xdr:spPr>
        <a:xfrm>
          <a:off x="4114800" y="14028982"/>
          <a:ext cx="838200" cy="5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24034</xdr:rowOff>
    </xdr:from>
    <xdr:ext cx="762000" cy="259045"/>
    <xdr:sp macro="" textlink="">
      <xdr:nvSpPr>
        <xdr:cNvPr id="197" name="人件費・物件費等の状況平均値テキスト"/>
        <xdr:cNvSpPr txBox="1"/>
      </xdr:nvSpPr>
      <xdr:spPr>
        <a:xfrm>
          <a:off x="5041900" y="14254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7387</xdr:rowOff>
    </xdr:from>
    <xdr:to>
      <xdr:col>6</xdr:col>
      <xdr:colOff>0</xdr:colOff>
      <xdr:row>81</xdr:row>
      <xdr:rowOff>141532</xdr:rowOff>
    </xdr:to>
    <xdr:cxnSp macro="">
      <xdr:nvCxnSpPr>
        <xdr:cNvPr id="199" name="直線コネクタ 198"/>
        <xdr:cNvCxnSpPr/>
      </xdr:nvCxnSpPr>
      <xdr:spPr>
        <a:xfrm>
          <a:off x="3225800" y="13894837"/>
          <a:ext cx="889000" cy="13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40746</xdr:rowOff>
    </xdr:from>
    <xdr:ext cx="736600" cy="259045"/>
    <xdr:sp macro="" textlink="">
      <xdr:nvSpPr>
        <xdr:cNvPr id="201" name="テキスト ボックス 200"/>
        <xdr:cNvSpPr txBox="1"/>
      </xdr:nvSpPr>
      <xdr:spPr>
        <a:xfrm>
          <a:off x="3733800" y="1427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7387</xdr:rowOff>
    </xdr:from>
    <xdr:to>
      <xdr:col>4</xdr:col>
      <xdr:colOff>482600</xdr:colOff>
      <xdr:row>81</xdr:row>
      <xdr:rowOff>25691</xdr:rowOff>
    </xdr:to>
    <xdr:cxnSp macro="">
      <xdr:nvCxnSpPr>
        <xdr:cNvPr id="202" name="直線コネクタ 201"/>
        <xdr:cNvCxnSpPr/>
      </xdr:nvCxnSpPr>
      <xdr:spPr>
        <a:xfrm flipV="1">
          <a:off x="2336800" y="13894837"/>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140943</xdr:rowOff>
    </xdr:from>
    <xdr:ext cx="762000" cy="259045"/>
    <xdr:sp macro="" textlink="">
      <xdr:nvSpPr>
        <xdr:cNvPr id="204" name="テキスト ボックス 203"/>
        <xdr:cNvSpPr txBox="1"/>
      </xdr:nvSpPr>
      <xdr:spPr>
        <a:xfrm>
          <a:off x="2844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25691</xdr:rowOff>
    </xdr:from>
    <xdr:to>
      <xdr:col>3</xdr:col>
      <xdr:colOff>279400</xdr:colOff>
      <xdr:row>81</xdr:row>
      <xdr:rowOff>162939</xdr:rowOff>
    </xdr:to>
    <xdr:cxnSp macro="">
      <xdr:nvCxnSpPr>
        <xdr:cNvPr id="205" name="直線コネクタ 204"/>
        <xdr:cNvCxnSpPr/>
      </xdr:nvCxnSpPr>
      <xdr:spPr>
        <a:xfrm flipV="1">
          <a:off x="1447800" y="13913141"/>
          <a:ext cx="889000" cy="1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168468</xdr:rowOff>
    </xdr:from>
    <xdr:ext cx="762000" cy="259045"/>
    <xdr:sp macro="" textlink="">
      <xdr:nvSpPr>
        <xdr:cNvPr id="207" name="テキスト ボックス 206"/>
        <xdr:cNvSpPr txBox="1"/>
      </xdr:nvSpPr>
      <xdr:spPr>
        <a:xfrm>
          <a:off x="1955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51982</xdr:rowOff>
    </xdr:from>
    <xdr:ext cx="762000" cy="259045"/>
    <xdr:sp macro="" textlink="">
      <xdr:nvSpPr>
        <xdr:cNvPr id="209" name="テキスト ボックス 208"/>
        <xdr:cNvSpPr txBox="1"/>
      </xdr:nvSpPr>
      <xdr:spPr>
        <a:xfrm>
          <a:off x="1066800" y="1428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140889</xdr:rowOff>
    </xdr:from>
    <xdr:to>
      <xdr:col>7</xdr:col>
      <xdr:colOff>203200</xdr:colOff>
      <xdr:row>82</xdr:row>
      <xdr:rowOff>71039</xdr:rowOff>
    </xdr:to>
    <xdr:sp macro="" textlink="">
      <xdr:nvSpPr>
        <xdr:cNvPr id="215" name="円/楕円 214"/>
        <xdr:cNvSpPr/>
      </xdr:nvSpPr>
      <xdr:spPr>
        <a:xfrm>
          <a:off x="4902200" y="140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157416</xdr:rowOff>
    </xdr:from>
    <xdr:ext cx="762000" cy="259045"/>
    <xdr:sp macro="" textlink="">
      <xdr:nvSpPr>
        <xdr:cNvPr id="216" name="人件費・物件費等の状況該当値テキスト"/>
        <xdr:cNvSpPr txBox="1"/>
      </xdr:nvSpPr>
      <xdr:spPr>
        <a:xfrm>
          <a:off x="5041900" y="1387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90732</xdr:rowOff>
    </xdr:from>
    <xdr:to>
      <xdr:col>6</xdr:col>
      <xdr:colOff>50800</xdr:colOff>
      <xdr:row>82</xdr:row>
      <xdr:rowOff>20882</xdr:rowOff>
    </xdr:to>
    <xdr:sp macro="" textlink="">
      <xdr:nvSpPr>
        <xdr:cNvPr id="217" name="円/楕円 216"/>
        <xdr:cNvSpPr/>
      </xdr:nvSpPr>
      <xdr:spPr>
        <a:xfrm>
          <a:off x="4064000" y="139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31059</xdr:rowOff>
    </xdr:from>
    <xdr:ext cx="736600" cy="259045"/>
    <xdr:sp macro="" textlink="">
      <xdr:nvSpPr>
        <xdr:cNvPr id="218" name="テキスト ボックス 217"/>
        <xdr:cNvSpPr txBox="1"/>
      </xdr:nvSpPr>
      <xdr:spPr>
        <a:xfrm>
          <a:off x="3733800" y="13747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128037</xdr:rowOff>
    </xdr:from>
    <xdr:to>
      <xdr:col>4</xdr:col>
      <xdr:colOff>533400</xdr:colOff>
      <xdr:row>81</xdr:row>
      <xdr:rowOff>58187</xdr:rowOff>
    </xdr:to>
    <xdr:sp macro="" textlink="">
      <xdr:nvSpPr>
        <xdr:cNvPr id="219" name="円/楕円 218"/>
        <xdr:cNvSpPr/>
      </xdr:nvSpPr>
      <xdr:spPr>
        <a:xfrm>
          <a:off x="3175000" y="138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68364</xdr:rowOff>
    </xdr:from>
    <xdr:ext cx="762000" cy="259045"/>
    <xdr:sp macro="" textlink="">
      <xdr:nvSpPr>
        <xdr:cNvPr id="220" name="テキスト ボックス 219"/>
        <xdr:cNvSpPr txBox="1"/>
      </xdr:nvSpPr>
      <xdr:spPr>
        <a:xfrm>
          <a:off x="2844800" y="1361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146341</xdr:rowOff>
    </xdr:from>
    <xdr:to>
      <xdr:col>3</xdr:col>
      <xdr:colOff>330200</xdr:colOff>
      <xdr:row>81</xdr:row>
      <xdr:rowOff>76491</xdr:rowOff>
    </xdr:to>
    <xdr:sp macro="" textlink="">
      <xdr:nvSpPr>
        <xdr:cNvPr id="221" name="円/楕円 220"/>
        <xdr:cNvSpPr/>
      </xdr:nvSpPr>
      <xdr:spPr>
        <a:xfrm>
          <a:off x="2286000" y="138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86668</xdr:rowOff>
    </xdr:from>
    <xdr:ext cx="762000" cy="259045"/>
    <xdr:sp macro="" textlink="">
      <xdr:nvSpPr>
        <xdr:cNvPr id="222" name="テキスト ボックス 221"/>
        <xdr:cNvSpPr txBox="1"/>
      </xdr:nvSpPr>
      <xdr:spPr>
        <a:xfrm>
          <a:off x="1955800" y="1363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112139</xdr:rowOff>
    </xdr:from>
    <xdr:to>
      <xdr:col>2</xdr:col>
      <xdr:colOff>127000</xdr:colOff>
      <xdr:row>82</xdr:row>
      <xdr:rowOff>42289</xdr:rowOff>
    </xdr:to>
    <xdr:sp macro="" textlink="">
      <xdr:nvSpPr>
        <xdr:cNvPr id="223" name="円/楕円 222"/>
        <xdr:cNvSpPr/>
      </xdr:nvSpPr>
      <xdr:spPr>
        <a:xfrm>
          <a:off x="1397000" y="139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52466</xdr:rowOff>
    </xdr:from>
    <xdr:ext cx="762000" cy="259045"/>
    <xdr:sp macro="" textlink="">
      <xdr:nvSpPr>
        <xdr:cNvPr id="224" name="テキスト ボックス 223"/>
        <xdr:cNvSpPr txBox="1"/>
      </xdr:nvSpPr>
      <xdr:spPr>
        <a:xfrm>
          <a:off x="1066800" y="1376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ラスパイレス指数については、職員の採用及び退職、年齢構成の変動などにより、平成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年度で</a:t>
          </a:r>
          <a:r>
            <a:rPr kumimoji="1" lang="en-US" altLang="ja-JP" sz="1100" baseline="0">
              <a:solidFill>
                <a:schemeClr val="dk1"/>
              </a:solidFill>
              <a:effectLst/>
              <a:latin typeface="+mn-lt"/>
              <a:ea typeface="+mn-ea"/>
              <a:cs typeface="+mn-cs"/>
            </a:rPr>
            <a:t>96.8</a:t>
          </a:r>
          <a:r>
            <a:rPr kumimoji="1" lang="ja-JP" altLang="ja-JP" sz="1100" baseline="0">
              <a:solidFill>
                <a:schemeClr val="dk1"/>
              </a:solidFill>
              <a:effectLst/>
              <a:latin typeface="+mn-lt"/>
              <a:ea typeface="+mn-ea"/>
              <a:cs typeface="+mn-cs"/>
            </a:rPr>
            <a:t>となり、対前年度比で</a:t>
          </a:r>
          <a:r>
            <a:rPr kumimoji="1" lang="en-US" altLang="ja-JP" sz="1100" baseline="0">
              <a:solidFill>
                <a:schemeClr val="dk1"/>
              </a:solidFill>
              <a:effectLst/>
              <a:latin typeface="+mn-lt"/>
              <a:ea typeface="+mn-ea"/>
              <a:cs typeface="+mn-cs"/>
            </a:rPr>
            <a:t>0.8</a:t>
          </a:r>
          <a:r>
            <a:rPr kumimoji="1" lang="ja-JP" altLang="ja-JP" sz="1100" baseline="0">
              <a:solidFill>
                <a:schemeClr val="dk1"/>
              </a:solidFill>
              <a:effectLst/>
              <a:latin typeface="+mn-lt"/>
              <a:ea typeface="+mn-ea"/>
              <a:cs typeface="+mn-cs"/>
            </a:rPr>
            <a:t>ポイントの</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今後も、国家公務員の給与改定やそれに対応する各地方公共団体の動向に注視しながら給与体系の在り方について検討し、人件費の適正化に努める。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120952</xdr:rowOff>
    </xdr:from>
    <xdr:to>
      <xdr:col>24</xdr:col>
      <xdr:colOff>558800</xdr:colOff>
      <xdr:row>83</xdr:row>
      <xdr:rowOff>41427</xdr:rowOff>
    </xdr:to>
    <xdr:cxnSp macro="">
      <xdr:nvCxnSpPr>
        <xdr:cNvPr id="260" name="直線コネクタ 259"/>
        <xdr:cNvCxnSpPr/>
      </xdr:nvCxnSpPr>
      <xdr:spPr>
        <a:xfrm flipV="1">
          <a:off x="16179800" y="14179852"/>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1"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84</xdr:row>
      <xdr:rowOff>30843</xdr:rowOff>
    </xdr:to>
    <xdr:cxnSp macro="">
      <xdr:nvCxnSpPr>
        <xdr:cNvPr id="263" name="直線コネクタ 262"/>
        <xdr:cNvCxnSpPr/>
      </xdr:nvCxnSpPr>
      <xdr:spPr>
        <a:xfrm flipV="1">
          <a:off x="15290800" y="1427177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5" name="テキスト ボックス 264"/>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89</xdr:row>
      <xdr:rowOff>127302</xdr:rowOff>
    </xdr:to>
    <xdr:cxnSp macro="">
      <xdr:nvCxnSpPr>
        <xdr:cNvPr id="266" name="直線コネクタ 265"/>
        <xdr:cNvCxnSpPr/>
      </xdr:nvCxnSpPr>
      <xdr:spPr>
        <a:xfrm flipV="1">
          <a:off x="14401800" y="14432643"/>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80329</xdr:rowOff>
    </xdr:from>
    <xdr:ext cx="762000" cy="259045"/>
    <xdr:sp macro="" textlink="">
      <xdr:nvSpPr>
        <xdr:cNvPr id="268" name="テキスト ボックス 267"/>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127302</xdr:rowOff>
    </xdr:from>
    <xdr:to>
      <xdr:col>21</xdr:col>
      <xdr:colOff>0</xdr:colOff>
      <xdr:row>89</xdr:row>
      <xdr:rowOff>138793</xdr:rowOff>
    </xdr:to>
    <xdr:cxnSp macro="">
      <xdr:nvCxnSpPr>
        <xdr:cNvPr id="269" name="直線コネクタ 268"/>
        <xdr:cNvCxnSpPr/>
      </xdr:nvCxnSpPr>
      <xdr:spPr>
        <a:xfrm flipV="1">
          <a:off x="13512800" y="153863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71" name="テキスト ボックス 270"/>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28320</xdr:rowOff>
    </xdr:from>
    <xdr:ext cx="762000" cy="259045"/>
    <xdr:sp macro="" textlink="">
      <xdr:nvSpPr>
        <xdr:cNvPr id="273" name="テキスト ボックス 272"/>
        <xdr:cNvSpPr txBox="1"/>
      </xdr:nvSpPr>
      <xdr:spPr>
        <a:xfrm>
          <a:off x="13131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79" name="円/楕円 278"/>
        <xdr:cNvSpPr/>
      </xdr:nvSpPr>
      <xdr:spPr>
        <a:xfrm>
          <a:off x="169672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86679</xdr:rowOff>
    </xdr:from>
    <xdr:ext cx="762000" cy="259045"/>
    <xdr:sp macro="" textlink="">
      <xdr:nvSpPr>
        <xdr:cNvPr id="280" name="給与水準   （国との比較）該当値テキスト"/>
        <xdr:cNvSpPr txBox="1"/>
      </xdr:nvSpPr>
      <xdr:spPr>
        <a:xfrm>
          <a:off x="17106900" y="139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81" name="円/楕円 280"/>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82" name="テキスト ボックス 28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83" name="円/楕円 282"/>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84" name="テキスト ボックス 283"/>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85" name="円/楕円 284"/>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162879</xdr:rowOff>
    </xdr:from>
    <xdr:ext cx="762000" cy="259045"/>
    <xdr:sp macro="" textlink="">
      <xdr:nvSpPr>
        <xdr:cNvPr id="286" name="テキスト ボックス 285"/>
        <xdr:cNvSpPr txBox="1"/>
      </xdr:nvSpPr>
      <xdr:spPr>
        <a:xfrm>
          <a:off x="14020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7" name="円/楕円 286"/>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88" name="テキスト ボックス 287"/>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行財政改革推進計画や定員適正化計画に基づく業務の委託化による職員数の削減や退職者の補充の抑制などを行ってきたため、類似団体及び大阪府平均を下回っている。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今後も、引き続き、各種計画に基づいてさらなる業務の委託化や公共施設の統廃合などを進め、スリムな行政運営を実施する。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71120</xdr:rowOff>
    </xdr:from>
    <xdr:to>
      <xdr:col>24</xdr:col>
      <xdr:colOff>558800</xdr:colOff>
      <xdr:row>61</xdr:row>
      <xdr:rowOff>85598</xdr:rowOff>
    </xdr:to>
    <xdr:cxnSp macro="">
      <xdr:nvCxnSpPr>
        <xdr:cNvPr id="321" name="直線コネクタ 320"/>
        <xdr:cNvCxnSpPr/>
      </xdr:nvCxnSpPr>
      <xdr:spPr>
        <a:xfrm>
          <a:off x="16179800" y="1052957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122699</xdr:rowOff>
    </xdr:from>
    <xdr:ext cx="762000" cy="259045"/>
    <xdr:sp macro="" textlink="">
      <xdr:nvSpPr>
        <xdr:cNvPr id="322" name="定員管理の状況平均値テキスト"/>
        <xdr:cNvSpPr txBox="1"/>
      </xdr:nvSpPr>
      <xdr:spPr>
        <a:xfrm>
          <a:off x="17106900" y="1058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49403</xdr:rowOff>
    </xdr:from>
    <xdr:to>
      <xdr:col>23</xdr:col>
      <xdr:colOff>406400</xdr:colOff>
      <xdr:row>61</xdr:row>
      <xdr:rowOff>71120</xdr:rowOff>
    </xdr:to>
    <xdr:cxnSp macro="">
      <xdr:nvCxnSpPr>
        <xdr:cNvPr id="324" name="直線コネクタ 323"/>
        <xdr:cNvCxnSpPr/>
      </xdr:nvCxnSpPr>
      <xdr:spPr>
        <a:xfrm>
          <a:off x="15290800" y="1050785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6" name="テキスト ボックス 325"/>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8382</xdr:rowOff>
    </xdr:from>
    <xdr:to>
      <xdr:col>22</xdr:col>
      <xdr:colOff>203200</xdr:colOff>
      <xdr:row>61</xdr:row>
      <xdr:rowOff>49403</xdr:rowOff>
    </xdr:to>
    <xdr:cxnSp macro="">
      <xdr:nvCxnSpPr>
        <xdr:cNvPr id="327" name="直線コネクタ 326"/>
        <xdr:cNvCxnSpPr/>
      </xdr:nvCxnSpPr>
      <xdr:spPr>
        <a:xfrm>
          <a:off x="14401800" y="1046683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29" name="テキスト ボックス 328"/>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8382</xdr:rowOff>
    </xdr:from>
    <xdr:to>
      <xdr:col>21</xdr:col>
      <xdr:colOff>0</xdr:colOff>
      <xdr:row>61</xdr:row>
      <xdr:rowOff>61468</xdr:rowOff>
    </xdr:to>
    <xdr:cxnSp macro="">
      <xdr:nvCxnSpPr>
        <xdr:cNvPr id="330" name="直線コネクタ 329"/>
        <xdr:cNvCxnSpPr/>
      </xdr:nvCxnSpPr>
      <xdr:spPr>
        <a:xfrm flipV="1">
          <a:off x="13512800" y="104668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63136</xdr:rowOff>
    </xdr:from>
    <xdr:ext cx="762000" cy="259045"/>
    <xdr:sp macro="" textlink="">
      <xdr:nvSpPr>
        <xdr:cNvPr id="332" name="テキスト ボックス 331"/>
        <xdr:cNvSpPr txBox="1"/>
      </xdr:nvSpPr>
      <xdr:spPr>
        <a:xfrm>
          <a:off x="14020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116222</xdr:rowOff>
    </xdr:from>
    <xdr:ext cx="762000" cy="259045"/>
    <xdr:sp macro="" textlink="">
      <xdr:nvSpPr>
        <xdr:cNvPr id="334" name="テキスト ボックス 333"/>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34798</xdr:rowOff>
    </xdr:from>
    <xdr:to>
      <xdr:col>24</xdr:col>
      <xdr:colOff>609600</xdr:colOff>
      <xdr:row>61</xdr:row>
      <xdr:rowOff>136398</xdr:rowOff>
    </xdr:to>
    <xdr:sp macro="" textlink="">
      <xdr:nvSpPr>
        <xdr:cNvPr id="340" name="円/楕円 339"/>
        <xdr:cNvSpPr/>
      </xdr:nvSpPr>
      <xdr:spPr>
        <a:xfrm>
          <a:off x="16967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51325</xdr:rowOff>
    </xdr:from>
    <xdr:ext cx="762000" cy="259045"/>
    <xdr:sp macro="" textlink="">
      <xdr:nvSpPr>
        <xdr:cNvPr id="341" name="定員管理の状況該当値テキスト"/>
        <xdr:cNvSpPr txBox="1"/>
      </xdr:nvSpPr>
      <xdr:spPr>
        <a:xfrm>
          <a:off x="17106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42" name="円/楕円 341"/>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132097</xdr:rowOff>
    </xdr:from>
    <xdr:ext cx="736600" cy="259045"/>
    <xdr:sp macro="" textlink="">
      <xdr:nvSpPr>
        <xdr:cNvPr id="343" name="テキスト ボックス 342"/>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170053</xdr:rowOff>
    </xdr:from>
    <xdr:to>
      <xdr:col>22</xdr:col>
      <xdr:colOff>254000</xdr:colOff>
      <xdr:row>61</xdr:row>
      <xdr:rowOff>100203</xdr:rowOff>
    </xdr:to>
    <xdr:sp macro="" textlink="">
      <xdr:nvSpPr>
        <xdr:cNvPr id="344" name="円/楕円 343"/>
        <xdr:cNvSpPr/>
      </xdr:nvSpPr>
      <xdr:spPr>
        <a:xfrm>
          <a:off x="15240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110380</xdr:rowOff>
    </xdr:from>
    <xdr:ext cx="762000" cy="259045"/>
    <xdr:sp macro="" textlink="">
      <xdr:nvSpPr>
        <xdr:cNvPr id="345" name="テキスト ボックス 344"/>
        <xdr:cNvSpPr txBox="1"/>
      </xdr:nvSpPr>
      <xdr:spPr>
        <a:xfrm>
          <a:off x="14909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129032</xdr:rowOff>
    </xdr:from>
    <xdr:to>
      <xdr:col>21</xdr:col>
      <xdr:colOff>50800</xdr:colOff>
      <xdr:row>61</xdr:row>
      <xdr:rowOff>59182</xdr:rowOff>
    </xdr:to>
    <xdr:sp macro="" textlink="">
      <xdr:nvSpPr>
        <xdr:cNvPr id="346" name="円/楕円 345"/>
        <xdr:cNvSpPr/>
      </xdr:nvSpPr>
      <xdr:spPr>
        <a:xfrm>
          <a:off x="14351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69359</xdr:rowOff>
    </xdr:from>
    <xdr:ext cx="762000" cy="259045"/>
    <xdr:sp macro="" textlink="">
      <xdr:nvSpPr>
        <xdr:cNvPr id="347" name="テキスト ボックス 346"/>
        <xdr:cNvSpPr txBox="1"/>
      </xdr:nvSpPr>
      <xdr:spPr>
        <a:xfrm>
          <a:off x="14020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10668</xdr:rowOff>
    </xdr:from>
    <xdr:to>
      <xdr:col>19</xdr:col>
      <xdr:colOff>533400</xdr:colOff>
      <xdr:row>61</xdr:row>
      <xdr:rowOff>112268</xdr:rowOff>
    </xdr:to>
    <xdr:sp macro="" textlink="">
      <xdr:nvSpPr>
        <xdr:cNvPr id="348" name="円/楕円 347"/>
        <xdr:cNvSpPr/>
      </xdr:nvSpPr>
      <xdr:spPr>
        <a:xfrm>
          <a:off x="13462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122445</xdr:rowOff>
    </xdr:from>
    <xdr:ext cx="762000" cy="259045"/>
    <xdr:sp macro="" textlink="">
      <xdr:nvSpPr>
        <xdr:cNvPr id="349" name="テキスト ボックス 348"/>
        <xdr:cNvSpPr txBox="1"/>
      </xdr:nvSpPr>
      <xdr:spPr>
        <a:xfrm>
          <a:off x="13131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年度から第三セクター等改革推進債の償還が開始したことなどにより、３ヶ年平均での数値が増加となり、前年度比で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ポイント悪化となった。</a:t>
          </a:r>
          <a:endParaRPr lang="ja-JP" altLang="ja-JP">
            <a:effectLst/>
          </a:endParaRPr>
        </a:p>
        <a:p>
          <a:r>
            <a:rPr kumimoji="1" lang="ja-JP" altLang="ja-JP" sz="1100">
              <a:solidFill>
                <a:schemeClr val="dk1"/>
              </a:solidFill>
              <a:effectLst/>
              <a:latin typeface="+mn-lt"/>
              <a:ea typeface="+mn-ea"/>
              <a:cs typeface="+mn-cs"/>
            </a:rPr>
            <a:t>　今後、「門真市第５次総合計画」に基づく、まちづくり及び老朽化施設の整備等にかかる市債の発行を見込んでおり、引き続き、将来的な公債費の推移を見据えた市債発行に努める。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107696</xdr:rowOff>
    </xdr:from>
    <xdr:to>
      <xdr:col>24</xdr:col>
      <xdr:colOff>558800</xdr:colOff>
      <xdr:row>40</xdr:row>
      <xdr:rowOff>117348</xdr:rowOff>
    </xdr:to>
    <xdr:cxnSp macro="">
      <xdr:nvCxnSpPr>
        <xdr:cNvPr id="381" name="直線コネクタ 380"/>
        <xdr:cNvCxnSpPr/>
      </xdr:nvCxnSpPr>
      <xdr:spPr>
        <a:xfrm>
          <a:off x="16179800" y="69656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40</xdr:row>
      <xdr:rowOff>107696</xdr:rowOff>
    </xdr:to>
    <xdr:cxnSp macro="">
      <xdr:nvCxnSpPr>
        <xdr:cNvPr id="384" name="直線コネクタ 383"/>
        <xdr:cNvCxnSpPr/>
      </xdr:nvCxnSpPr>
      <xdr:spPr>
        <a:xfrm>
          <a:off x="15290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88392</xdr:rowOff>
    </xdr:to>
    <xdr:cxnSp macro="">
      <xdr:nvCxnSpPr>
        <xdr:cNvPr id="387" name="直線コネクタ 386"/>
        <xdr:cNvCxnSpPr/>
      </xdr:nvCxnSpPr>
      <xdr:spPr>
        <a:xfrm>
          <a:off x="14401800" y="692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89" name="テキスト ボックス 388"/>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69088</xdr:rowOff>
    </xdr:from>
    <xdr:to>
      <xdr:col>21</xdr:col>
      <xdr:colOff>0</xdr:colOff>
      <xdr:row>40</xdr:row>
      <xdr:rowOff>78740</xdr:rowOff>
    </xdr:to>
    <xdr:cxnSp macro="">
      <xdr:nvCxnSpPr>
        <xdr:cNvPr id="390" name="直線コネクタ 389"/>
        <xdr:cNvCxnSpPr/>
      </xdr:nvCxnSpPr>
      <xdr:spPr>
        <a:xfrm flipV="1">
          <a:off x="13512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4" name="テキスト ボックス 393"/>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400" name="円/楕円 399"/>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38625</xdr:rowOff>
    </xdr:from>
    <xdr:ext cx="762000" cy="259045"/>
    <xdr:sp macro="" textlink="">
      <xdr:nvSpPr>
        <xdr:cNvPr id="401" name="公債費負担の状況該当値テキスト"/>
        <xdr:cNvSpPr txBox="1"/>
      </xdr:nvSpPr>
      <xdr:spPr>
        <a:xfrm>
          <a:off x="17106900" y="689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56896</xdr:rowOff>
    </xdr:from>
    <xdr:to>
      <xdr:col>23</xdr:col>
      <xdr:colOff>457200</xdr:colOff>
      <xdr:row>40</xdr:row>
      <xdr:rowOff>158496</xdr:rowOff>
    </xdr:to>
    <xdr:sp macro="" textlink="">
      <xdr:nvSpPr>
        <xdr:cNvPr id="402" name="円/楕円 401"/>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403" name="テキスト ボックス 402"/>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37592</xdr:rowOff>
    </xdr:from>
    <xdr:to>
      <xdr:col>22</xdr:col>
      <xdr:colOff>254000</xdr:colOff>
      <xdr:row>40</xdr:row>
      <xdr:rowOff>139192</xdr:rowOff>
    </xdr:to>
    <xdr:sp macro="" textlink="">
      <xdr:nvSpPr>
        <xdr:cNvPr id="404" name="円/楕円 403"/>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405" name="テキスト ボックス 404"/>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18288</xdr:rowOff>
    </xdr:from>
    <xdr:to>
      <xdr:col>21</xdr:col>
      <xdr:colOff>50800</xdr:colOff>
      <xdr:row>40</xdr:row>
      <xdr:rowOff>119888</xdr:rowOff>
    </xdr:to>
    <xdr:sp macro="" textlink="">
      <xdr:nvSpPr>
        <xdr:cNvPr id="406" name="円/楕円 405"/>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130065</xdr:rowOff>
    </xdr:from>
    <xdr:ext cx="762000" cy="259045"/>
    <xdr:sp macro="" textlink="">
      <xdr:nvSpPr>
        <xdr:cNvPr id="407" name="テキスト ボックス 406"/>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408" name="円/楕円 407"/>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409" name="テキスト ボックス 408"/>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ja-JP" altLang="en-US" sz="1100">
              <a:solidFill>
                <a:schemeClr val="dk1"/>
              </a:solidFill>
              <a:effectLst/>
              <a:latin typeface="+mn-lt"/>
              <a:ea typeface="+mn-ea"/>
              <a:cs typeface="+mn-cs"/>
            </a:rPr>
            <a:t>学校教育施設等整備事業債現在高</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万円の増加となったことなどにより、比率は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ポイントの悪化となった。</a:t>
          </a:r>
          <a:endParaRPr lang="ja-JP" altLang="ja-JP" sz="1400">
            <a:effectLst/>
          </a:endParaRPr>
        </a:p>
        <a:p>
          <a:r>
            <a:rPr kumimoji="1" lang="ja-JP" altLang="ja-JP" sz="1100">
              <a:solidFill>
                <a:schemeClr val="dk1"/>
              </a:solidFill>
              <a:effectLst/>
              <a:latin typeface="+mn-lt"/>
              <a:ea typeface="+mn-ea"/>
              <a:cs typeface="+mn-cs"/>
            </a:rPr>
            <a:t>　今後、比率の動向に注視しながら</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的経費の削減をはじめとした行財政改革を進めるとともに、計画的な市債の発行を行い、財政の健全化に努める。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125832</xdr:rowOff>
    </xdr:from>
    <xdr:to>
      <xdr:col>24</xdr:col>
      <xdr:colOff>558800</xdr:colOff>
      <xdr:row>16</xdr:row>
      <xdr:rowOff>134518</xdr:rowOff>
    </xdr:to>
    <xdr:cxnSp macro="">
      <xdr:nvCxnSpPr>
        <xdr:cNvPr id="441" name="直線コネクタ 440"/>
        <xdr:cNvCxnSpPr/>
      </xdr:nvCxnSpPr>
      <xdr:spPr>
        <a:xfrm>
          <a:off x="16179800" y="2869032"/>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10482</xdr:rowOff>
    </xdr:from>
    <xdr:ext cx="762000" cy="259045"/>
    <xdr:sp macro="" textlink="">
      <xdr:nvSpPr>
        <xdr:cNvPr id="442" name="将来負担の状況平均値テキスト"/>
        <xdr:cNvSpPr txBox="1"/>
      </xdr:nvSpPr>
      <xdr:spPr>
        <a:xfrm>
          <a:off x="17106900" y="2582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114249</xdr:rowOff>
    </xdr:from>
    <xdr:to>
      <xdr:col>23</xdr:col>
      <xdr:colOff>406400</xdr:colOff>
      <xdr:row>16</xdr:row>
      <xdr:rowOff>125832</xdr:rowOff>
    </xdr:to>
    <xdr:cxnSp macro="">
      <xdr:nvCxnSpPr>
        <xdr:cNvPr id="444" name="直線コネクタ 443"/>
        <xdr:cNvCxnSpPr/>
      </xdr:nvCxnSpPr>
      <xdr:spPr>
        <a:xfrm>
          <a:off x="15290800" y="2857449"/>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95115</xdr:rowOff>
    </xdr:from>
    <xdr:ext cx="736600" cy="259045"/>
    <xdr:sp macro="" textlink="">
      <xdr:nvSpPr>
        <xdr:cNvPr id="446" name="テキスト ボックス 445"/>
        <xdr:cNvSpPr txBox="1"/>
      </xdr:nvSpPr>
      <xdr:spPr>
        <a:xfrm>
          <a:off x="15798800" y="249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114249</xdr:rowOff>
    </xdr:from>
    <xdr:to>
      <xdr:col>22</xdr:col>
      <xdr:colOff>203200</xdr:colOff>
      <xdr:row>16</xdr:row>
      <xdr:rowOff>153822</xdr:rowOff>
    </xdr:to>
    <xdr:cxnSp macro="">
      <xdr:nvCxnSpPr>
        <xdr:cNvPr id="447" name="直線コネクタ 446"/>
        <xdr:cNvCxnSpPr/>
      </xdr:nvCxnSpPr>
      <xdr:spPr>
        <a:xfrm flipV="1">
          <a:off x="14401800" y="2857449"/>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9" name="テキスト ボックス 448"/>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153822</xdr:rowOff>
    </xdr:from>
    <xdr:to>
      <xdr:col>21</xdr:col>
      <xdr:colOff>0</xdr:colOff>
      <xdr:row>16</xdr:row>
      <xdr:rowOff>164440</xdr:rowOff>
    </xdr:to>
    <xdr:cxnSp macro="">
      <xdr:nvCxnSpPr>
        <xdr:cNvPr id="450" name="直線コネクタ 449"/>
        <xdr:cNvCxnSpPr/>
      </xdr:nvCxnSpPr>
      <xdr:spPr>
        <a:xfrm flipV="1">
          <a:off x="13512800" y="2897022"/>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2" name="テキスト ボックス 451"/>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107713</xdr:rowOff>
    </xdr:from>
    <xdr:ext cx="762000" cy="259045"/>
    <xdr:sp macro="" textlink="">
      <xdr:nvSpPr>
        <xdr:cNvPr id="454" name="テキスト ボックス 453"/>
        <xdr:cNvSpPr txBox="1"/>
      </xdr:nvSpPr>
      <xdr:spPr>
        <a:xfrm>
          <a:off x="13131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83718</xdr:rowOff>
    </xdr:from>
    <xdr:to>
      <xdr:col>24</xdr:col>
      <xdr:colOff>609600</xdr:colOff>
      <xdr:row>17</xdr:row>
      <xdr:rowOff>13868</xdr:rowOff>
    </xdr:to>
    <xdr:sp macro="" textlink="">
      <xdr:nvSpPr>
        <xdr:cNvPr id="460" name="円/楕円 459"/>
        <xdr:cNvSpPr/>
      </xdr:nvSpPr>
      <xdr:spPr>
        <a:xfrm>
          <a:off x="16967200" y="28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55795</xdr:rowOff>
    </xdr:from>
    <xdr:ext cx="762000" cy="259045"/>
    <xdr:sp macro="" textlink="">
      <xdr:nvSpPr>
        <xdr:cNvPr id="461" name="将来負担の状況該当値テキスト"/>
        <xdr:cNvSpPr txBox="1"/>
      </xdr:nvSpPr>
      <xdr:spPr>
        <a:xfrm>
          <a:off x="17106900" y="279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75032</xdr:rowOff>
    </xdr:from>
    <xdr:to>
      <xdr:col>23</xdr:col>
      <xdr:colOff>457200</xdr:colOff>
      <xdr:row>17</xdr:row>
      <xdr:rowOff>5182</xdr:rowOff>
    </xdr:to>
    <xdr:sp macro="" textlink="">
      <xdr:nvSpPr>
        <xdr:cNvPr id="462" name="円/楕円 461"/>
        <xdr:cNvSpPr/>
      </xdr:nvSpPr>
      <xdr:spPr>
        <a:xfrm>
          <a:off x="16129000" y="28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161409</xdr:rowOff>
    </xdr:from>
    <xdr:ext cx="736600" cy="259045"/>
    <xdr:sp macro="" textlink="">
      <xdr:nvSpPr>
        <xdr:cNvPr id="463" name="テキスト ボックス 462"/>
        <xdr:cNvSpPr txBox="1"/>
      </xdr:nvSpPr>
      <xdr:spPr>
        <a:xfrm>
          <a:off x="15798800" y="2904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63449</xdr:rowOff>
    </xdr:from>
    <xdr:to>
      <xdr:col>22</xdr:col>
      <xdr:colOff>254000</xdr:colOff>
      <xdr:row>16</xdr:row>
      <xdr:rowOff>165049</xdr:rowOff>
    </xdr:to>
    <xdr:sp macro="" textlink="">
      <xdr:nvSpPr>
        <xdr:cNvPr id="464" name="円/楕円 463"/>
        <xdr:cNvSpPr/>
      </xdr:nvSpPr>
      <xdr:spPr>
        <a:xfrm>
          <a:off x="15240000" y="28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149826</xdr:rowOff>
    </xdr:from>
    <xdr:ext cx="762000" cy="259045"/>
    <xdr:sp macro="" textlink="">
      <xdr:nvSpPr>
        <xdr:cNvPr id="465" name="テキスト ボックス 464"/>
        <xdr:cNvSpPr txBox="1"/>
      </xdr:nvSpPr>
      <xdr:spPr>
        <a:xfrm>
          <a:off x="14909800" y="289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103022</xdr:rowOff>
    </xdr:from>
    <xdr:to>
      <xdr:col>21</xdr:col>
      <xdr:colOff>50800</xdr:colOff>
      <xdr:row>17</xdr:row>
      <xdr:rowOff>33172</xdr:rowOff>
    </xdr:to>
    <xdr:sp macro="" textlink="">
      <xdr:nvSpPr>
        <xdr:cNvPr id="466" name="円/楕円 465"/>
        <xdr:cNvSpPr/>
      </xdr:nvSpPr>
      <xdr:spPr>
        <a:xfrm>
          <a:off x="14351000" y="28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17949</xdr:rowOff>
    </xdr:from>
    <xdr:ext cx="762000" cy="259045"/>
    <xdr:sp macro="" textlink="">
      <xdr:nvSpPr>
        <xdr:cNvPr id="467" name="テキスト ボックス 466"/>
        <xdr:cNvSpPr txBox="1"/>
      </xdr:nvSpPr>
      <xdr:spPr>
        <a:xfrm>
          <a:off x="14020800" y="293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113640</xdr:rowOff>
    </xdr:from>
    <xdr:to>
      <xdr:col>19</xdr:col>
      <xdr:colOff>533400</xdr:colOff>
      <xdr:row>17</xdr:row>
      <xdr:rowOff>43790</xdr:rowOff>
    </xdr:to>
    <xdr:sp macro="" textlink="">
      <xdr:nvSpPr>
        <xdr:cNvPr id="468" name="円/楕円 467"/>
        <xdr:cNvSpPr/>
      </xdr:nvSpPr>
      <xdr:spPr>
        <a:xfrm>
          <a:off x="134620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53967</xdr:rowOff>
    </xdr:from>
    <xdr:ext cx="762000" cy="259045"/>
    <xdr:sp macro="" textlink="">
      <xdr:nvSpPr>
        <xdr:cNvPr id="469" name="テキスト ボックス 468"/>
        <xdr:cNvSpPr txBox="1"/>
      </xdr:nvSpPr>
      <xdr:spPr>
        <a:xfrm>
          <a:off x="131318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125,409
122,721
12.30
53,081,483
52,950,947
54,630
27,111,922
48,482,564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a:t>
          </a:r>
          <a:r>
            <a:rPr kumimoji="1" lang="ja-JP" altLang="ja-JP" sz="1100" baseline="0">
              <a:solidFill>
                <a:schemeClr val="dk1"/>
              </a:solidFill>
              <a:effectLst/>
              <a:latin typeface="+mn-lt"/>
              <a:ea typeface="+mn-ea"/>
              <a:cs typeface="+mn-cs"/>
            </a:rPr>
            <a:t>、職員の採用及び退職、経験年数階層の変動</a:t>
          </a:r>
          <a:r>
            <a:rPr kumimoji="1" lang="ja-JP" altLang="ja-JP" sz="1100">
              <a:solidFill>
                <a:schemeClr val="dk1"/>
              </a:solidFill>
              <a:effectLst/>
              <a:latin typeface="+mn-lt"/>
              <a:ea typeface="+mn-ea"/>
              <a:cs typeface="+mn-cs"/>
            </a:rPr>
            <a:t>などにより、前年度と比較して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大阪府平均と比較すると低い比率となっている。</a:t>
          </a:r>
          <a:endParaRPr lang="ja-JP" altLang="ja-JP" sz="1400">
            <a:effectLst/>
          </a:endParaRPr>
        </a:p>
        <a:p>
          <a:r>
            <a:rPr kumimoji="1" lang="ja-JP" altLang="ja-JP" sz="1100">
              <a:solidFill>
                <a:schemeClr val="dk1"/>
              </a:solidFill>
              <a:effectLst/>
              <a:latin typeface="+mn-lt"/>
              <a:ea typeface="+mn-ea"/>
              <a:cs typeface="+mn-cs"/>
            </a:rPr>
            <a:t>　主な要因としては、行財政改革推進計画や定員適正化計画に基づき、業務の委託化などにより職員数を減らしてきたことや、近年の団塊世代の大量退職により、職員の平均年齢が低下していることなどによるものである。今後も、業務の委託化などにより人件費の抑制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37</xdr:row>
      <xdr:rowOff>127000</xdr:rowOff>
    </xdr:to>
    <xdr:cxnSp macro="">
      <xdr:nvCxnSpPr>
        <xdr:cNvPr id="66" name="直線コネクタ 65"/>
        <xdr:cNvCxnSpPr/>
      </xdr:nvCxnSpPr>
      <xdr:spPr>
        <a:xfrm flipV="1">
          <a:off x="3987800" y="6451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54627</xdr:rowOff>
    </xdr:from>
    <xdr:ext cx="762000" cy="259045"/>
    <xdr:sp macro="" textlink="">
      <xdr:nvSpPr>
        <xdr:cNvPr id="67"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50800</xdr:rowOff>
    </xdr:from>
    <xdr:to>
      <xdr:col>5</xdr:col>
      <xdr:colOff>549275</xdr:colOff>
      <xdr:row>37</xdr:row>
      <xdr:rowOff>127000</xdr:rowOff>
    </xdr:to>
    <xdr:cxnSp macro="">
      <xdr:nvCxnSpPr>
        <xdr:cNvPr id="69" name="直線コネクタ 68"/>
        <xdr:cNvCxnSpPr/>
      </xdr:nvCxnSpPr>
      <xdr:spPr>
        <a:xfrm>
          <a:off x="3098800" y="639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124477</xdr:rowOff>
    </xdr:from>
    <xdr:ext cx="736600" cy="259045"/>
    <xdr:sp macro="" textlink="">
      <xdr:nvSpPr>
        <xdr:cNvPr id="71" name="テキスト ボックス 70"/>
        <xdr:cNvSpPr txBox="1"/>
      </xdr:nvSpPr>
      <xdr:spPr>
        <a:xfrm>
          <a:off x="360680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50800</xdr:rowOff>
    </xdr:from>
    <xdr:to>
      <xdr:col>4</xdr:col>
      <xdr:colOff>346075</xdr:colOff>
      <xdr:row>39</xdr:row>
      <xdr:rowOff>12700</xdr:rowOff>
    </xdr:to>
    <xdr:cxnSp macro="">
      <xdr:nvCxnSpPr>
        <xdr:cNvPr id="72" name="直線コネクタ 71"/>
        <xdr:cNvCxnSpPr/>
      </xdr:nvCxnSpPr>
      <xdr:spPr>
        <a:xfrm flipV="1">
          <a:off x="2209800" y="63944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124477</xdr:rowOff>
    </xdr:from>
    <xdr:ext cx="762000" cy="259045"/>
    <xdr:sp macro="" textlink="">
      <xdr:nvSpPr>
        <xdr:cNvPr id="74" name="テキスト ボックス 73"/>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12700</xdr:rowOff>
    </xdr:from>
    <xdr:to>
      <xdr:col>3</xdr:col>
      <xdr:colOff>142875</xdr:colOff>
      <xdr:row>39</xdr:row>
      <xdr:rowOff>165100</xdr:rowOff>
    </xdr:to>
    <xdr:cxnSp macro="">
      <xdr:nvCxnSpPr>
        <xdr:cNvPr id="75" name="直線コネクタ 74"/>
        <xdr:cNvCxnSpPr/>
      </xdr:nvCxnSpPr>
      <xdr:spPr>
        <a:xfrm flipV="1">
          <a:off x="1320800" y="6699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48277</xdr:rowOff>
    </xdr:from>
    <xdr:ext cx="762000" cy="259045"/>
    <xdr:sp macro="" textlink="">
      <xdr:nvSpPr>
        <xdr:cNvPr id="77" name="テキスト ボックス 76"/>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79" name="テキスト ボックス 78"/>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5" name="円/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76200</xdr:rowOff>
    </xdr:from>
    <xdr:to>
      <xdr:col>5</xdr:col>
      <xdr:colOff>600075</xdr:colOff>
      <xdr:row>38</xdr:row>
      <xdr:rowOff>6350</xdr:rowOff>
    </xdr:to>
    <xdr:sp macro="" textlink="">
      <xdr:nvSpPr>
        <xdr:cNvPr id="87" name="円/楕円 86"/>
        <xdr:cNvSpPr/>
      </xdr:nvSpPr>
      <xdr:spPr>
        <a:xfrm>
          <a:off x="3937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16527</xdr:rowOff>
    </xdr:from>
    <xdr:ext cx="736600" cy="259045"/>
    <xdr:sp macro="" textlink="">
      <xdr:nvSpPr>
        <xdr:cNvPr id="88" name="テキスト ボックス 87"/>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0</xdr:rowOff>
    </xdr:from>
    <xdr:to>
      <xdr:col>4</xdr:col>
      <xdr:colOff>396875</xdr:colOff>
      <xdr:row>37</xdr:row>
      <xdr:rowOff>101600</xdr:rowOff>
    </xdr:to>
    <xdr:sp macro="" textlink="">
      <xdr:nvSpPr>
        <xdr:cNvPr id="89" name="円/楕円 88"/>
        <xdr:cNvSpPr/>
      </xdr:nvSpPr>
      <xdr:spPr>
        <a:xfrm>
          <a:off x="3048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111777</xdr:rowOff>
    </xdr:from>
    <xdr:ext cx="762000" cy="259045"/>
    <xdr:sp macro="" textlink="">
      <xdr:nvSpPr>
        <xdr:cNvPr id="90" name="テキスト ボックス 89"/>
        <xdr:cNvSpPr txBox="1"/>
      </xdr:nvSpPr>
      <xdr:spPr>
        <a:xfrm>
          <a:off x="2717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133350</xdr:rowOff>
    </xdr:from>
    <xdr:to>
      <xdr:col>3</xdr:col>
      <xdr:colOff>193675</xdr:colOff>
      <xdr:row>39</xdr:row>
      <xdr:rowOff>63500</xdr:rowOff>
    </xdr:to>
    <xdr:sp macro="" textlink="">
      <xdr:nvSpPr>
        <xdr:cNvPr id="91" name="円/楕円 90"/>
        <xdr:cNvSpPr/>
      </xdr:nvSpPr>
      <xdr:spPr>
        <a:xfrm>
          <a:off x="2159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73677</xdr:rowOff>
    </xdr:from>
    <xdr:ext cx="762000" cy="259045"/>
    <xdr:sp macro="" textlink="">
      <xdr:nvSpPr>
        <xdr:cNvPr id="92" name="テキスト ボックス 91"/>
        <xdr:cNvSpPr txBox="1"/>
      </xdr:nvSpPr>
      <xdr:spPr>
        <a:xfrm>
          <a:off x="1828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114300</xdr:rowOff>
    </xdr:from>
    <xdr:to>
      <xdr:col>1</xdr:col>
      <xdr:colOff>676275</xdr:colOff>
      <xdr:row>40</xdr:row>
      <xdr:rowOff>44450</xdr:rowOff>
    </xdr:to>
    <xdr:sp macro="" textlink="">
      <xdr:nvSpPr>
        <xdr:cNvPr id="93" name="円/楕円 92"/>
        <xdr:cNvSpPr/>
      </xdr:nvSpPr>
      <xdr:spPr>
        <a:xfrm>
          <a:off x="1270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54627</xdr:rowOff>
    </xdr:from>
    <xdr:ext cx="762000" cy="259045"/>
    <xdr:sp macro="" textlink="">
      <xdr:nvSpPr>
        <xdr:cNvPr id="94" name="テキスト ボックス 93"/>
        <xdr:cNvSpPr txBox="1"/>
      </xdr:nvSpPr>
      <xdr:spPr>
        <a:xfrm>
          <a:off x="939800" y="65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庁内</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環境</a:t>
          </a:r>
          <a:r>
            <a:rPr kumimoji="1" lang="ja-JP" altLang="ja-JP" sz="1100" baseline="0">
              <a:solidFill>
                <a:schemeClr val="dk1"/>
              </a:solidFill>
              <a:effectLst/>
              <a:latin typeface="+mn-lt"/>
              <a:ea typeface="+mn-ea"/>
              <a:cs typeface="+mn-cs"/>
            </a:rPr>
            <a:t>の整備などに係る委託料が増加したことなどにより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ポイント悪化したものの、業務の委託化や指定管理者制度の導入を行ってきたことなどにより、類似団体平均を下回っている。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今後も引き続き、業務の委託化や指定管理者制度の導入、さらに公共施設の統廃合などを検討し、コストの削減を図る。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129286</xdr:rowOff>
    </xdr:from>
    <xdr:to>
      <xdr:col>24</xdr:col>
      <xdr:colOff>31750</xdr:colOff>
      <xdr:row>15</xdr:row>
      <xdr:rowOff>156718</xdr:rowOff>
    </xdr:to>
    <xdr:cxnSp macro="">
      <xdr:nvCxnSpPr>
        <xdr:cNvPr id="125" name="直線コネクタ 124"/>
        <xdr:cNvCxnSpPr/>
      </xdr:nvCxnSpPr>
      <xdr:spPr>
        <a:xfrm>
          <a:off x="15671800" y="2701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6"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83566</xdr:rowOff>
    </xdr:from>
    <xdr:to>
      <xdr:col>22</xdr:col>
      <xdr:colOff>565150</xdr:colOff>
      <xdr:row>15</xdr:row>
      <xdr:rowOff>129286</xdr:rowOff>
    </xdr:to>
    <xdr:cxnSp macro="">
      <xdr:nvCxnSpPr>
        <xdr:cNvPr id="128" name="直線コネクタ 127"/>
        <xdr:cNvCxnSpPr/>
      </xdr:nvCxnSpPr>
      <xdr:spPr>
        <a:xfrm>
          <a:off x="14782800" y="2655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74422</xdr:rowOff>
    </xdr:from>
    <xdr:to>
      <xdr:col>21</xdr:col>
      <xdr:colOff>361950</xdr:colOff>
      <xdr:row>15</xdr:row>
      <xdr:rowOff>83566</xdr:rowOff>
    </xdr:to>
    <xdr:cxnSp macro="">
      <xdr:nvCxnSpPr>
        <xdr:cNvPr id="131" name="直線コネクタ 130"/>
        <xdr:cNvCxnSpPr/>
      </xdr:nvCxnSpPr>
      <xdr:spPr>
        <a:xfrm>
          <a:off x="13893800" y="2646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28702</xdr:rowOff>
    </xdr:from>
    <xdr:to>
      <xdr:col>20</xdr:col>
      <xdr:colOff>158750</xdr:colOff>
      <xdr:row>15</xdr:row>
      <xdr:rowOff>74422</xdr:rowOff>
    </xdr:to>
    <xdr:cxnSp macro="">
      <xdr:nvCxnSpPr>
        <xdr:cNvPr id="134" name="直線コネクタ 133"/>
        <xdr:cNvCxnSpPr/>
      </xdr:nvCxnSpPr>
      <xdr:spPr>
        <a:xfrm>
          <a:off x="13004800" y="2600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44" name="円/楕円 143"/>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122445</xdr:rowOff>
    </xdr:from>
    <xdr:ext cx="762000" cy="259045"/>
    <xdr:sp macro="" textlink="">
      <xdr:nvSpPr>
        <xdr:cNvPr id="145"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78486</xdr:rowOff>
    </xdr:from>
    <xdr:to>
      <xdr:col>22</xdr:col>
      <xdr:colOff>615950</xdr:colOff>
      <xdr:row>16</xdr:row>
      <xdr:rowOff>8636</xdr:rowOff>
    </xdr:to>
    <xdr:sp macro="" textlink="">
      <xdr:nvSpPr>
        <xdr:cNvPr id="146" name="円/楕円 145"/>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47" name="テキスト ボックス 146"/>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32766</xdr:rowOff>
    </xdr:from>
    <xdr:to>
      <xdr:col>21</xdr:col>
      <xdr:colOff>412750</xdr:colOff>
      <xdr:row>15</xdr:row>
      <xdr:rowOff>134366</xdr:rowOff>
    </xdr:to>
    <xdr:sp macro="" textlink="">
      <xdr:nvSpPr>
        <xdr:cNvPr id="148" name="円/楕円 147"/>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49" name="テキスト ボックス 148"/>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23622</xdr:rowOff>
    </xdr:from>
    <xdr:to>
      <xdr:col>20</xdr:col>
      <xdr:colOff>209550</xdr:colOff>
      <xdr:row>15</xdr:row>
      <xdr:rowOff>125222</xdr:rowOff>
    </xdr:to>
    <xdr:sp macro="" textlink="">
      <xdr:nvSpPr>
        <xdr:cNvPr id="150" name="円/楕円 149"/>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135399</xdr:rowOff>
    </xdr:from>
    <xdr:ext cx="762000" cy="259045"/>
    <xdr:sp macro="" textlink="">
      <xdr:nvSpPr>
        <xdr:cNvPr id="151" name="テキスト ボックス 150"/>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52" name="円/楕円 151"/>
        <xdr:cNvSpPr/>
      </xdr:nvSpPr>
      <xdr:spPr>
        <a:xfrm>
          <a:off x="12954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89679</xdr:rowOff>
    </xdr:from>
    <xdr:ext cx="762000" cy="259045"/>
    <xdr:sp macro="" textlink="">
      <xdr:nvSpPr>
        <xdr:cNvPr id="153" name="テキスト ボックス 152"/>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扶助費に係る経常収支比率は、生活保護給付費</a:t>
          </a:r>
          <a:r>
            <a:rPr kumimoji="1" lang="ja-JP" altLang="en-US" sz="1100">
              <a:solidFill>
                <a:schemeClr val="dk1"/>
              </a:solidFill>
              <a:effectLst/>
              <a:latin typeface="+mn-lt"/>
              <a:ea typeface="+mn-ea"/>
              <a:cs typeface="+mn-cs"/>
            </a:rPr>
            <a:t>及び</a:t>
          </a:r>
          <a:r>
            <a:rPr lang="ja-JP" altLang="en-US" sz="1100" b="0" i="0" u="none" strike="noStrike" baseline="0" smtClean="0">
              <a:solidFill>
                <a:schemeClr val="dk1"/>
              </a:solidFill>
              <a:latin typeface="+mn-lt"/>
              <a:ea typeface="+mn-ea"/>
              <a:cs typeface="+mn-cs"/>
            </a:rPr>
            <a:t>施設型給付費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などにより、前年度と比較して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し、類似団体及び大阪府平均を大幅に上回っている。</a:t>
          </a:r>
          <a:endParaRPr lang="ja-JP" altLang="ja-JP" sz="1400">
            <a:effectLst/>
          </a:endParaRPr>
        </a:p>
        <a:p>
          <a:r>
            <a:rPr kumimoji="1" lang="ja-JP" altLang="ja-JP" sz="1100">
              <a:solidFill>
                <a:schemeClr val="dk1"/>
              </a:solidFill>
              <a:effectLst/>
              <a:latin typeface="+mn-lt"/>
              <a:ea typeface="+mn-ea"/>
              <a:cs typeface="+mn-cs"/>
            </a:rPr>
            <a:t>　主な要因は、扶助費に占める生活保護費の割合が高いことが挙げられる。</a:t>
          </a:r>
          <a:endParaRPr lang="ja-JP" altLang="ja-JP" sz="1400">
            <a:effectLst/>
          </a:endParaRPr>
        </a:p>
        <a:p>
          <a:r>
            <a:rPr kumimoji="1" lang="ja-JP" altLang="ja-JP" sz="1100">
              <a:solidFill>
                <a:schemeClr val="dk1"/>
              </a:solidFill>
              <a:effectLst/>
              <a:latin typeface="+mn-lt"/>
              <a:ea typeface="+mn-ea"/>
              <a:cs typeface="+mn-cs"/>
            </a:rPr>
            <a:t>　また、近年では障がい者自立支援給付費の増加も経常収支比率を押し上げる要因となっている。</a:t>
          </a:r>
          <a:endParaRPr lang="ja-JP" altLang="ja-JP" sz="1400">
            <a:effectLst/>
          </a:endParaRPr>
        </a:p>
        <a:p>
          <a:r>
            <a:rPr kumimoji="1" lang="ja-JP" altLang="ja-JP" sz="1100">
              <a:solidFill>
                <a:schemeClr val="dk1"/>
              </a:solidFill>
              <a:effectLst/>
              <a:latin typeface="+mn-lt"/>
              <a:ea typeface="+mn-ea"/>
              <a:cs typeface="+mn-cs"/>
            </a:rPr>
            <a:t>　生活保護については、診療報酬明細書点検等充実事業や後発医薬品の利用促進などの取組みにより引き続き扶助費の抑制に努める。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88900</xdr:rowOff>
    </xdr:from>
    <xdr:to>
      <xdr:col>7</xdr:col>
      <xdr:colOff>15875</xdr:colOff>
      <xdr:row>60</xdr:row>
      <xdr:rowOff>110672</xdr:rowOff>
    </xdr:to>
    <xdr:cxnSp macro="">
      <xdr:nvCxnSpPr>
        <xdr:cNvPr id="188" name="直線コネクタ 187"/>
        <xdr:cNvCxnSpPr/>
      </xdr:nvCxnSpPr>
      <xdr:spPr>
        <a:xfrm>
          <a:off x="3987800" y="10375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88900</xdr:rowOff>
    </xdr:from>
    <xdr:to>
      <xdr:col>5</xdr:col>
      <xdr:colOff>549275</xdr:colOff>
      <xdr:row>60</xdr:row>
      <xdr:rowOff>165100</xdr:rowOff>
    </xdr:to>
    <xdr:cxnSp macro="">
      <xdr:nvCxnSpPr>
        <xdr:cNvPr id="191" name="直線コネクタ 190"/>
        <xdr:cNvCxnSpPr/>
      </xdr:nvCxnSpPr>
      <xdr:spPr>
        <a:xfrm flipV="1">
          <a:off x="3098800" y="1037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3" name="テキスト ボックス 192"/>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165100</xdr:rowOff>
    </xdr:from>
    <xdr:to>
      <xdr:col>4</xdr:col>
      <xdr:colOff>346075</xdr:colOff>
      <xdr:row>61</xdr:row>
      <xdr:rowOff>48078</xdr:rowOff>
    </xdr:to>
    <xdr:cxnSp macro="">
      <xdr:nvCxnSpPr>
        <xdr:cNvPr id="194" name="直線コネクタ 193"/>
        <xdr:cNvCxnSpPr/>
      </xdr:nvCxnSpPr>
      <xdr:spPr>
        <a:xfrm flipV="1">
          <a:off x="2209800" y="10452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6" name="テキスト ボックス 19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110672</xdr:rowOff>
    </xdr:from>
    <xdr:to>
      <xdr:col>3</xdr:col>
      <xdr:colOff>142875</xdr:colOff>
      <xdr:row>61</xdr:row>
      <xdr:rowOff>48078</xdr:rowOff>
    </xdr:to>
    <xdr:cxnSp macro="">
      <xdr:nvCxnSpPr>
        <xdr:cNvPr id="197" name="直線コネクタ 196"/>
        <xdr:cNvCxnSpPr/>
      </xdr:nvCxnSpPr>
      <xdr:spPr>
        <a:xfrm>
          <a:off x="1320800" y="10397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199" name="テキスト ボックス 198"/>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1" name="テキスト ボックス 200"/>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59872</xdr:rowOff>
    </xdr:from>
    <xdr:to>
      <xdr:col>7</xdr:col>
      <xdr:colOff>66675</xdr:colOff>
      <xdr:row>60</xdr:row>
      <xdr:rowOff>161472</xdr:rowOff>
    </xdr:to>
    <xdr:sp macro="" textlink="">
      <xdr:nvSpPr>
        <xdr:cNvPr id="207" name="円/楕円 206"/>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31949</xdr:rowOff>
    </xdr:from>
    <xdr:ext cx="762000" cy="259045"/>
    <xdr:sp macro="" textlink="">
      <xdr:nvSpPr>
        <xdr:cNvPr id="208" name="扶助費該当値テキスト"/>
        <xdr:cNvSpPr txBox="1"/>
      </xdr:nvSpPr>
      <xdr:spPr>
        <a:xfrm>
          <a:off x="4914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38100</xdr:rowOff>
    </xdr:from>
    <xdr:to>
      <xdr:col>5</xdr:col>
      <xdr:colOff>600075</xdr:colOff>
      <xdr:row>60</xdr:row>
      <xdr:rowOff>139700</xdr:rowOff>
    </xdr:to>
    <xdr:sp macro="" textlink="">
      <xdr:nvSpPr>
        <xdr:cNvPr id="209" name="円/楕円 208"/>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124477</xdr:rowOff>
    </xdr:from>
    <xdr:ext cx="736600" cy="259045"/>
    <xdr:sp macro="" textlink="">
      <xdr:nvSpPr>
        <xdr:cNvPr id="210" name="テキスト ボックス 209"/>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114300</xdr:rowOff>
    </xdr:from>
    <xdr:to>
      <xdr:col>4</xdr:col>
      <xdr:colOff>396875</xdr:colOff>
      <xdr:row>61</xdr:row>
      <xdr:rowOff>44450</xdr:rowOff>
    </xdr:to>
    <xdr:sp macro="" textlink="">
      <xdr:nvSpPr>
        <xdr:cNvPr id="211" name="円/楕円 210"/>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29227</xdr:rowOff>
    </xdr:from>
    <xdr:ext cx="762000" cy="259045"/>
    <xdr:sp macro="" textlink="">
      <xdr:nvSpPr>
        <xdr:cNvPr id="212" name="テキスト ボックス 211"/>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168728</xdr:rowOff>
    </xdr:from>
    <xdr:to>
      <xdr:col>3</xdr:col>
      <xdr:colOff>193675</xdr:colOff>
      <xdr:row>61</xdr:row>
      <xdr:rowOff>98878</xdr:rowOff>
    </xdr:to>
    <xdr:sp macro="" textlink="">
      <xdr:nvSpPr>
        <xdr:cNvPr id="213" name="円/楕円 212"/>
        <xdr:cNvSpPr/>
      </xdr:nvSpPr>
      <xdr:spPr>
        <a:xfrm>
          <a:off x="2159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83655</xdr:rowOff>
    </xdr:from>
    <xdr:ext cx="762000" cy="259045"/>
    <xdr:sp macro="" textlink="">
      <xdr:nvSpPr>
        <xdr:cNvPr id="214" name="テキスト ボックス 213"/>
        <xdr:cNvSpPr txBox="1"/>
      </xdr:nvSpPr>
      <xdr:spPr>
        <a:xfrm>
          <a:off x="1828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59872</xdr:rowOff>
    </xdr:from>
    <xdr:to>
      <xdr:col>1</xdr:col>
      <xdr:colOff>676275</xdr:colOff>
      <xdr:row>60</xdr:row>
      <xdr:rowOff>161472</xdr:rowOff>
    </xdr:to>
    <xdr:sp macro="" textlink="">
      <xdr:nvSpPr>
        <xdr:cNvPr id="215" name="円/楕円 214"/>
        <xdr:cNvSpPr/>
      </xdr:nvSpPr>
      <xdr:spPr>
        <a:xfrm>
          <a:off x="1270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146249</xdr:rowOff>
    </xdr:from>
    <xdr:ext cx="762000" cy="259045"/>
    <xdr:sp macro="" textlink="">
      <xdr:nvSpPr>
        <xdr:cNvPr id="216" name="テキスト ボックス 215"/>
        <xdr:cNvSpPr txBox="1"/>
      </xdr:nvSpPr>
      <xdr:spPr>
        <a:xfrm>
          <a:off x="939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及び大阪府平均を大きく上回っているのは、繰出金が多額であることが主な要因である。主な要因としては、国民健康保険事業特別会計の累積赤字の早期解消に向けた繰出金、介護保険を実施しているくすのき広域連合への負担金などが挙げられる。</a:t>
          </a:r>
          <a:endParaRPr lang="ja-JP" altLang="ja-JP" sz="1400">
            <a:effectLst/>
          </a:endParaRPr>
        </a:p>
        <a:p>
          <a:r>
            <a:rPr kumimoji="1" lang="ja-JP" altLang="ja-JP" sz="1100">
              <a:solidFill>
                <a:schemeClr val="dk1"/>
              </a:solidFill>
              <a:effectLst/>
              <a:latin typeface="+mn-lt"/>
              <a:ea typeface="+mn-ea"/>
              <a:cs typeface="+mn-cs"/>
            </a:rPr>
            <a:t>　各特別会計ともにさらなる事業の効率化などを進め、経営の健全化に努める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82550</xdr:rowOff>
    </xdr:from>
    <xdr:to>
      <xdr:col>24</xdr:col>
      <xdr:colOff>31750</xdr:colOff>
      <xdr:row>60</xdr:row>
      <xdr:rowOff>25400</xdr:rowOff>
    </xdr:to>
    <xdr:cxnSp macro="">
      <xdr:nvCxnSpPr>
        <xdr:cNvPr id="249" name="直線コネクタ 248"/>
        <xdr:cNvCxnSpPr/>
      </xdr:nvCxnSpPr>
      <xdr:spPr>
        <a:xfrm>
          <a:off x="15671800" y="10198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82550</xdr:rowOff>
    </xdr:to>
    <xdr:cxnSp macro="">
      <xdr:nvCxnSpPr>
        <xdr:cNvPr id="252" name="直線コネクタ 251"/>
        <xdr:cNvCxnSpPr/>
      </xdr:nvCxnSpPr>
      <xdr:spPr>
        <a:xfrm>
          <a:off x="14782800" y="1010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152400</xdr:rowOff>
    </xdr:from>
    <xdr:to>
      <xdr:col>21</xdr:col>
      <xdr:colOff>361950</xdr:colOff>
      <xdr:row>58</xdr:row>
      <xdr:rowOff>165100</xdr:rowOff>
    </xdr:to>
    <xdr:cxnSp macro="">
      <xdr:nvCxnSpPr>
        <xdr:cNvPr id="255" name="直線コネクタ 254"/>
        <xdr:cNvCxnSpPr/>
      </xdr:nvCxnSpPr>
      <xdr:spPr>
        <a:xfrm>
          <a:off x="13893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57" name="テキスト ボックス 256"/>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76200</xdr:rowOff>
    </xdr:from>
    <xdr:to>
      <xdr:col>20</xdr:col>
      <xdr:colOff>158750</xdr:colOff>
      <xdr:row>58</xdr:row>
      <xdr:rowOff>152400</xdr:rowOff>
    </xdr:to>
    <xdr:cxnSp macro="">
      <xdr:nvCxnSpPr>
        <xdr:cNvPr id="258" name="直線コネクタ 257"/>
        <xdr:cNvCxnSpPr/>
      </xdr:nvCxnSpPr>
      <xdr:spPr>
        <a:xfrm>
          <a:off x="13004800" y="1002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0" name="テキスト ボックス 259"/>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2" name="テキスト ボックス 261"/>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146050</xdr:rowOff>
    </xdr:from>
    <xdr:to>
      <xdr:col>24</xdr:col>
      <xdr:colOff>82550</xdr:colOff>
      <xdr:row>60</xdr:row>
      <xdr:rowOff>76200</xdr:rowOff>
    </xdr:to>
    <xdr:sp macro="" textlink="">
      <xdr:nvSpPr>
        <xdr:cNvPr id="268" name="円/楕円 267"/>
        <xdr:cNvSpPr/>
      </xdr:nvSpPr>
      <xdr:spPr>
        <a:xfrm>
          <a:off x="16459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118127</xdr:rowOff>
    </xdr:from>
    <xdr:ext cx="762000" cy="259045"/>
    <xdr:sp macro="" textlink="">
      <xdr:nvSpPr>
        <xdr:cNvPr id="269"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31750</xdr:rowOff>
    </xdr:from>
    <xdr:to>
      <xdr:col>22</xdr:col>
      <xdr:colOff>615950</xdr:colOff>
      <xdr:row>59</xdr:row>
      <xdr:rowOff>133350</xdr:rowOff>
    </xdr:to>
    <xdr:sp macro="" textlink="">
      <xdr:nvSpPr>
        <xdr:cNvPr id="270" name="円/楕円 269"/>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118127</xdr:rowOff>
    </xdr:from>
    <xdr:ext cx="736600" cy="259045"/>
    <xdr:sp macro="" textlink="">
      <xdr:nvSpPr>
        <xdr:cNvPr id="271" name="テキスト ボックス 270"/>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72" name="円/楕円 271"/>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3" name="テキスト ボックス 272"/>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101600</xdr:rowOff>
    </xdr:from>
    <xdr:to>
      <xdr:col>20</xdr:col>
      <xdr:colOff>209550</xdr:colOff>
      <xdr:row>59</xdr:row>
      <xdr:rowOff>31750</xdr:rowOff>
    </xdr:to>
    <xdr:sp macro="" textlink="">
      <xdr:nvSpPr>
        <xdr:cNvPr id="274" name="円/楕円 273"/>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16527</xdr:rowOff>
    </xdr:from>
    <xdr:ext cx="762000" cy="259045"/>
    <xdr:sp macro="" textlink="">
      <xdr:nvSpPr>
        <xdr:cNvPr id="275" name="テキスト ボックス 274"/>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25400</xdr:rowOff>
    </xdr:from>
    <xdr:to>
      <xdr:col>19</xdr:col>
      <xdr:colOff>6350</xdr:colOff>
      <xdr:row>58</xdr:row>
      <xdr:rowOff>127000</xdr:rowOff>
    </xdr:to>
    <xdr:sp macro="" textlink="">
      <xdr:nvSpPr>
        <xdr:cNvPr id="276" name="円/楕円 275"/>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111777</xdr:rowOff>
    </xdr:from>
    <xdr:ext cx="762000" cy="259045"/>
    <xdr:sp macro="" textlink="">
      <xdr:nvSpPr>
        <xdr:cNvPr id="277" name="テキスト ボックス 276"/>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補助費等に係る経常収支比率は、人事院勧告に伴う職員給与の増加などにより一部事務組合への負担金が増加した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施設型給付の導入に伴い、民間保育所等運営補助、簡易・家庭保育施設補助などの見直しにより</a:t>
          </a:r>
          <a:r>
            <a:rPr kumimoji="1" lang="ja-JP" altLang="ja-JP" sz="1100">
              <a:solidFill>
                <a:schemeClr val="dk1"/>
              </a:solidFill>
              <a:effectLst/>
              <a:latin typeface="+mn-lt"/>
              <a:ea typeface="+mn-ea"/>
              <a:cs typeface="+mn-cs"/>
            </a:rPr>
            <a:t>補助金</a:t>
          </a:r>
          <a:r>
            <a:rPr kumimoji="1" lang="ja-JP" altLang="en-US" sz="1100">
              <a:solidFill>
                <a:schemeClr val="dk1"/>
              </a:solidFill>
              <a:effectLst/>
              <a:latin typeface="+mn-lt"/>
              <a:ea typeface="+mn-ea"/>
              <a:cs typeface="+mn-cs"/>
            </a:rPr>
            <a:t>が減少したことにより</a:t>
          </a:r>
          <a:r>
            <a:rPr kumimoji="1" lang="ja-JP" altLang="ja-JP" sz="1100">
              <a:solidFill>
                <a:schemeClr val="dk1"/>
              </a:solidFill>
              <a:effectLst/>
              <a:latin typeface="+mn-lt"/>
              <a:ea typeface="+mn-ea"/>
              <a:cs typeface="+mn-cs"/>
            </a:rPr>
            <a:t>、対前年度比では現状維持とな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類似団体及び大阪府平均を下回っている。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23586</xdr:rowOff>
    </xdr:from>
    <xdr:to>
      <xdr:col>24</xdr:col>
      <xdr:colOff>31750</xdr:colOff>
      <xdr:row>36</xdr:row>
      <xdr:rowOff>23586</xdr:rowOff>
    </xdr:to>
    <xdr:cxnSp macro="">
      <xdr:nvCxnSpPr>
        <xdr:cNvPr id="312" name="直線コネクタ 311"/>
        <xdr:cNvCxnSpPr/>
      </xdr:nvCxnSpPr>
      <xdr:spPr>
        <a:xfrm>
          <a:off x="15671800" y="6195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3"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97064</xdr:rowOff>
    </xdr:from>
    <xdr:to>
      <xdr:col>22</xdr:col>
      <xdr:colOff>565150</xdr:colOff>
      <xdr:row>36</xdr:row>
      <xdr:rowOff>23586</xdr:rowOff>
    </xdr:to>
    <xdr:cxnSp macro="">
      <xdr:nvCxnSpPr>
        <xdr:cNvPr id="315" name="直線コネクタ 314"/>
        <xdr:cNvCxnSpPr/>
      </xdr:nvCxnSpPr>
      <xdr:spPr>
        <a:xfrm>
          <a:off x="14782800" y="6097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113591</xdr:rowOff>
    </xdr:from>
    <xdr:ext cx="736600" cy="259045"/>
    <xdr:sp macro="" textlink="">
      <xdr:nvSpPr>
        <xdr:cNvPr id="317" name="テキスト ボックス 316"/>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97064</xdr:rowOff>
    </xdr:from>
    <xdr:to>
      <xdr:col>21</xdr:col>
      <xdr:colOff>361950</xdr:colOff>
      <xdr:row>36</xdr:row>
      <xdr:rowOff>1814</xdr:rowOff>
    </xdr:to>
    <xdr:cxnSp macro="">
      <xdr:nvCxnSpPr>
        <xdr:cNvPr id="318" name="直線コネクタ 317"/>
        <xdr:cNvCxnSpPr/>
      </xdr:nvCxnSpPr>
      <xdr:spPr>
        <a:xfrm flipV="1">
          <a:off x="13893800" y="6097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20" name="テキスト ボックス 319"/>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1814</xdr:rowOff>
    </xdr:from>
    <xdr:to>
      <xdr:col>20</xdr:col>
      <xdr:colOff>158750</xdr:colOff>
      <xdr:row>36</xdr:row>
      <xdr:rowOff>45357</xdr:rowOff>
    </xdr:to>
    <xdr:cxnSp macro="">
      <xdr:nvCxnSpPr>
        <xdr:cNvPr id="321" name="直線コネクタ 320"/>
        <xdr:cNvCxnSpPr/>
      </xdr:nvCxnSpPr>
      <xdr:spPr>
        <a:xfrm flipV="1">
          <a:off x="13004800" y="617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91820</xdr:rowOff>
    </xdr:from>
    <xdr:ext cx="762000" cy="259045"/>
    <xdr:sp macro="" textlink="">
      <xdr:nvSpPr>
        <xdr:cNvPr id="323" name="テキスト ボックス 322"/>
        <xdr:cNvSpPr txBox="1"/>
      </xdr:nvSpPr>
      <xdr:spPr>
        <a:xfrm>
          <a:off x="13512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25" name="テキスト ボックス 324"/>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31" name="円/楕円 330"/>
        <xdr:cNvSpPr/>
      </xdr:nvSpPr>
      <xdr:spPr>
        <a:xfrm>
          <a:off x="16459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160763</xdr:rowOff>
    </xdr:from>
    <xdr:ext cx="762000" cy="259045"/>
    <xdr:sp macro="" textlink="">
      <xdr:nvSpPr>
        <xdr:cNvPr id="332" name="補助費等該当値テキスト"/>
        <xdr:cNvSpPr txBox="1"/>
      </xdr:nvSpPr>
      <xdr:spPr>
        <a:xfrm>
          <a:off x="16598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144236</xdr:rowOff>
    </xdr:from>
    <xdr:to>
      <xdr:col>22</xdr:col>
      <xdr:colOff>615950</xdr:colOff>
      <xdr:row>36</xdr:row>
      <xdr:rowOff>74386</xdr:rowOff>
    </xdr:to>
    <xdr:sp macro="" textlink="">
      <xdr:nvSpPr>
        <xdr:cNvPr id="333" name="円/楕円 332"/>
        <xdr:cNvSpPr/>
      </xdr:nvSpPr>
      <xdr:spPr>
        <a:xfrm>
          <a:off x="15621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84563</xdr:rowOff>
    </xdr:from>
    <xdr:ext cx="736600" cy="259045"/>
    <xdr:sp macro="" textlink="">
      <xdr:nvSpPr>
        <xdr:cNvPr id="334" name="テキスト ボックス 333"/>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46264</xdr:rowOff>
    </xdr:from>
    <xdr:to>
      <xdr:col>21</xdr:col>
      <xdr:colOff>412750</xdr:colOff>
      <xdr:row>35</xdr:row>
      <xdr:rowOff>147864</xdr:rowOff>
    </xdr:to>
    <xdr:sp macro="" textlink="">
      <xdr:nvSpPr>
        <xdr:cNvPr id="335" name="円/楕円 334"/>
        <xdr:cNvSpPr/>
      </xdr:nvSpPr>
      <xdr:spPr>
        <a:xfrm>
          <a:off x="14732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158041</xdr:rowOff>
    </xdr:from>
    <xdr:ext cx="762000" cy="259045"/>
    <xdr:sp macro="" textlink="">
      <xdr:nvSpPr>
        <xdr:cNvPr id="336" name="テキスト ボックス 335"/>
        <xdr:cNvSpPr txBox="1"/>
      </xdr:nvSpPr>
      <xdr:spPr>
        <a:xfrm>
          <a:off x="14401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122464</xdr:rowOff>
    </xdr:from>
    <xdr:to>
      <xdr:col>20</xdr:col>
      <xdr:colOff>209550</xdr:colOff>
      <xdr:row>36</xdr:row>
      <xdr:rowOff>52614</xdr:rowOff>
    </xdr:to>
    <xdr:sp macro="" textlink="">
      <xdr:nvSpPr>
        <xdr:cNvPr id="337" name="円/楕円 336"/>
        <xdr:cNvSpPr/>
      </xdr:nvSpPr>
      <xdr:spPr>
        <a:xfrm>
          <a:off x="13843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38" name="テキスト ボックス 337"/>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39" name="円/楕円 338"/>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106334</xdr:rowOff>
    </xdr:from>
    <xdr:ext cx="762000" cy="259045"/>
    <xdr:sp macro="" textlink="">
      <xdr:nvSpPr>
        <xdr:cNvPr id="340" name="テキスト ボックス 339"/>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公債費に係る経常収支比率は、既に発行済みの市債の償還が終了したことなどにより、前年度と比較して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ポイントの改善となった。</a:t>
          </a:r>
          <a:endParaRPr lang="ja-JP" altLang="ja-JP" sz="1400">
            <a:effectLst/>
          </a:endParaRPr>
        </a:p>
        <a:p>
          <a:r>
            <a:rPr kumimoji="1" lang="ja-JP" altLang="ja-JP" sz="1100">
              <a:solidFill>
                <a:schemeClr val="dk1"/>
              </a:solidFill>
              <a:effectLst/>
              <a:latin typeface="+mn-lt"/>
              <a:ea typeface="+mn-ea"/>
              <a:cs typeface="+mn-cs"/>
            </a:rPr>
            <a:t>　今後、元利償還金の動向を見据えながら計画的な市債の発行に努める。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88900</xdr:rowOff>
    </xdr:to>
    <xdr:cxnSp macro="">
      <xdr:nvCxnSpPr>
        <xdr:cNvPr id="373" name="直線コネクタ 372"/>
        <xdr:cNvCxnSpPr/>
      </xdr:nvCxnSpPr>
      <xdr:spPr>
        <a:xfrm flipV="1">
          <a:off x="3987800" y="133400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127000</xdr:rowOff>
    </xdr:to>
    <xdr:cxnSp macro="">
      <xdr:nvCxnSpPr>
        <xdr:cNvPr id="376" name="直線コネクタ 375"/>
        <xdr:cNvCxnSpPr/>
      </xdr:nvCxnSpPr>
      <xdr:spPr>
        <a:xfrm flipV="1">
          <a:off x="3098800" y="1346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127000</xdr:rowOff>
    </xdr:to>
    <xdr:cxnSp macro="">
      <xdr:nvCxnSpPr>
        <xdr:cNvPr id="379" name="直線コネクタ 378"/>
        <xdr:cNvCxnSpPr/>
      </xdr:nvCxnSpPr>
      <xdr:spPr>
        <a:xfrm>
          <a:off x="2209800" y="1346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81" name="テキスト ボックス 380"/>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88900</xdr:rowOff>
    </xdr:to>
    <xdr:cxnSp macro="">
      <xdr:nvCxnSpPr>
        <xdr:cNvPr id="382" name="直線コネクタ 381"/>
        <xdr:cNvCxnSpPr/>
      </xdr:nvCxnSpPr>
      <xdr:spPr>
        <a:xfrm>
          <a:off x="1320800" y="1345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4" name="テキスト ボックス 383"/>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6" name="テキスト ボックス 385"/>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92" name="円/楕円 39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93"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94" name="円/楕円 393"/>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95" name="テキスト ボックス 394"/>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6" name="円/楕円 395"/>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7" name="テキスト ボックス 396"/>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8" name="円/楕円 397"/>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99" name="テキスト ボックス 398"/>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400" name="円/楕円 399"/>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401" name="テキスト ボックス 40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物件費、補助費等は類似団体平均を下回って</a:t>
          </a:r>
          <a:r>
            <a:rPr kumimoji="1" lang="ja-JP" altLang="ja-JP" sz="1100">
              <a:solidFill>
                <a:schemeClr val="dk1"/>
              </a:solidFill>
              <a:effectLst/>
              <a:latin typeface="+mn-lt"/>
              <a:ea typeface="+mn-ea"/>
              <a:cs typeface="+mn-cs"/>
            </a:rPr>
            <a:t>いるが、扶助費が大幅に上回っているため、結果的に、公債費以外の経常収支比率においても類似団体平均を上回っている。要因としては、生活保護費の額が多額であることと、近年では障がい者自立支援給付費の増加が挙げられる。</a:t>
          </a:r>
          <a:endParaRPr lang="ja-JP" altLang="ja-JP" sz="1400">
            <a:effectLst/>
          </a:endParaRPr>
        </a:p>
        <a:p>
          <a:r>
            <a:rPr kumimoji="1" lang="ja-JP" altLang="ja-JP" sz="1100">
              <a:solidFill>
                <a:schemeClr val="dk1"/>
              </a:solidFill>
              <a:effectLst/>
              <a:latin typeface="+mn-lt"/>
              <a:ea typeface="+mn-ea"/>
              <a:cs typeface="+mn-cs"/>
            </a:rPr>
            <a:t>　生活保護については、診療報酬明細書点検等充実事業や後発医薬品の利用促進などの取組みにより引き続き扶助費の抑制に努める。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29" name="直線コネクタ 428"/>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2"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3" name="直線コネクタ 432"/>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43180</xdr:rowOff>
    </xdr:from>
    <xdr:to>
      <xdr:col>24</xdr:col>
      <xdr:colOff>31750</xdr:colOff>
      <xdr:row>80</xdr:row>
      <xdr:rowOff>142239</xdr:rowOff>
    </xdr:to>
    <xdr:cxnSp macro="">
      <xdr:nvCxnSpPr>
        <xdr:cNvPr id="434" name="直線コネクタ 433"/>
        <xdr:cNvCxnSpPr/>
      </xdr:nvCxnSpPr>
      <xdr:spPr>
        <a:xfrm>
          <a:off x="15671800" y="137591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35"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6" name="フローチャート : 判断 435"/>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77470</xdr:rowOff>
    </xdr:from>
    <xdr:to>
      <xdr:col>22</xdr:col>
      <xdr:colOff>565150</xdr:colOff>
      <xdr:row>80</xdr:row>
      <xdr:rowOff>43180</xdr:rowOff>
    </xdr:to>
    <xdr:cxnSp macro="">
      <xdr:nvCxnSpPr>
        <xdr:cNvPr id="437" name="直線コネクタ 436"/>
        <xdr:cNvCxnSpPr/>
      </xdr:nvCxnSpPr>
      <xdr:spPr>
        <a:xfrm>
          <a:off x="14782800" y="13622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8" name="フローチャート : 判断 437"/>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39" name="テキスト ボックス 438"/>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77470</xdr:rowOff>
    </xdr:from>
    <xdr:to>
      <xdr:col>21</xdr:col>
      <xdr:colOff>361950</xdr:colOff>
      <xdr:row>80</xdr:row>
      <xdr:rowOff>104139</xdr:rowOff>
    </xdr:to>
    <xdr:cxnSp macro="">
      <xdr:nvCxnSpPr>
        <xdr:cNvPr id="440" name="直線コネクタ 439"/>
        <xdr:cNvCxnSpPr/>
      </xdr:nvCxnSpPr>
      <xdr:spPr>
        <a:xfrm flipV="1">
          <a:off x="13893800" y="136220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1" name="フローチャート : 判断 440"/>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42" name="テキスト ボックス 441"/>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35561</xdr:rowOff>
    </xdr:from>
    <xdr:to>
      <xdr:col>20</xdr:col>
      <xdr:colOff>158750</xdr:colOff>
      <xdr:row>80</xdr:row>
      <xdr:rowOff>104139</xdr:rowOff>
    </xdr:to>
    <xdr:cxnSp macro="">
      <xdr:nvCxnSpPr>
        <xdr:cNvPr id="443" name="直線コネクタ 442"/>
        <xdr:cNvCxnSpPr/>
      </xdr:nvCxnSpPr>
      <xdr:spPr>
        <a:xfrm>
          <a:off x="13004800" y="137515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4" name="フローチャート : 判断 443"/>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45" name="テキスト ボックス 444"/>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6" name="フローチャート : 判断 445"/>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127017</xdr:rowOff>
    </xdr:from>
    <xdr:ext cx="762000" cy="259045"/>
    <xdr:sp macro="" textlink="">
      <xdr:nvSpPr>
        <xdr:cNvPr id="447" name="テキスト ボックス 446"/>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91439</xdr:rowOff>
    </xdr:from>
    <xdr:to>
      <xdr:col>24</xdr:col>
      <xdr:colOff>82550</xdr:colOff>
      <xdr:row>81</xdr:row>
      <xdr:rowOff>21589</xdr:rowOff>
    </xdr:to>
    <xdr:sp macro="" textlink="">
      <xdr:nvSpPr>
        <xdr:cNvPr id="453" name="円/楕円 452"/>
        <xdr:cNvSpPr/>
      </xdr:nvSpPr>
      <xdr:spPr>
        <a:xfrm>
          <a:off x="16459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16</xdr:rowOff>
    </xdr:from>
    <xdr:ext cx="762000" cy="259045"/>
    <xdr:sp macro="" textlink="">
      <xdr:nvSpPr>
        <xdr:cNvPr id="454" name="公債費以外該当値テキスト"/>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163830</xdr:rowOff>
    </xdr:from>
    <xdr:to>
      <xdr:col>22</xdr:col>
      <xdr:colOff>615950</xdr:colOff>
      <xdr:row>80</xdr:row>
      <xdr:rowOff>93980</xdr:rowOff>
    </xdr:to>
    <xdr:sp macro="" textlink="">
      <xdr:nvSpPr>
        <xdr:cNvPr id="455" name="円/楕円 454"/>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78757</xdr:rowOff>
    </xdr:from>
    <xdr:ext cx="736600" cy="259045"/>
    <xdr:sp macro="" textlink="">
      <xdr:nvSpPr>
        <xdr:cNvPr id="456" name="テキスト ボックス 455"/>
        <xdr:cNvSpPr txBox="1"/>
      </xdr:nvSpPr>
      <xdr:spPr>
        <a:xfrm>
          <a:off x="15290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26670</xdr:rowOff>
    </xdr:from>
    <xdr:to>
      <xdr:col>21</xdr:col>
      <xdr:colOff>412750</xdr:colOff>
      <xdr:row>79</xdr:row>
      <xdr:rowOff>128270</xdr:rowOff>
    </xdr:to>
    <xdr:sp macro="" textlink="">
      <xdr:nvSpPr>
        <xdr:cNvPr id="457" name="円/楕円 456"/>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113047</xdr:rowOff>
    </xdr:from>
    <xdr:ext cx="762000" cy="259045"/>
    <xdr:sp macro="" textlink="">
      <xdr:nvSpPr>
        <xdr:cNvPr id="458" name="テキスト ボックス 457"/>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53339</xdr:rowOff>
    </xdr:from>
    <xdr:to>
      <xdr:col>20</xdr:col>
      <xdr:colOff>209550</xdr:colOff>
      <xdr:row>80</xdr:row>
      <xdr:rowOff>154939</xdr:rowOff>
    </xdr:to>
    <xdr:sp macro="" textlink="">
      <xdr:nvSpPr>
        <xdr:cNvPr id="459" name="円/楕円 458"/>
        <xdr:cNvSpPr/>
      </xdr:nvSpPr>
      <xdr:spPr>
        <a:xfrm>
          <a:off x="13843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139716</xdr:rowOff>
    </xdr:from>
    <xdr:ext cx="762000" cy="259045"/>
    <xdr:sp macro="" textlink="">
      <xdr:nvSpPr>
        <xdr:cNvPr id="460" name="テキスト ボックス 459"/>
        <xdr:cNvSpPr txBox="1"/>
      </xdr:nvSpPr>
      <xdr:spPr>
        <a:xfrm>
          <a:off x="13512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156211</xdr:rowOff>
    </xdr:from>
    <xdr:to>
      <xdr:col>19</xdr:col>
      <xdr:colOff>6350</xdr:colOff>
      <xdr:row>80</xdr:row>
      <xdr:rowOff>86361</xdr:rowOff>
    </xdr:to>
    <xdr:sp macro="" textlink="">
      <xdr:nvSpPr>
        <xdr:cNvPr id="461" name="円/楕円 460"/>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71138</xdr:rowOff>
    </xdr:from>
    <xdr:ext cx="762000" cy="259045"/>
    <xdr:sp macro="" textlink="">
      <xdr:nvSpPr>
        <xdr:cNvPr id="462" name="テキスト ボックス 461"/>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大阪府門真市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35408</xdr:rowOff>
    </xdr:from>
    <xdr:to>
      <xdr:col>4</xdr:col>
      <xdr:colOff>1117600</xdr:colOff>
      <xdr:row>16</xdr:row>
      <xdr:rowOff>91163</xdr:rowOff>
    </xdr:to>
    <xdr:cxnSp macro="">
      <xdr:nvCxnSpPr>
        <xdr:cNvPr id="48" name="直線コネクタ 47"/>
        <xdr:cNvCxnSpPr/>
      </xdr:nvCxnSpPr>
      <xdr:spPr bwMode="auto">
        <a:xfrm flipV="1">
          <a:off x="5003800" y="2826233"/>
          <a:ext cx="647700" cy="5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20185</xdr:rowOff>
    </xdr:from>
    <xdr:ext cx="762000" cy="259045"/>
    <xdr:sp macro="" textlink="">
      <xdr:nvSpPr>
        <xdr:cNvPr id="49" name="人口1人当たり決算額の推移平均値テキスト130"/>
        <xdr:cNvSpPr txBox="1"/>
      </xdr:nvSpPr>
      <xdr:spPr>
        <a:xfrm>
          <a:off x="5740400" y="281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91163</xdr:rowOff>
    </xdr:from>
    <xdr:to>
      <xdr:col>4</xdr:col>
      <xdr:colOff>469900</xdr:colOff>
      <xdr:row>17</xdr:row>
      <xdr:rowOff>34333</xdr:rowOff>
    </xdr:to>
    <xdr:cxnSp macro="">
      <xdr:nvCxnSpPr>
        <xdr:cNvPr id="51" name="直線コネクタ 50"/>
        <xdr:cNvCxnSpPr/>
      </xdr:nvCxnSpPr>
      <xdr:spPr bwMode="auto">
        <a:xfrm flipV="1">
          <a:off x="4305300" y="2881988"/>
          <a:ext cx="698500" cy="114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131763</xdr:rowOff>
    </xdr:from>
    <xdr:to>
      <xdr:col>3</xdr:col>
      <xdr:colOff>904875</xdr:colOff>
      <xdr:row>17</xdr:row>
      <xdr:rowOff>34333</xdr:rowOff>
    </xdr:to>
    <xdr:cxnSp macro="">
      <xdr:nvCxnSpPr>
        <xdr:cNvPr id="54" name="直線コネクタ 53"/>
        <xdr:cNvCxnSpPr/>
      </xdr:nvCxnSpPr>
      <xdr:spPr bwMode="auto">
        <a:xfrm>
          <a:off x="3606800" y="2922588"/>
          <a:ext cx="698500" cy="74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34114</xdr:rowOff>
    </xdr:from>
    <xdr:ext cx="762000" cy="259045"/>
    <xdr:sp macro="" textlink="">
      <xdr:nvSpPr>
        <xdr:cNvPr id="56" name="テキスト ボックス 55"/>
        <xdr:cNvSpPr txBox="1"/>
      </xdr:nvSpPr>
      <xdr:spPr>
        <a:xfrm>
          <a:off x="3924300" y="26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37236</xdr:rowOff>
    </xdr:from>
    <xdr:to>
      <xdr:col>3</xdr:col>
      <xdr:colOff>206375</xdr:colOff>
      <xdr:row>16</xdr:row>
      <xdr:rowOff>131763</xdr:rowOff>
    </xdr:to>
    <xdr:cxnSp macro="">
      <xdr:nvCxnSpPr>
        <xdr:cNvPr id="57" name="直線コネクタ 56"/>
        <xdr:cNvCxnSpPr/>
      </xdr:nvCxnSpPr>
      <xdr:spPr bwMode="auto">
        <a:xfrm>
          <a:off x="2908300" y="2828061"/>
          <a:ext cx="698500" cy="94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157124</xdr:rowOff>
    </xdr:from>
    <xdr:ext cx="762000" cy="259045"/>
    <xdr:sp macro="" textlink="">
      <xdr:nvSpPr>
        <xdr:cNvPr id="59" name="テキスト ボックス 58"/>
        <xdr:cNvSpPr txBox="1"/>
      </xdr:nvSpPr>
      <xdr:spPr>
        <a:xfrm>
          <a:off x="3225800" y="260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156058</xdr:rowOff>
    </xdr:from>
    <xdr:to>
      <xdr:col>5</xdr:col>
      <xdr:colOff>34925</xdr:colOff>
      <xdr:row>16</xdr:row>
      <xdr:rowOff>86208</xdr:rowOff>
    </xdr:to>
    <xdr:sp macro="" textlink="">
      <xdr:nvSpPr>
        <xdr:cNvPr id="67" name="円/楕円 66"/>
        <xdr:cNvSpPr/>
      </xdr:nvSpPr>
      <xdr:spPr bwMode="auto">
        <a:xfrm>
          <a:off x="5600700" y="277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1135</xdr:rowOff>
    </xdr:from>
    <xdr:ext cx="762000" cy="259045"/>
    <xdr:sp macro="" textlink="">
      <xdr:nvSpPr>
        <xdr:cNvPr id="68" name="人口1人当たり決算額の推移該当値テキスト130"/>
        <xdr:cNvSpPr txBox="1"/>
      </xdr:nvSpPr>
      <xdr:spPr>
        <a:xfrm>
          <a:off x="5740400" y="262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68,590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40363</xdr:rowOff>
    </xdr:from>
    <xdr:to>
      <xdr:col>4</xdr:col>
      <xdr:colOff>520700</xdr:colOff>
      <xdr:row>16</xdr:row>
      <xdr:rowOff>141963</xdr:rowOff>
    </xdr:to>
    <xdr:sp macro="" textlink="">
      <xdr:nvSpPr>
        <xdr:cNvPr id="69" name="円/楕円 68"/>
        <xdr:cNvSpPr/>
      </xdr:nvSpPr>
      <xdr:spPr bwMode="auto">
        <a:xfrm>
          <a:off x="4953000" y="283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152140</xdr:rowOff>
    </xdr:from>
    <xdr:ext cx="736600" cy="259045"/>
    <xdr:sp macro="" textlink="">
      <xdr:nvSpPr>
        <xdr:cNvPr id="70" name="テキスト ボックス 69"/>
        <xdr:cNvSpPr txBox="1"/>
      </xdr:nvSpPr>
      <xdr:spPr>
        <a:xfrm>
          <a:off x="4622800" y="260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154983</xdr:rowOff>
    </xdr:from>
    <xdr:to>
      <xdr:col>3</xdr:col>
      <xdr:colOff>955675</xdr:colOff>
      <xdr:row>17</xdr:row>
      <xdr:rowOff>85133</xdr:rowOff>
    </xdr:to>
    <xdr:sp macro="" textlink="">
      <xdr:nvSpPr>
        <xdr:cNvPr id="71" name="円/楕円 70"/>
        <xdr:cNvSpPr/>
      </xdr:nvSpPr>
      <xdr:spPr bwMode="auto">
        <a:xfrm>
          <a:off x="4254500" y="294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69910</xdr:rowOff>
    </xdr:from>
    <xdr:ext cx="762000" cy="259045"/>
    <xdr:sp macro="" textlink="">
      <xdr:nvSpPr>
        <xdr:cNvPr id="72" name="テキスト ボックス 71"/>
        <xdr:cNvSpPr txBox="1"/>
      </xdr:nvSpPr>
      <xdr:spPr>
        <a:xfrm>
          <a:off x="3924300" y="30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61,137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80963</xdr:rowOff>
    </xdr:from>
    <xdr:to>
      <xdr:col>3</xdr:col>
      <xdr:colOff>257175</xdr:colOff>
      <xdr:row>17</xdr:row>
      <xdr:rowOff>11113</xdr:rowOff>
    </xdr:to>
    <xdr:sp macro="" textlink="">
      <xdr:nvSpPr>
        <xdr:cNvPr id="73" name="円/楕円 72"/>
        <xdr:cNvSpPr/>
      </xdr:nvSpPr>
      <xdr:spPr bwMode="auto">
        <a:xfrm>
          <a:off x="3556000" y="287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167340</xdr:rowOff>
    </xdr:from>
    <xdr:ext cx="762000" cy="259045"/>
    <xdr:sp macro="" textlink="">
      <xdr:nvSpPr>
        <xdr:cNvPr id="74" name="テキスト ボックス 73"/>
        <xdr:cNvSpPr txBox="1"/>
      </xdr:nvSpPr>
      <xdr:spPr>
        <a:xfrm>
          <a:off x="3225800" y="29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64,375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157886</xdr:rowOff>
    </xdr:from>
    <xdr:to>
      <xdr:col>2</xdr:col>
      <xdr:colOff>692150</xdr:colOff>
      <xdr:row>16</xdr:row>
      <xdr:rowOff>88036</xdr:rowOff>
    </xdr:to>
    <xdr:sp macro="" textlink="">
      <xdr:nvSpPr>
        <xdr:cNvPr id="75" name="円/楕円 74"/>
        <xdr:cNvSpPr/>
      </xdr:nvSpPr>
      <xdr:spPr bwMode="auto">
        <a:xfrm>
          <a:off x="2857500" y="277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98213</xdr:rowOff>
    </xdr:from>
    <xdr:ext cx="762000" cy="259045"/>
    <xdr:sp macro="" textlink="">
      <xdr:nvSpPr>
        <xdr:cNvPr id="76" name="テキスト ボックス 75"/>
        <xdr:cNvSpPr txBox="1"/>
      </xdr:nvSpPr>
      <xdr:spPr>
        <a:xfrm>
          <a:off x="2527300" y="254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43409</xdr:rowOff>
    </xdr:from>
    <xdr:to>
      <xdr:col>4</xdr:col>
      <xdr:colOff>1117600</xdr:colOff>
      <xdr:row>35</xdr:row>
      <xdr:rowOff>46266</xdr:rowOff>
    </xdr:to>
    <xdr:cxnSp macro="">
      <xdr:nvCxnSpPr>
        <xdr:cNvPr id="109" name="直線コネクタ 108"/>
        <xdr:cNvCxnSpPr/>
      </xdr:nvCxnSpPr>
      <xdr:spPr bwMode="auto">
        <a:xfrm flipV="1">
          <a:off x="5003800" y="6653759"/>
          <a:ext cx="647700" cy="2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28186</xdr:rowOff>
    </xdr:from>
    <xdr:ext cx="762000" cy="259045"/>
    <xdr:sp macro="" textlink="">
      <xdr:nvSpPr>
        <xdr:cNvPr id="110" name="人口1人当たり決算額の推移平均値テキスト445"/>
        <xdr:cNvSpPr txBox="1"/>
      </xdr:nvSpPr>
      <xdr:spPr>
        <a:xfrm>
          <a:off x="5740400" y="66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12891</xdr:rowOff>
    </xdr:from>
    <xdr:to>
      <xdr:col>4</xdr:col>
      <xdr:colOff>469900</xdr:colOff>
      <xdr:row>35</xdr:row>
      <xdr:rowOff>46266</xdr:rowOff>
    </xdr:to>
    <xdr:cxnSp macro="">
      <xdr:nvCxnSpPr>
        <xdr:cNvPr id="112" name="直線コネクタ 111"/>
        <xdr:cNvCxnSpPr/>
      </xdr:nvCxnSpPr>
      <xdr:spPr bwMode="auto">
        <a:xfrm>
          <a:off x="4305300" y="6623241"/>
          <a:ext cx="6985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12891</xdr:rowOff>
    </xdr:from>
    <xdr:to>
      <xdr:col>3</xdr:col>
      <xdr:colOff>904875</xdr:colOff>
      <xdr:row>35</xdr:row>
      <xdr:rowOff>83795</xdr:rowOff>
    </xdr:to>
    <xdr:cxnSp macro="">
      <xdr:nvCxnSpPr>
        <xdr:cNvPr id="115" name="直線コネクタ 114"/>
        <xdr:cNvCxnSpPr/>
      </xdr:nvCxnSpPr>
      <xdr:spPr bwMode="auto">
        <a:xfrm flipV="1">
          <a:off x="3606800" y="6623241"/>
          <a:ext cx="698500" cy="70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83795</xdr:rowOff>
    </xdr:from>
    <xdr:to>
      <xdr:col>3</xdr:col>
      <xdr:colOff>206375</xdr:colOff>
      <xdr:row>35</xdr:row>
      <xdr:rowOff>94653</xdr:rowOff>
    </xdr:to>
    <xdr:cxnSp macro="">
      <xdr:nvCxnSpPr>
        <xdr:cNvPr id="118" name="直線コネクタ 117"/>
        <xdr:cNvCxnSpPr/>
      </xdr:nvCxnSpPr>
      <xdr:spPr bwMode="auto">
        <a:xfrm flipV="1">
          <a:off x="2908300" y="6694145"/>
          <a:ext cx="6985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72420</xdr:rowOff>
    </xdr:from>
    <xdr:ext cx="762000" cy="259045"/>
    <xdr:sp macro="" textlink="">
      <xdr:nvSpPr>
        <xdr:cNvPr id="120" name="テキスト ボックス 119"/>
        <xdr:cNvSpPr txBox="1"/>
      </xdr:nvSpPr>
      <xdr:spPr>
        <a:xfrm>
          <a:off x="32258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2" name="テキスト ボックス 121"/>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335509</xdr:rowOff>
    </xdr:from>
    <xdr:to>
      <xdr:col>5</xdr:col>
      <xdr:colOff>34925</xdr:colOff>
      <xdr:row>35</xdr:row>
      <xdr:rowOff>94209</xdr:rowOff>
    </xdr:to>
    <xdr:sp macro="" textlink="">
      <xdr:nvSpPr>
        <xdr:cNvPr id="128" name="円/楕円 127"/>
        <xdr:cNvSpPr/>
      </xdr:nvSpPr>
      <xdr:spPr bwMode="auto">
        <a:xfrm>
          <a:off x="5600700" y="660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180586</xdr:rowOff>
    </xdr:from>
    <xdr:ext cx="762000" cy="259045"/>
    <xdr:sp macro="" textlink="">
      <xdr:nvSpPr>
        <xdr:cNvPr id="129" name="人口1人当たり決算額の推移該当値テキスト445"/>
        <xdr:cNvSpPr txBox="1"/>
      </xdr:nvSpPr>
      <xdr:spPr>
        <a:xfrm>
          <a:off x="5740400" y="644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338366</xdr:rowOff>
    </xdr:from>
    <xdr:to>
      <xdr:col>4</xdr:col>
      <xdr:colOff>520700</xdr:colOff>
      <xdr:row>35</xdr:row>
      <xdr:rowOff>97066</xdr:rowOff>
    </xdr:to>
    <xdr:sp macro="" textlink="">
      <xdr:nvSpPr>
        <xdr:cNvPr id="130" name="円/楕円 129"/>
        <xdr:cNvSpPr/>
      </xdr:nvSpPr>
      <xdr:spPr bwMode="auto">
        <a:xfrm>
          <a:off x="4953000" y="6605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107243</xdr:rowOff>
    </xdr:from>
    <xdr:ext cx="736600" cy="259045"/>
    <xdr:sp macro="" textlink="">
      <xdr:nvSpPr>
        <xdr:cNvPr id="131" name="テキスト ボックス 130"/>
        <xdr:cNvSpPr txBox="1"/>
      </xdr:nvSpPr>
      <xdr:spPr>
        <a:xfrm>
          <a:off x="4622800" y="63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304991</xdr:rowOff>
    </xdr:from>
    <xdr:to>
      <xdr:col>3</xdr:col>
      <xdr:colOff>955675</xdr:colOff>
      <xdr:row>35</xdr:row>
      <xdr:rowOff>63691</xdr:rowOff>
    </xdr:to>
    <xdr:sp macro="" textlink="">
      <xdr:nvSpPr>
        <xdr:cNvPr id="132" name="円/楕円 131"/>
        <xdr:cNvSpPr/>
      </xdr:nvSpPr>
      <xdr:spPr bwMode="auto">
        <a:xfrm>
          <a:off x="4254500" y="657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73868</xdr:rowOff>
    </xdr:from>
    <xdr:ext cx="762000" cy="259045"/>
    <xdr:sp macro="" textlink="">
      <xdr:nvSpPr>
        <xdr:cNvPr id="133" name="テキスト ボックス 132"/>
        <xdr:cNvSpPr txBox="1"/>
      </xdr:nvSpPr>
      <xdr:spPr>
        <a:xfrm>
          <a:off x="3924300" y="634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32995</xdr:rowOff>
    </xdr:from>
    <xdr:to>
      <xdr:col>3</xdr:col>
      <xdr:colOff>257175</xdr:colOff>
      <xdr:row>35</xdr:row>
      <xdr:rowOff>134595</xdr:rowOff>
    </xdr:to>
    <xdr:sp macro="" textlink="">
      <xdr:nvSpPr>
        <xdr:cNvPr id="134" name="円/楕円 133"/>
        <xdr:cNvSpPr/>
      </xdr:nvSpPr>
      <xdr:spPr bwMode="auto">
        <a:xfrm>
          <a:off x="3556000" y="664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119372</xdr:rowOff>
    </xdr:from>
    <xdr:ext cx="762000" cy="259045"/>
    <xdr:sp macro="" textlink="">
      <xdr:nvSpPr>
        <xdr:cNvPr id="135" name="テキスト ボックス 134"/>
        <xdr:cNvSpPr txBox="1"/>
      </xdr:nvSpPr>
      <xdr:spPr>
        <a:xfrm>
          <a:off x="3225800" y="672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43853</xdr:rowOff>
    </xdr:from>
    <xdr:to>
      <xdr:col>2</xdr:col>
      <xdr:colOff>692150</xdr:colOff>
      <xdr:row>35</xdr:row>
      <xdr:rowOff>145453</xdr:rowOff>
    </xdr:to>
    <xdr:sp macro="" textlink="">
      <xdr:nvSpPr>
        <xdr:cNvPr id="136" name="円/楕円 135"/>
        <xdr:cNvSpPr/>
      </xdr:nvSpPr>
      <xdr:spPr bwMode="auto">
        <a:xfrm>
          <a:off x="2857500" y="6654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130230</xdr:rowOff>
    </xdr:from>
    <xdr:ext cx="762000" cy="259045"/>
    <xdr:sp macro="" textlink="">
      <xdr:nvSpPr>
        <xdr:cNvPr id="137" name="テキスト ボックス 136"/>
        <xdr:cNvSpPr txBox="1"/>
      </xdr:nvSpPr>
      <xdr:spPr>
        <a:xfrm>
          <a:off x="2527300" y="674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125,409
122,721
12.30
53,081,483
52,950,947
54,630
27,111,922
48,482,564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121216</xdr:rowOff>
    </xdr:from>
    <xdr:to>
      <xdr:col>6</xdr:col>
      <xdr:colOff>511175</xdr:colOff>
      <xdr:row>37</xdr:row>
      <xdr:rowOff>25400</xdr:rowOff>
    </xdr:to>
    <xdr:cxnSp macro="">
      <xdr:nvCxnSpPr>
        <xdr:cNvPr id="63" name="直線コネクタ 62"/>
        <xdr:cNvCxnSpPr/>
      </xdr:nvCxnSpPr>
      <xdr:spPr>
        <a:xfrm flipV="1">
          <a:off x="3797300" y="6293416"/>
          <a:ext cx="8382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122391</xdr:rowOff>
    </xdr:from>
    <xdr:ext cx="534377" cy="259045"/>
    <xdr:sp macro="" textlink="">
      <xdr:nvSpPr>
        <xdr:cNvPr id="64" name="人件費平均値テキスト"/>
        <xdr:cNvSpPr txBox="1"/>
      </xdr:nvSpPr>
      <xdr:spPr>
        <a:xfrm>
          <a:off x="4686300" y="59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25400</xdr:rowOff>
    </xdr:from>
    <xdr:to>
      <xdr:col>5</xdr:col>
      <xdr:colOff>358775</xdr:colOff>
      <xdr:row>37</xdr:row>
      <xdr:rowOff>29515</xdr:rowOff>
    </xdr:to>
    <xdr:cxnSp macro="">
      <xdr:nvCxnSpPr>
        <xdr:cNvPr id="66" name="直線コネクタ 65"/>
        <xdr:cNvCxnSpPr/>
      </xdr:nvCxnSpPr>
      <xdr:spPr>
        <a:xfrm flipV="1">
          <a:off x="2908300" y="636905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61344</xdr:rowOff>
    </xdr:from>
    <xdr:ext cx="534377" cy="259045"/>
    <xdr:sp macro="" textlink="">
      <xdr:nvSpPr>
        <xdr:cNvPr id="68" name="テキスト ボックス 67"/>
        <xdr:cNvSpPr txBox="1"/>
      </xdr:nvSpPr>
      <xdr:spPr>
        <a:xfrm>
          <a:off x="3530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54399</xdr:rowOff>
    </xdr:from>
    <xdr:to>
      <xdr:col>4</xdr:col>
      <xdr:colOff>155575</xdr:colOff>
      <xdr:row>37</xdr:row>
      <xdr:rowOff>29515</xdr:rowOff>
    </xdr:to>
    <xdr:cxnSp macro="">
      <xdr:nvCxnSpPr>
        <xdr:cNvPr id="69" name="直線コネクタ 68"/>
        <xdr:cNvCxnSpPr/>
      </xdr:nvCxnSpPr>
      <xdr:spPr>
        <a:xfrm>
          <a:off x="2019300" y="6226599"/>
          <a:ext cx="889000" cy="1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79599</xdr:rowOff>
    </xdr:from>
    <xdr:ext cx="534377" cy="259045"/>
    <xdr:sp macro="" textlink="">
      <xdr:nvSpPr>
        <xdr:cNvPr id="71" name="テキスト ボックス 70"/>
        <xdr:cNvSpPr txBox="1"/>
      </xdr:nvSpPr>
      <xdr:spPr>
        <a:xfrm>
          <a:off x="2641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79644</xdr:rowOff>
    </xdr:from>
    <xdr:to>
      <xdr:col>2</xdr:col>
      <xdr:colOff>638175</xdr:colOff>
      <xdr:row>36</xdr:row>
      <xdr:rowOff>54399</xdr:rowOff>
    </xdr:to>
    <xdr:cxnSp macro="">
      <xdr:nvCxnSpPr>
        <xdr:cNvPr id="72" name="直線コネクタ 71"/>
        <xdr:cNvCxnSpPr/>
      </xdr:nvCxnSpPr>
      <xdr:spPr>
        <a:xfrm>
          <a:off x="1130300" y="6080394"/>
          <a:ext cx="889000" cy="14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155331</xdr:rowOff>
    </xdr:from>
    <xdr:ext cx="534377" cy="259045"/>
    <xdr:sp macro="" textlink="">
      <xdr:nvSpPr>
        <xdr:cNvPr id="74" name="テキスト ボックス 73"/>
        <xdr:cNvSpPr txBox="1"/>
      </xdr:nvSpPr>
      <xdr:spPr>
        <a:xfrm>
          <a:off x="1752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70128</xdr:rowOff>
    </xdr:from>
    <xdr:ext cx="534377" cy="259045"/>
    <xdr:sp macro="" textlink="">
      <xdr:nvSpPr>
        <xdr:cNvPr id="76" name="テキスト ボックス 75"/>
        <xdr:cNvSpPr txBox="1"/>
      </xdr:nvSpPr>
      <xdr:spPr>
        <a:xfrm>
          <a:off x="863111" y="5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70416</xdr:rowOff>
    </xdr:from>
    <xdr:to>
      <xdr:col>6</xdr:col>
      <xdr:colOff>561975</xdr:colOff>
      <xdr:row>37</xdr:row>
      <xdr:rowOff>566</xdr:rowOff>
    </xdr:to>
    <xdr:sp macro="" textlink="">
      <xdr:nvSpPr>
        <xdr:cNvPr id="82" name="円/楕円 81"/>
        <xdr:cNvSpPr/>
      </xdr:nvSpPr>
      <xdr:spPr>
        <a:xfrm>
          <a:off x="4584700" y="62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48843</xdr:rowOff>
    </xdr:from>
    <xdr:ext cx="534377" cy="259045"/>
    <xdr:sp macro="" textlink="">
      <xdr:nvSpPr>
        <xdr:cNvPr id="83" name="人件費該当値テキスト"/>
        <xdr:cNvSpPr txBox="1"/>
      </xdr:nvSpPr>
      <xdr:spPr>
        <a:xfrm>
          <a:off x="4686300" y="622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146050</xdr:rowOff>
    </xdr:from>
    <xdr:to>
      <xdr:col>5</xdr:col>
      <xdr:colOff>409575</xdr:colOff>
      <xdr:row>37</xdr:row>
      <xdr:rowOff>76200</xdr:rowOff>
    </xdr:to>
    <xdr:sp macro="" textlink="">
      <xdr:nvSpPr>
        <xdr:cNvPr id="84" name="円/楕円 83"/>
        <xdr:cNvSpPr/>
      </xdr:nvSpPr>
      <xdr:spPr>
        <a:xfrm>
          <a:off x="3746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67327</xdr:rowOff>
    </xdr:from>
    <xdr:ext cx="534377" cy="259045"/>
    <xdr:sp macro="" textlink="">
      <xdr:nvSpPr>
        <xdr:cNvPr id="85" name="テキスト ボックス 84"/>
        <xdr:cNvSpPr txBox="1"/>
      </xdr:nvSpPr>
      <xdr:spPr>
        <a:xfrm>
          <a:off x="3530111" y="64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150165</xdr:rowOff>
    </xdr:from>
    <xdr:to>
      <xdr:col>4</xdr:col>
      <xdr:colOff>206375</xdr:colOff>
      <xdr:row>37</xdr:row>
      <xdr:rowOff>80315</xdr:rowOff>
    </xdr:to>
    <xdr:sp macro="" textlink="">
      <xdr:nvSpPr>
        <xdr:cNvPr id="86" name="円/楕円 85"/>
        <xdr:cNvSpPr/>
      </xdr:nvSpPr>
      <xdr:spPr>
        <a:xfrm>
          <a:off x="2857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71442</xdr:rowOff>
    </xdr:from>
    <xdr:ext cx="534377" cy="259045"/>
    <xdr:sp macro="" textlink="">
      <xdr:nvSpPr>
        <xdr:cNvPr id="87" name="テキスト ボックス 86"/>
        <xdr:cNvSpPr txBox="1"/>
      </xdr:nvSpPr>
      <xdr:spPr>
        <a:xfrm>
          <a:off x="2641111" y="64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3599</xdr:rowOff>
    </xdr:from>
    <xdr:to>
      <xdr:col>3</xdr:col>
      <xdr:colOff>3175</xdr:colOff>
      <xdr:row>36</xdr:row>
      <xdr:rowOff>105199</xdr:rowOff>
    </xdr:to>
    <xdr:sp macro="" textlink="">
      <xdr:nvSpPr>
        <xdr:cNvPr id="88" name="円/楕円 87"/>
        <xdr:cNvSpPr/>
      </xdr:nvSpPr>
      <xdr:spPr>
        <a:xfrm>
          <a:off x="1968500" y="61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96326</xdr:rowOff>
    </xdr:from>
    <xdr:ext cx="534377" cy="259045"/>
    <xdr:sp macro="" textlink="">
      <xdr:nvSpPr>
        <xdr:cNvPr id="89" name="テキスト ボックス 88"/>
        <xdr:cNvSpPr txBox="1"/>
      </xdr:nvSpPr>
      <xdr:spPr>
        <a:xfrm>
          <a:off x="1752111" y="62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28844</xdr:rowOff>
    </xdr:from>
    <xdr:to>
      <xdr:col>1</xdr:col>
      <xdr:colOff>485775</xdr:colOff>
      <xdr:row>35</xdr:row>
      <xdr:rowOff>130444</xdr:rowOff>
    </xdr:to>
    <xdr:sp macro="" textlink="">
      <xdr:nvSpPr>
        <xdr:cNvPr id="90" name="円/楕円 89"/>
        <xdr:cNvSpPr/>
      </xdr:nvSpPr>
      <xdr:spPr>
        <a:xfrm>
          <a:off x="1079500" y="60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121571</xdr:rowOff>
    </xdr:from>
    <xdr:ext cx="534377" cy="259045"/>
    <xdr:sp macro="" textlink="">
      <xdr:nvSpPr>
        <xdr:cNvPr id="91" name="テキスト ボックス 90"/>
        <xdr:cNvSpPr txBox="1"/>
      </xdr:nvSpPr>
      <xdr:spPr>
        <a:xfrm>
          <a:off x="863111" y="612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34704</xdr:rowOff>
    </xdr:from>
    <xdr:to>
      <xdr:col>6</xdr:col>
      <xdr:colOff>511175</xdr:colOff>
      <xdr:row>58</xdr:row>
      <xdr:rowOff>54729</xdr:rowOff>
    </xdr:to>
    <xdr:cxnSp macro="">
      <xdr:nvCxnSpPr>
        <xdr:cNvPr id="119" name="直線コネクタ 118"/>
        <xdr:cNvCxnSpPr/>
      </xdr:nvCxnSpPr>
      <xdr:spPr>
        <a:xfrm flipV="1">
          <a:off x="3797300" y="9978804"/>
          <a:ext cx="8382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116784</xdr:rowOff>
    </xdr:from>
    <xdr:ext cx="534377" cy="259045"/>
    <xdr:sp macro="" textlink="">
      <xdr:nvSpPr>
        <xdr:cNvPr id="120" name="物件費平均値テキスト"/>
        <xdr:cNvSpPr txBox="1"/>
      </xdr:nvSpPr>
      <xdr:spPr>
        <a:xfrm>
          <a:off x="4686300" y="9546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54729</xdr:rowOff>
    </xdr:from>
    <xdr:to>
      <xdr:col>5</xdr:col>
      <xdr:colOff>358775</xdr:colOff>
      <xdr:row>58</xdr:row>
      <xdr:rowOff>159359</xdr:rowOff>
    </xdr:to>
    <xdr:cxnSp macro="">
      <xdr:nvCxnSpPr>
        <xdr:cNvPr id="122" name="直線コネクタ 121"/>
        <xdr:cNvCxnSpPr/>
      </xdr:nvCxnSpPr>
      <xdr:spPr>
        <a:xfrm flipV="1">
          <a:off x="2908300" y="9998829"/>
          <a:ext cx="889000" cy="10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144436</xdr:rowOff>
    </xdr:from>
    <xdr:ext cx="534377" cy="259045"/>
    <xdr:sp macro="" textlink="">
      <xdr:nvSpPr>
        <xdr:cNvPr id="124" name="テキスト ボックス 123"/>
        <xdr:cNvSpPr txBox="1"/>
      </xdr:nvSpPr>
      <xdr:spPr>
        <a:xfrm>
          <a:off x="3530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159359</xdr:rowOff>
    </xdr:from>
    <xdr:to>
      <xdr:col>4</xdr:col>
      <xdr:colOff>155575</xdr:colOff>
      <xdr:row>59</xdr:row>
      <xdr:rowOff>8141</xdr:rowOff>
    </xdr:to>
    <xdr:cxnSp macro="">
      <xdr:nvCxnSpPr>
        <xdr:cNvPr id="125" name="直線コネクタ 124"/>
        <xdr:cNvCxnSpPr/>
      </xdr:nvCxnSpPr>
      <xdr:spPr>
        <a:xfrm flipV="1">
          <a:off x="2019300" y="10103459"/>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32422</xdr:rowOff>
    </xdr:from>
    <xdr:ext cx="534377" cy="259045"/>
    <xdr:sp macro="" textlink="">
      <xdr:nvSpPr>
        <xdr:cNvPr id="127" name="テキスト ボックス 126"/>
        <xdr:cNvSpPr txBox="1"/>
      </xdr:nvSpPr>
      <xdr:spPr>
        <a:xfrm>
          <a:off x="2641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64102</xdr:rowOff>
    </xdr:from>
    <xdr:to>
      <xdr:col>2</xdr:col>
      <xdr:colOff>638175</xdr:colOff>
      <xdr:row>59</xdr:row>
      <xdr:rowOff>8141</xdr:rowOff>
    </xdr:to>
    <xdr:cxnSp macro="">
      <xdr:nvCxnSpPr>
        <xdr:cNvPr id="128" name="直線コネクタ 127"/>
        <xdr:cNvCxnSpPr/>
      </xdr:nvCxnSpPr>
      <xdr:spPr>
        <a:xfrm>
          <a:off x="1130300" y="10008202"/>
          <a:ext cx="889000" cy="1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48058</xdr:rowOff>
    </xdr:from>
    <xdr:ext cx="534377" cy="259045"/>
    <xdr:sp macro="" textlink="">
      <xdr:nvSpPr>
        <xdr:cNvPr id="130" name="テキスト ボックス 129"/>
        <xdr:cNvSpPr txBox="1"/>
      </xdr:nvSpPr>
      <xdr:spPr>
        <a:xfrm>
          <a:off x="1752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24695</xdr:rowOff>
    </xdr:from>
    <xdr:ext cx="534377" cy="259045"/>
    <xdr:sp macro="" textlink="">
      <xdr:nvSpPr>
        <xdr:cNvPr id="132" name="テキスト ボックス 131"/>
        <xdr:cNvSpPr txBox="1"/>
      </xdr:nvSpPr>
      <xdr:spPr>
        <a:xfrm>
          <a:off x="863111" y="96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155354</xdr:rowOff>
    </xdr:from>
    <xdr:to>
      <xdr:col>6</xdr:col>
      <xdr:colOff>561975</xdr:colOff>
      <xdr:row>58</xdr:row>
      <xdr:rowOff>85504</xdr:rowOff>
    </xdr:to>
    <xdr:sp macro="" textlink="">
      <xdr:nvSpPr>
        <xdr:cNvPr id="138" name="円/楕円 137"/>
        <xdr:cNvSpPr/>
      </xdr:nvSpPr>
      <xdr:spPr>
        <a:xfrm>
          <a:off x="4584700" y="99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133781</xdr:rowOff>
    </xdr:from>
    <xdr:ext cx="534377" cy="259045"/>
    <xdr:sp macro="" textlink="">
      <xdr:nvSpPr>
        <xdr:cNvPr id="139" name="物件費該当値テキスト"/>
        <xdr:cNvSpPr txBox="1"/>
      </xdr:nvSpPr>
      <xdr:spPr>
        <a:xfrm>
          <a:off x="4686300" y="99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3929</xdr:rowOff>
    </xdr:from>
    <xdr:to>
      <xdr:col>5</xdr:col>
      <xdr:colOff>409575</xdr:colOff>
      <xdr:row>58</xdr:row>
      <xdr:rowOff>105529</xdr:rowOff>
    </xdr:to>
    <xdr:sp macro="" textlink="">
      <xdr:nvSpPr>
        <xdr:cNvPr id="140" name="円/楕円 139"/>
        <xdr:cNvSpPr/>
      </xdr:nvSpPr>
      <xdr:spPr>
        <a:xfrm>
          <a:off x="3746500" y="994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96656</xdr:rowOff>
    </xdr:from>
    <xdr:ext cx="534377" cy="259045"/>
    <xdr:sp macro="" textlink="">
      <xdr:nvSpPr>
        <xdr:cNvPr id="141" name="テキスト ボックス 140"/>
        <xdr:cNvSpPr txBox="1"/>
      </xdr:nvSpPr>
      <xdr:spPr>
        <a:xfrm>
          <a:off x="3530111" y="1004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108559</xdr:rowOff>
    </xdr:from>
    <xdr:to>
      <xdr:col>4</xdr:col>
      <xdr:colOff>206375</xdr:colOff>
      <xdr:row>59</xdr:row>
      <xdr:rowOff>38709</xdr:rowOff>
    </xdr:to>
    <xdr:sp macro="" textlink="">
      <xdr:nvSpPr>
        <xdr:cNvPr id="142" name="円/楕円 141"/>
        <xdr:cNvSpPr/>
      </xdr:nvSpPr>
      <xdr:spPr>
        <a:xfrm>
          <a:off x="2857500" y="100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29836</xdr:rowOff>
    </xdr:from>
    <xdr:ext cx="534377" cy="259045"/>
    <xdr:sp macro="" textlink="">
      <xdr:nvSpPr>
        <xdr:cNvPr id="143" name="テキスト ボックス 142"/>
        <xdr:cNvSpPr txBox="1"/>
      </xdr:nvSpPr>
      <xdr:spPr>
        <a:xfrm>
          <a:off x="2641111" y="1014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128791</xdr:rowOff>
    </xdr:from>
    <xdr:to>
      <xdr:col>3</xdr:col>
      <xdr:colOff>3175</xdr:colOff>
      <xdr:row>59</xdr:row>
      <xdr:rowOff>58941</xdr:rowOff>
    </xdr:to>
    <xdr:sp macro="" textlink="">
      <xdr:nvSpPr>
        <xdr:cNvPr id="144" name="円/楕円 143"/>
        <xdr:cNvSpPr/>
      </xdr:nvSpPr>
      <xdr:spPr>
        <a:xfrm>
          <a:off x="1968500" y="100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50068</xdr:rowOff>
    </xdr:from>
    <xdr:ext cx="534377" cy="259045"/>
    <xdr:sp macro="" textlink="">
      <xdr:nvSpPr>
        <xdr:cNvPr id="145" name="テキスト ボックス 144"/>
        <xdr:cNvSpPr txBox="1"/>
      </xdr:nvSpPr>
      <xdr:spPr>
        <a:xfrm>
          <a:off x="1752111" y="101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13302</xdr:rowOff>
    </xdr:from>
    <xdr:to>
      <xdr:col>1</xdr:col>
      <xdr:colOff>485775</xdr:colOff>
      <xdr:row>58</xdr:row>
      <xdr:rowOff>114902</xdr:rowOff>
    </xdr:to>
    <xdr:sp macro="" textlink="">
      <xdr:nvSpPr>
        <xdr:cNvPr id="146" name="円/楕円 145"/>
        <xdr:cNvSpPr/>
      </xdr:nvSpPr>
      <xdr:spPr>
        <a:xfrm>
          <a:off x="1079500" y="99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106029</xdr:rowOff>
    </xdr:from>
    <xdr:ext cx="534377" cy="259045"/>
    <xdr:sp macro="" textlink="">
      <xdr:nvSpPr>
        <xdr:cNvPr id="147" name="テキスト ボックス 146"/>
        <xdr:cNvSpPr txBox="1"/>
      </xdr:nvSpPr>
      <xdr:spPr>
        <a:xfrm>
          <a:off x="863111" y="100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115412</xdr:rowOff>
    </xdr:from>
    <xdr:to>
      <xdr:col>6</xdr:col>
      <xdr:colOff>511175</xdr:colOff>
      <xdr:row>77</xdr:row>
      <xdr:rowOff>115926</xdr:rowOff>
    </xdr:to>
    <xdr:cxnSp macro="">
      <xdr:nvCxnSpPr>
        <xdr:cNvPr id="172" name="直線コネクタ 171"/>
        <xdr:cNvCxnSpPr/>
      </xdr:nvCxnSpPr>
      <xdr:spPr>
        <a:xfrm>
          <a:off x="3797300" y="13317062"/>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115412</xdr:rowOff>
    </xdr:from>
    <xdr:to>
      <xdr:col>5</xdr:col>
      <xdr:colOff>358775</xdr:colOff>
      <xdr:row>77</xdr:row>
      <xdr:rowOff>117354</xdr:rowOff>
    </xdr:to>
    <xdr:cxnSp macro="">
      <xdr:nvCxnSpPr>
        <xdr:cNvPr id="175" name="直線コネクタ 174"/>
        <xdr:cNvCxnSpPr/>
      </xdr:nvCxnSpPr>
      <xdr:spPr>
        <a:xfrm flipV="1">
          <a:off x="2908300" y="13317062"/>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117354</xdr:rowOff>
    </xdr:from>
    <xdr:to>
      <xdr:col>4</xdr:col>
      <xdr:colOff>155575</xdr:colOff>
      <xdr:row>77</xdr:row>
      <xdr:rowOff>125927</xdr:rowOff>
    </xdr:to>
    <xdr:cxnSp macro="">
      <xdr:nvCxnSpPr>
        <xdr:cNvPr id="178" name="直線コネクタ 177"/>
        <xdr:cNvCxnSpPr/>
      </xdr:nvCxnSpPr>
      <xdr:spPr>
        <a:xfrm flipV="1">
          <a:off x="2019300" y="13319004"/>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125927</xdr:rowOff>
    </xdr:from>
    <xdr:to>
      <xdr:col>2</xdr:col>
      <xdr:colOff>638175</xdr:colOff>
      <xdr:row>77</xdr:row>
      <xdr:rowOff>136728</xdr:rowOff>
    </xdr:to>
    <xdr:cxnSp macro="">
      <xdr:nvCxnSpPr>
        <xdr:cNvPr id="181" name="直線コネクタ 180"/>
        <xdr:cNvCxnSpPr/>
      </xdr:nvCxnSpPr>
      <xdr:spPr>
        <a:xfrm flipV="1">
          <a:off x="1130300" y="13327577"/>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65126</xdr:rowOff>
    </xdr:from>
    <xdr:to>
      <xdr:col>6</xdr:col>
      <xdr:colOff>561975</xdr:colOff>
      <xdr:row>77</xdr:row>
      <xdr:rowOff>166726</xdr:rowOff>
    </xdr:to>
    <xdr:sp macro="" textlink="">
      <xdr:nvSpPr>
        <xdr:cNvPr id="191" name="円/楕円 190"/>
        <xdr:cNvSpPr/>
      </xdr:nvSpPr>
      <xdr:spPr>
        <a:xfrm>
          <a:off x="45847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151503</xdr:rowOff>
    </xdr:from>
    <xdr:ext cx="469744" cy="259045"/>
    <xdr:sp macro="" textlink="">
      <xdr:nvSpPr>
        <xdr:cNvPr id="192" name="維持補修費該当値テキスト"/>
        <xdr:cNvSpPr txBox="1"/>
      </xdr:nvSpPr>
      <xdr:spPr>
        <a:xfrm>
          <a:off x="4686300" y="1318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64612</xdr:rowOff>
    </xdr:from>
    <xdr:to>
      <xdr:col>5</xdr:col>
      <xdr:colOff>409575</xdr:colOff>
      <xdr:row>77</xdr:row>
      <xdr:rowOff>166212</xdr:rowOff>
    </xdr:to>
    <xdr:sp macro="" textlink="">
      <xdr:nvSpPr>
        <xdr:cNvPr id="193" name="円/楕円 192"/>
        <xdr:cNvSpPr/>
      </xdr:nvSpPr>
      <xdr:spPr>
        <a:xfrm>
          <a:off x="3746500" y="132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157339</xdr:rowOff>
    </xdr:from>
    <xdr:ext cx="469744" cy="259045"/>
    <xdr:sp macro="" textlink="">
      <xdr:nvSpPr>
        <xdr:cNvPr id="194" name="テキスト ボックス 193"/>
        <xdr:cNvSpPr txBox="1"/>
      </xdr:nvSpPr>
      <xdr:spPr>
        <a:xfrm>
          <a:off x="3562427" y="133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66554</xdr:rowOff>
    </xdr:from>
    <xdr:to>
      <xdr:col>4</xdr:col>
      <xdr:colOff>206375</xdr:colOff>
      <xdr:row>77</xdr:row>
      <xdr:rowOff>168154</xdr:rowOff>
    </xdr:to>
    <xdr:sp macro="" textlink="">
      <xdr:nvSpPr>
        <xdr:cNvPr id="195" name="円/楕円 194"/>
        <xdr:cNvSpPr/>
      </xdr:nvSpPr>
      <xdr:spPr>
        <a:xfrm>
          <a:off x="2857500" y="13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159281</xdr:rowOff>
    </xdr:from>
    <xdr:ext cx="469744" cy="259045"/>
    <xdr:sp macro="" textlink="">
      <xdr:nvSpPr>
        <xdr:cNvPr id="196" name="テキスト ボックス 195"/>
        <xdr:cNvSpPr txBox="1"/>
      </xdr:nvSpPr>
      <xdr:spPr>
        <a:xfrm>
          <a:off x="2673427" y="133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75127</xdr:rowOff>
    </xdr:from>
    <xdr:to>
      <xdr:col>3</xdr:col>
      <xdr:colOff>3175</xdr:colOff>
      <xdr:row>78</xdr:row>
      <xdr:rowOff>5277</xdr:rowOff>
    </xdr:to>
    <xdr:sp macro="" textlink="">
      <xdr:nvSpPr>
        <xdr:cNvPr id="197" name="円/楕円 196"/>
        <xdr:cNvSpPr/>
      </xdr:nvSpPr>
      <xdr:spPr>
        <a:xfrm>
          <a:off x="1968500" y="132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167854</xdr:rowOff>
    </xdr:from>
    <xdr:ext cx="469744" cy="259045"/>
    <xdr:sp macro="" textlink="">
      <xdr:nvSpPr>
        <xdr:cNvPr id="198" name="テキスト ボックス 197"/>
        <xdr:cNvSpPr txBox="1"/>
      </xdr:nvSpPr>
      <xdr:spPr>
        <a:xfrm>
          <a:off x="1784427" y="133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85928</xdr:rowOff>
    </xdr:from>
    <xdr:to>
      <xdr:col>1</xdr:col>
      <xdr:colOff>485775</xdr:colOff>
      <xdr:row>78</xdr:row>
      <xdr:rowOff>16078</xdr:rowOff>
    </xdr:to>
    <xdr:sp macro="" textlink="">
      <xdr:nvSpPr>
        <xdr:cNvPr id="199" name="円/楕円 198"/>
        <xdr:cNvSpPr/>
      </xdr:nvSpPr>
      <xdr:spPr>
        <a:xfrm>
          <a:off x="1079500" y="132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7205</xdr:rowOff>
    </xdr:from>
    <xdr:ext cx="469744" cy="259045"/>
    <xdr:sp macro="" textlink="">
      <xdr:nvSpPr>
        <xdr:cNvPr id="200" name="テキスト ボックス 199"/>
        <xdr:cNvSpPr txBox="1"/>
      </xdr:nvSpPr>
      <xdr:spPr>
        <a:xfrm>
          <a:off x="895427" y="1338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46676</xdr:rowOff>
    </xdr:from>
    <xdr:to>
      <xdr:col>6</xdr:col>
      <xdr:colOff>511175</xdr:colOff>
      <xdr:row>90</xdr:row>
      <xdr:rowOff>49306</xdr:rowOff>
    </xdr:to>
    <xdr:cxnSp macro="">
      <xdr:nvCxnSpPr>
        <xdr:cNvPr id="232" name="直線コネクタ 231"/>
        <xdr:cNvCxnSpPr/>
      </xdr:nvCxnSpPr>
      <xdr:spPr>
        <a:xfrm flipV="1">
          <a:off x="3797300" y="15477176"/>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13279</xdr:rowOff>
    </xdr:from>
    <xdr:ext cx="599010" cy="259045"/>
    <xdr:sp macro="" textlink="">
      <xdr:nvSpPr>
        <xdr:cNvPr id="233" name="扶助費平均値テキスト"/>
        <xdr:cNvSpPr txBox="1"/>
      </xdr:nvSpPr>
      <xdr:spPr>
        <a:xfrm>
          <a:off x="4686300" y="1630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49306</xdr:rowOff>
    </xdr:from>
    <xdr:to>
      <xdr:col>5</xdr:col>
      <xdr:colOff>358775</xdr:colOff>
      <xdr:row>90</xdr:row>
      <xdr:rowOff>153645</xdr:rowOff>
    </xdr:to>
    <xdr:cxnSp macro="">
      <xdr:nvCxnSpPr>
        <xdr:cNvPr id="235" name="直線コネクタ 234"/>
        <xdr:cNvCxnSpPr/>
      </xdr:nvCxnSpPr>
      <xdr:spPr>
        <a:xfrm flipV="1">
          <a:off x="2908300" y="15479806"/>
          <a:ext cx="889000" cy="10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153645</xdr:rowOff>
    </xdr:from>
    <xdr:to>
      <xdr:col>4</xdr:col>
      <xdr:colOff>155575</xdr:colOff>
      <xdr:row>91</xdr:row>
      <xdr:rowOff>2017</xdr:rowOff>
    </xdr:to>
    <xdr:cxnSp macro="">
      <xdr:nvCxnSpPr>
        <xdr:cNvPr id="238" name="直線コネクタ 237"/>
        <xdr:cNvCxnSpPr/>
      </xdr:nvCxnSpPr>
      <xdr:spPr>
        <a:xfrm flipV="1">
          <a:off x="2019300" y="15584145"/>
          <a:ext cx="8890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0" name="テキスト ボックス 239"/>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2017</xdr:rowOff>
    </xdr:from>
    <xdr:to>
      <xdr:col>2</xdr:col>
      <xdr:colOff>638175</xdr:colOff>
      <xdr:row>91</xdr:row>
      <xdr:rowOff>8892</xdr:rowOff>
    </xdr:to>
    <xdr:cxnSp macro="">
      <xdr:nvCxnSpPr>
        <xdr:cNvPr id="241" name="直線コネクタ 240"/>
        <xdr:cNvCxnSpPr/>
      </xdr:nvCxnSpPr>
      <xdr:spPr>
        <a:xfrm flipV="1">
          <a:off x="1130300" y="15603967"/>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3" name="テキスト ボックス 242"/>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5" name="テキスト ボックス 244"/>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167326</xdr:rowOff>
    </xdr:from>
    <xdr:to>
      <xdr:col>6</xdr:col>
      <xdr:colOff>561975</xdr:colOff>
      <xdr:row>90</xdr:row>
      <xdr:rowOff>97476</xdr:rowOff>
    </xdr:to>
    <xdr:sp macro="" textlink="">
      <xdr:nvSpPr>
        <xdr:cNvPr id="251" name="円/楕円 250"/>
        <xdr:cNvSpPr/>
      </xdr:nvSpPr>
      <xdr:spPr>
        <a:xfrm>
          <a:off x="4584700" y="154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82253</xdr:rowOff>
    </xdr:from>
    <xdr:ext cx="599010" cy="259045"/>
    <xdr:sp macro="" textlink="">
      <xdr:nvSpPr>
        <xdr:cNvPr id="252" name="扶助費該当値テキスト"/>
        <xdr:cNvSpPr txBox="1"/>
      </xdr:nvSpPr>
      <xdr:spPr>
        <a:xfrm>
          <a:off x="4686300" y="1534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157,697</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169956</xdr:rowOff>
    </xdr:from>
    <xdr:to>
      <xdr:col>5</xdr:col>
      <xdr:colOff>409575</xdr:colOff>
      <xdr:row>90</xdr:row>
      <xdr:rowOff>100106</xdr:rowOff>
    </xdr:to>
    <xdr:sp macro="" textlink="">
      <xdr:nvSpPr>
        <xdr:cNvPr id="253" name="円/楕円 252"/>
        <xdr:cNvSpPr/>
      </xdr:nvSpPr>
      <xdr:spPr>
        <a:xfrm>
          <a:off x="3746500" y="154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116633</xdr:rowOff>
    </xdr:from>
    <xdr:ext cx="599010" cy="259045"/>
    <xdr:sp macro="" textlink="">
      <xdr:nvSpPr>
        <xdr:cNvPr id="254" name="テキスト ボックス 253"/>
        <xdr:cNvSpPr txBox="1"/>
      </xdr:nvSpPr>
      <xdr:spPr>
        <a:xfrm>
          <a:off x="3497794" y="1520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157,536</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102845</xdr:rowOff>
    </xdr:from>
    <xdr:to>
      <xdr:col>4</xdr:col>
      <xdr:colOff>206375</xdr:colOff>
      <xdr:row>91</xdr:row>
      <xdr:rowOff>32995</xdr:rowOff>
    </xdr:to>
    <xdr:sp macro="" textlink="">
      <xdr:nvSpPr>
        <xdr:cNvPr id="255" name="円/楕円 254"/>
        <xdr:cNvSpPr/>
      </xdr:nvSpPr>
      <xdr:spPr>
        <a:xfrm>
          <a:off x="2857500" y="1553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49522</xdr:rowOff>
    </xdr:from>
    <xdr:ext cx="599010" cy="259045"/>
    <xdr:sp macro="" textlink="">
      <xdr:nvSpPr>
        <xdr:cNvPr id="256" name="テキスト ボックス 255"/>
        <xdr:cNvSpPr txBox="1"/>
      </xdr:nvSpPr>
      <xdr:spPr>
        <a:xfrm>
          <a:off x="2608794" y="1530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151,146</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122667</xdr:rowOff>
    </xdr:from>
    <xdr:to>
      <xdr:col>3</xdr:col>
      <xdr:colOff>3175</xdr:colOff>
      <xdr:row>91</xdr:row>
      <xdr:rowOff>52817</xdr:rowOff>
    </xdr:to>
    <xdr:sp macro="" textlink="">
      <xdr:nvSpPr>
        <xdr:cNvPr id="257" name="円/楕円 256"/>
        <xdr:cNvSpPr/>
      </xdr:nvSpPr>
      <xdr:spPr>
        <a:xfrm>
          <a:off x="1968500" y="155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69344</xdr:rowOff>
    </xdr:from>
    <xdr:ext cx="599010" cy="259045"/>
    <xdr:sp macro="" textlink="">
      <xdr:nvSpPr>
        <xdr:cNvPr id="258" name="テキスト ボックス 257"/>
        <xdr:cNvSpPr txBox="1"/>
      </xdr:nvSpPr>
      <xdr:spPr>
        <a:xfrm>
          <a:off x="1719794" y="1532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149,932</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129542</xdr:rowOff>
    </xdr:from>
    <xdr:to>
      <xdr:col>1</xdr:col>
      <xdr:colOff>485775</xdr:colOff>
      <xdr:row>91</xdr:row>
      <xdr:rowOff>59692</xdr:rowOff>
    </xdr:to>
    <xdr:sp macro="" textlink="">
      <xdr:nvSpPr>
        <xdr:cNvPr id="259" name="円/楕円 258"/>
        <xdr:cNvSpPr/>
      </xdr:nvSpPr>
      <xdr:spPr>
        <a:xfrm>
          <a:off x="1079500" y="155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76219</xdr:rowOff>
    </xdr:from>
    <xdr:ext cx="599010" cy="259045"/>
    <xdr:sp macro="" textlink="">
      <xdr:nvSpPr>
        <xdr:cNvPr id="260" name="テキスト ボックス 259"/>
        <xdr:cNvSpPr txBox="1"/>
      </xdr:nvSpPr>
      <xdr:spPr>
        <a:xfrm>
          <a:off x="830794" y="1533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39408</xdr:rowOff>
    </xdr:from>
    <xdr:to>
      <xdr:col>15</xdr:col>
      <xdr:colOff>180975</xdr:colOff>
      <xdr:row>37</xdr:row>
      <xdr:rowOff>88735</xdr:rowOff>
    </xdr:to>
    <xdr:cxnSp macro="">
      <xdr:nvCxnSpPr>
        <xdr:cNvPr id="289" name="直線コネクタ 288"/>
        <xdr:cNvCxnSpPr/>
      </xdr:nvCxnSpPr>
      <xdr:spPr>
        <a:xfrm flipV="1">
          <a:off x="9639300" y="6383058"/>
          <a:ext cx="838200" cy="4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88735</xdr:rowOff>
    </xdr:from>
    <xdr:to>
      <xdr:col>14</xdr:col>
      <xdr:colOff>28575</xdr:colOff>
      <xdr:row>37</xdr:row>
      <xdr:rowOff>98057</xdr:rowOff>
    </xdr:to>
    <xdr:cxnSp macro="">
      <xdr:nvCxnSpPr>
        <xdr:cNvPr id="292" name="直線コネクタ 291"/>
        <xdr:cNvCxnSpPr/>
      </xdr:nvCxnSpPr>
      <xdr:spPr>
        <a:xfrm flipV="1">
          <a:off x="8750300" y="6432385"/>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4" name="テキスト ボックス 293"/>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78131</xdr:rowOff>
    </xdr:from>
    <xdr:to>
      <xdr:col>12</xdr:col>
      <xdr:colOff>511175</xdr:colOff>
      <xdr:row>37</xdr:row>
      <xdr:rowOff>98057</xdr:rowOff>
    </xdr:to>
    <xdr:cxnSp macro="">
      <xdr:nvCxnSpPr>
        <xdr:cNvPr id="295" name="直線コネクタ 294"/>
        <xdr:cNvCxnSpPr/>
      </xdr:nvCxnSpPr>
      <xdr:spPr>
        <a:xfrm>
          <a:off x="7861300" y="6078881"/>
          <a:ext cx="889000" cy="3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7" name="テキスト ボックス 296"/>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78131</xdr:rowOff>
    </xdr:from>
    <xdr:to>
      <xdr:col>11</xdr:col>
      <xdr:colOff>307975</xdr:colOff>
      <xdr:row>37</xdr:row>
      <xdr:rowOff>92532</xdr:rowOff>
    </xdr:to>
    <xdr:cxnSp macro="">
      <xdr:nvCxnSpPr>
        <xdr:cNvPr id="298" name="直線コネクタ 297"/>
        <xdr:cNvCxnSpPr/>
      </xdr:nvCxnSpPr>
      <xdr:spPr>
        <a:xfrm flipV="1">
          <a:off x="6972300" y="6078881"/>
          <a:ext cx="889000" cy="3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52493</xdr:rowOff>
    </xdr:from>
    <xdr:ext cx="534377" cy="259045"/>
    <xdr:sp macro="" textlink="">
      <xdr:nvSpPr>
        <xdr:cNvPr id="300" name="テキスト ボックス 299"/>
        <xdr:cNvSpPr txBox="1"/>
      </xdr:nvSpPr>
      <xdr:spPr>
        <a:xfrm>
          <a:off x="7594111" y="63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83316</xdr:rowOff>
    </xdr:from>
    <xdr:ext cx="534377" cy="259045"/>
    <xdr:sp macro="" textlink="">
      <xdr:nvSpPr>
        <xdr:cNvPr id="302" name="テキスト ボックス 301"/>
        <xdr:cNvSpPr txBox="1"/>
      </xdr:nvSpPr>
      <xdr:spPr>
        <a:xfrm>
          <a:off x="6705111" y="60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160058</xdr:rowOff>
    </xdr:from>
    <xdr:to>
      <xdr:col>15</xdr:col>
      <xdr:colOff>231775</xdr:colOff>
      <xdr:row>37</xdr:row>
      <xdr:rowOff>90208</xdr:rowOff>
    </xdr:to>
    <xdr:sp macro="" textlink="">
      <xdr:nvSpPr>
        <xdr:cNvPr id="308" name="円/楕円 307"/>
        <xdr:cNvSpPr/>
      </xdr:nvSpPr>
      <xdr:spPr>
        <a:xfrm>
          <a:off x="10426700" y="63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138485</xdr:rowOff>
    </xdr:from>
    <xdr:ext cx="534377" cy="259045"/>
    <xdr:sp macro="" textlink="">
      <xdr:nvSpPr>
        <xdr:cNvPr id="309" name="補助費等該当値テキスト"/>
        <xdr:cNvSpPr txBox="1"/>
      </xdr:nvSpPr>
      <xdr:spPr>
        <a:xfrm>
          <a:off x="10528300" y="631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37935</xdr:rowOff>
    </xdr:from>
    <xdr:to>
      <xdr:col>14</xdr:col>
      <xdr:colOff>79375</xdr:colOff>
      <xdr:row>37</xdr:row>
      <xdr:rowOff>139535</xdr:rowOff>
    </xdr:to>
    <xdr:sp macro="" textlink="">
      <xdr:nvSpPr>
        <xdr:cNvPr id="310" name="円/楕円 309"/>
        <xdr:cNvSpPr/>
      </xdr:nvSpPr>
      <xdr:spPr>
        <a:xfrm>
          <a:off x="9588500" y="63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130662</xdr:rowOff>
    </xdr:from>
    <xdr:ext cx="534377" cy="259045"/>
    <xdr:sp macro="" textlink="">
      <xdr:nvSpPr>
        <xdr:cNvPr id="311" name="テキスト ボックス 310"/>
        <xdr:cNvSpPr txBox="1"/>
      </xdr:nvSpPr>
      <xdr:spPr>
        <a:xfrm>
          <a:off x="9372111" y="64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47257</xdr:rowOff>
    </xdr:from>
    <xdr:to>
      <xdr:col>12</xdr:col>
      <xdr:colOff>561975</xdr:colOff>
      <xdr:row>37</xdr:row>
      <xdr:rowOff>148857</xdr:rowOff>
    </xdr:to>
    <xdr:sp macro="" textlink="">
      <xdr:nvSpPr>
        <xdr:cNvPr id="312" name="円/楕円 311"/>
        <xdr:cNvSpPr/>
      </xdr:nvSpPr>
      <xdr:spPr>
        <a:xfrm>
          <a:off x="8699500" y="63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139984</xdr:rowOff>
    </xdr:from>
    <xdr:ext cx="534377" cy="259045"/>
    <xdr:sp macro="" textlink="">
      <xdr:nvSpPr>
        <xdr:cNvPr id="313" name="テキスト ボックス 312"/>
        <xdr:cNvSpPr txBox="1"/>
      </xdr:nvSpPr>
      <xdr:spPr>
        <a:xfrm>
          <a:off x="8483111" y="64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27331</xdr:rowOff>
    </xdr:from>
    <xdr:to>
      <xdr:col>11</xdr:col>
      <xdr:colOff>358775</xdr:colOff>
      <xdr:row>35</xdr:row>
      <xdr:rowOff>128931</xdr:rowOff>
    </xdr:to>
    <xdr:sp macro="" textlink="">
      <xdr:nvSpPr>
        <xdr:cNvPr id="314" name="円/楕円 313"/>
        <xdr:cNvSpPr/>
      </xdr:nvSpPr>
      <xdr:spPr>
        <a:xfrm>
          <a:off x="7810500" y="60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145458</xdr:rowOff>
    </xdr:from>
    <xdr:ext cx="534377" cy="259045"/>
    <xdr:sp macro="" textlink="">
      <xdr:nvSpPr>
        <xdr:cNvPr id="315" name="テキスト ボックス 314"/>
        <xdr:cNvSpPr txBox="1"/>
      </xdr:nvSpPr>
      <xdr:spPr>
        <a:xfrm>
          <a:off x="7594111" y="58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41732</xdr:rowOff>
    </xdr:from>
    <xdr:to>
      <xdr:col>10</xdr:col>
      <xdr:colOff>155575</xdr:colOff>
      <xdr:row>37</xdr:row>
      <xdr:rowOff>143332</xdr:rowOff>
    </xdr:to>
    <xdr:sp macro="" textlink="">
      <xdr:nvSpPr>
        <xdr:cNvPr id="316" name="円/楕円 315"/>
        <xdr:cNvSpPr/>
      </xdr:nvSpPr>
      <xdr:spPr>
        <a:xfrm>
          <a:off x="6921500" y="63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134459</xdr:rowOff>
    </xdr:from>
    <xdr:ext cx="534377" cy="259045"/>
    <xdr:sp macro="" textlink="">
      <xdr:nvSpPr>
        <xdr:cNvPr id="317" name="テキスト ボックス 316"/>
        <xdr:cNvSpPr txBox="1"/>
      </xdr:nvSpPr>
      <xdr:spPr>
        <a:xfrm>
          <a:off x="6705111" y="64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141140</xdr:rowOff>
    </xdr:from>
    <xdr:to>
      <xdr:col>15</xdr:col>
      <xdr:colOff>180975</xdr:colOff>
      <xdr:row>58</xdr:row>
      <xdr:rowOff>159605</xdr:rowOff>
    </xdr:to>
    <xdr:cxnSp macro="">
      <xdr:nvCxnSpPr>
        <xdr:cNvPr id="346" name="直線コネクタ 345"/>
        <xdr:cNvCxnSpPr/>
      </xdr:nvCxnSpPr>
      <xdr:spPr>
        <a:xfrm flipV="1">
          <a:off x="9639300" y="10085240"/>
          <a:ext cx="838200" cy="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77390</xdr:rowOff>
    </xdr:from>
    <xdr:ext cx="534377" cy="259045"/>
    <xdr:sp macro="" textlink="">
      <xdr:nvSpPr>
        <xdr:cNvPr id="347" name="普通建設事業費平均値テキスト"/>
        <xdr:cNvSpPr txBox="1"/>
      </xdr:nvSpPr>
      <xdr:spPr>
        <a:xfrm>
          <a:off x="10528300" y="985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138239</xdr:rowOff>
    </xdr:from>
    <xdr:to>
      <xdr:col>14</xdr:col>
      <xdr:colOff>28575</xdr:colOff>
      <xdr:row>58</xdr:row>
      <xdr:rowOff>159605</xdr:rowOff>
    </xdr:to>
    <xdr:cxnSp macro="">
      <xdr:nvCxnSpPr>
        <xdr:cNvPr id="349" name="直線コネクタ 348"/>
        <xdr:cNvCxnSpPr/>
      </xdr:nvCxnSpPr>
      <xdr:spPr>
        <a:xfrm>
          <a:off x="8750300" y="10082339"/>
          <a:ext cx="889000" cy="2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9659</xdr:rowOff>
    </xdr:from>
    <xdr:ext cx="534377" cy="259045"/>
    <xdr:sp macro="" textlink="">
      <xdr:nvSpPr>
        <xdr:cNvPr id="351" name="テキスト ボックス 350"/>
        <xdr:cNvSpPr txBox="1"/>
      </xdr:nvSpPr>
      <xdr:spPr>
        <a:xfrm>
          <a:off x="9372111" y="978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138239</xdr:rowOff>
    </xdr:from>
    <xdr:to>
      <xdr:col>12</xdr:col>
      <xdr:colOff>511175</xdr:colOff>
      <xdr:row>58</xdr:row>
      <xdr:rowOff>147717</xdr:rowOff>
    </xdr:to>
    <xdr:cxnSp macro="">
      <xdr:nvCxnSpPr>
        <xdr:cNvPr id="352" name="直線コネクタ 351"/>
        <xdr:cNvCxnSpPr/>
      </xdr:nvCxnSpPr>
      <xdr:spPr>
        <a:xfrm flipV="1">
          <a:off x="7861300" y="10082339"/>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14927</xdr:rowOff>
    </xdr:from>
    <xdr:ext cx="534377" cy="259045"/>
    <xdr:sp macro="" textlink="">
      <xdr:nvSpPr>
        <xdr:cNvPr id="354" name="テキスト ボックス 353"/>
        <xdr:cNvSpPr txBox="1"/>
      </xdr:nvSpPr>
      <xdr:spPr>
        <a:xfrm>
          <a:off x="8483111" y="97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147717</xdr:rowOff>
    </xdr:from>
    <xdr:to>
      <xdr:col>11</xdr:col>
      <xdr:colOff>307975</xdr:colOff>
      <xdr:row>58</xdr:row>
      <xdr:rowOff>157997</xdr:rowOff>
    </xdr:to>
    <xdr:cxnSp macro="">
      <xdr:nvCxnSpPr>
        <xdr:cNvPr id="355" name="直線コネクタ 354"/>
        <xdr:cNvCxnSpPr/>
      </xdr:nvCxnSpPr>
      <xdr:spPr>
        <a:xfrm flipV="1">
          <a:off x="6972300" y="10091817"/>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28923</xdr:rowOff>
    </xdr:from>
    <xdr:ext cx="534377" cy="259045"/>
    <xdr:sp macro="" textlink="">
      <xdr:nvSpPr>
        <xdr:cNvPr id="357" name="テキスト ボックス 356"/>
        <xdr:cNvSpPr txBox="1"/>
      </xdr:nvSpPr>
      <xdr:spPr>
        <a:xfrm>
          <a:off x="7594111" y="98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32847</xdr:rowOff>
    </xdr:from>
    <xdr:ext cx="534377" cy="259045"/>
    <xdr:sp macro="" textlink="">
      <xdr:nvSpPr>
        <xdr:cNvPr id="359" name="テキスト ボックス 358"/>
        <xdr:cNvSpPr txBox="1"/>
      </xdr:nvSpPr>
      <xdr:spPr>
        <a:xfrm>
          <a:off x="6705111" y="98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90340</xdr:rowOff>
    </xdr:from>
    <xdr:to>
      <xdr:col>15</xdr:col>
      <xdr:colOff>231775</xdr:colOff>
      <xdr:row>59</xdr:row>
      <xdr:rowOff>20490</xdr:rowOff>
    </xdr:to>
    <xdr:sp macro="" textlink="">
      <xdr:nvSpPr>
        <xdr:cNvPr id="365" name="円/楕円 364"/>
        <xdr:cNvSpPr/>
      </xdr:nvSpPr>
      <xdr:spPr>
        <a:xfrm>
          <a:off x="10426700" y="100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32940</xdr:rowOff>
    </xdr:from>
    <xdr:ext cx="534377" cy="259045"/>
    <xdr:sp macro="" textlink="">
      <xdr:nvSpPr>
        <xdr:cNvPr id="366" name="普通建設事業費該当値テキスト"/>
        <xdr:cNvSpPr txBox="1"/>
      </xdr:nvSpPr>
      <xdr:spPr>
        <a:xfrm>
          <a:off x="10528300" y="997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108805</xdr:rowOff>
    </xdr:from>
    <xdr:to>
      <xdr:col>14</xdr:col>
      <xdr:colOff>79375</xdr:colOff>
      <xdr:row>59</xdr:row>
      <xdr:rowOff>38955</xdr:rowOff>
    </xdr:to>
    <xdr:sp macro="" textlink="">
      <xdr:nvSpPr>
        <xdr:cNvPr id="367" name="円/楕円 366"/>
        <xdr:cNvSpPr/>
      </xdr:nvSpPr>
      <xdr:spPr>
        <a:xfrm>
          <a:off x="9588500" y="100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30082</xdr:rowOff>
    </xdr:from>
    <xdr:ext cx="534377" cy="259045"/>
    <xdr:sp macro="" textlink="">
      <xdr:nvSpPr>
        <xdr:cNvPr id="368" name="テキスト ボックス 367"/>
        <xdr:cNvSpPr txBox="1"/>
      </xdr:nvSpPr>
      <xdr:spPr>
        <a:xfrm>
          <a:off x="9372111" y="1014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87439</xdr:rowOff>
    </xdr:from>
    <xdr:to>
      <xdr:col>12</xdr:col>
      <xdr:colOff>561975</xdr:colOff>
      <xdr:row>59</xdr:row>
      <xdr:rowOff>17589</xdr:rowOff>
    </xdr:to>
    <xdr:sp macro="" textlink="">
      <xdr:nvSpPr>
        <xdr:cNvPr id="369" name="円/楕円 368"/>
        <xdr:cNvSpPr/>
      </xdr:nvSpPr>
      <xdr:spPr>
        <a:xfrm>
          <a:off x="8699500" y="100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8716</xdr:rowOff>
    </xdr:from>
    <xdr:ext cx="534377" cy="259045"/>
    <xdr:sp macro="" textlink="">
      <xdr:nvSpPr>
        <xdr:cNvPr id="370" name="テキスト ボックス 369"/>
        <xdr:cNvSpPr txBox="1"/>
      </xdr:nvSpPr>
      <xdr:spPr>
        <a:xfrm>
          <a:off x="8483111" y="101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96917</xdr:rowOff>
    </xdr:from>
    <xdr:to>
      <xdr:col>11</xdr:col>
      <xdr:colOff>358775</xdr:colOff>
      <xdr:row>59</xdr:row>
      <xdr:rowOff>27067</xdr:rowOff>
    </xdr:to>
    <xdr:sp macro="" textlink="">
      <xdr:nvSpPr>
        <xdr:cNvPr id="371" name="円/楕円 370"/>
        <xdr:cNvSpPr/>
      </xdr:nvSpPr>
      <xdr:spPr>
        <a:xfrm>
          <a:off x="7810500" y="1004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18194</xdr:rowOff>
    </xdr:from>
    <xdr:ext cx="534377" cy="259045"/>
    <xdr:sp macro="" textlink="">
      <xdr:nvSpPr>
        <xdr:cNvPr id="372" name="テキスト ボックス 371"/>
        <xdr:cNvSpPr txBox="1"/>
      </xdr:nvSpPr>
      <xdr:spPr>
        <a:xfrm>
          <a:off x="7594111" y="101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107197</xdr:rowOff>
    </xdr:from>
    <xdr:to>
      <xdr:col>10</xdr:col>
      <xdr:colOff>155575</xdr:colOff>
      <xdr:row>59</xdr:row>
      <xdr:rowOff>37347</xdr:rowOff>
    </xdr:to>
    <xdr:sp macro="" textlink="">
      <xdr:nvSpPr>
        <xdr:cNvPr id="373" name="円/楕円 372"/>
        <xdr:cNvSpPr/>
      </xdr:nvSpPr>
      <xdr:spPr>
        <a:xfrm>
          <a:off x="6921500" y="100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28474</xdr:rowOff>
    </xdr:from>
    <xdr:ext cx="534377" cy="259045"/>
    <xdr:sp macro="" textlink="">
      <xdr:nvSpPr>
        <xdr:cNvPr id="374" name="テキスト ボックス 373"/>
        <xdr:cNvSpPr txBox="1"/>
      </xdr:nvSpPr>
      <xdr:spPr>
        <a:xfrm>
          <a:off x="6705111" y="1014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110444</xdr:rowOff>
    </xdr:from>
    <xdr:to>
      <xdr:col>15</xdr:col>
      <xdr:colOff>180975</xdr:colOff>
      <xdr:row>78</xdr:row>
      <xdr:rowOff>127546</xdr:rowOff>
    </xdr:to>
    <xdr:cxnSp macro="">
      <xdr:nvCxnSpPr>
        <xdr:cNvPr id="401" name="直線コネクタ 400"/>
        <xdr:cNvCxnSpPr/>
      </xdr:nvCxnSpPr>
      <xdr:spPr>
        <a:xfrm flipV="1">
          <a:off x="9639300" y="13483544"/>
          <a:ext cx="838200" cy="1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60433</xdr:rowOff>
    </xdr:from>
    <xdr:ext cx="534377" cy="259045"/>
    <xdr:sp macro="" textlink="">
      <xdr:nvSpPr>
        <xdr:cNvPr id="402" name="普通建設事業費 （ うち新規整備　）平均値テキスト"/>
        <xdr:cNvSpPr txBox="1"/>
      </xdr:nvSpPr>
      <xdr:spPr>
        <a:xfrm>
          <a:off x="10528300" y="1326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158427</xdr:rowOff>
    </xdr:from>
    <xdr:ext cx="534377" cy="259045"/>
    <xdr:sp macro="" textlink="">
      <xdr:nvSpPr>
        <xdr:cNvPr id="405" name="テキスト ボックス 404"/>
        <xdr:cNvSpPr txBox="1"/>
      </xdr:nvSpPr>
      <xdr:spPr>
        <a:xfrm>
          <a:off x="9372111" y="131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59644</xdr:rowOff>
    </xdr:from>
    <xdr:to>
      <xdr:col>15</xdr:col>
      <xdr:colOff>231775</xdr:colOff>
      <xdr:row>78</xdr:row>
      <xdr:rowOff>161244</xdr:rowOff>
    </xdr:to>
    <xdr:sp macro="" textlink="">
      <xdr:nvSpPr>
        <xdr:cNvPr id="411" name="円/楕円 410"/>
        <xdr:cNvSpPr/>
      </xdr:nvSpPr>
      <xdr:spPr>
        <a:xfrm>
          <a:off x="10426700" y="1343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15984</xdr:rowOff>
    </xdr:from>
    <xdr:ext cx="534377" cy="259045"/>
    <xdr:sp macro="" textlink="">
      <xdr:nvSpPr>
        <xdr:cNvPr id="412" name="普通建設事業費 （ うち新規整備　）該当値テキスト"/>
        <xdr:cNvSpPr txBox="1"/>
      </xdr:nvSpPr>
      <xdr:spPr>
        <a:xfrm>
          <a:off x="10528300" y="133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76746</xdr:rowOff>
    </xdr:from>
    <xdr:to>
      <xdr:col>14</xdr:col>
      <xdr:colOff>79375</xdr:colOff>
      <xdr:row>79</xdr:row>
      <xdr:rowOff>6896</xdr:rowOff>
    </xdr:to>
    <xdr:sp macro="" textlink="">
      <xdr:nvSpPr>
        <xdr:cNvPr id="413" name="円/楕円 412"/>
        <xdr:cNvSpPr/>
      </xdr:nvSpPr>
      <xdr:spPr>
        <a:xfrm>
          <a:off x="9588500" y="134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169473</xdr:rowOff>
    </xdr:from>
    <xdr:ext cx="469744" cy="259045"/>
    <xdr:sp macro="" textlink="">
      <xdr:nvSpPr>
        <xdr:cNvPr id="414" name="テキスト ボックス 413"/>
        <xdr:cNvSpPr txBox="1"/>
      </xdr:nvSpPr>
      <xdr:spPr>
        <a:xfrm>
          <a:off x="9404427" y="1354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24028</xdr:rowOff>
    </xdr:from>
    <xdr:to>
      <xdr:col>15</xdr:col>
      <xdr:colOff>180975</xdr:colOff>
      <xdr:row>96</xdr:row>
      <xdr:rowOff>76868</xdr:rowOff>
    </xdr:to>
    <xdr:cxnSp macro="">
      <xdr:nvCxnSpPr>
        <xdr:cNvPr id="445" name="直線コネクタ 444"/>
        <xdr:cNvCxnSpPr/>
      </xdr:nvCxnSpPr>
      <xdr:spPr>
        <a:xfrm>
          <a:off x="9639300" y="16483228"/>
          <a:ext cx="838200" cy="5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6" name="普通建設事業費 （ うち更新整備　）平均値テキスト"/>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154188</xdr:rowOff>
    </xdr:from>
    <xdr:ext cx="534377" cy="259045"/>
    <xdr:sp macro="" textlink="">
      <xdr:nvSpPr>
        <xdr:cNvPr id="449" name="テキスト ボックス 448"/>
        <xdr:cNvSpPr txBox="1"/>
      </xdr:nvSpPr>
      <xdr:spPr>
        <a:xfrm>
          <a:off x="9372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26068</xdr:rowOff>
    </xdr:from>
    <xdr:to>
      <xdr:col>15</xdr:col>
      <xdr:colOff>231775</xdr:colOff>
      <xdr:row>96</xdr:row>
      <xdr:rowOff>127668</xdr:rowOff>
    </xdr:to>
    <xdr:sp macro="" textlink="">
      <xdr:nvSpPr>
        <xdr:cNvPr id="455" name="円/楕円 454"/>
        <xdr:cNvSpPr/>
      </xdr:nvSpPr>
      <xdr:spPr>
        <a:xfrm>
          <a:off x="10426700" y="164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4495</xdr:rowOff>
    </xdr:from>
    <xdr:ext cx="534377" cy="259045"/>
    <xdr:sp macro="" textlink="">
      <xdr:nvSpPr>
        <xdr:cNvPr id="456" name="普通建設事業費 （ うち更新整備　）該当値テキスト"/>
        <xdr:cNvSpPr txBox="1"/>
      </xdr:nvSpPr>
      <xdr:spPr>
        <a:xfrm>
          <a:off x="10528300" y="164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144678</xdr:rowOff>
    </xdr:from>
    <xdr:to>
      <xdr:col>14</xdr:col>
      <xdr:colOff>79375</xdr:colOff>
      <xdr:row>96</xdr:row>
      <xdr:rowOff>74828</xdr:rowOff>
    </xdr:to>
    <xdr:sp macro="" textlink="">
      <xdr:nvSpPr>
        <xdr:cNvPr id="457" name="円/楕円 456"/>
        <xdr:cNvSpPr/>
      </xdr:nvSpPr>
      <xdr:spPr>
        <a:xfrm>
          <a:off x="95885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65955</xdr:rowOff>
    </xdr:from>
    <xdr:ext cx="534377" cy="259045"/>
    <xdr:sp macro="" textlink="">
      <xdr:nvSpPr>
        <xdr:cNvPr id="458" name="テキスト ボックス 457"/>
        <xdr:cNvSpPr txBox="1"/>
      </xdr:nvSpPr>
      <xdr:spPr>
        <a:xfrm>
          <a:off x="9372111" y="165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89" name="直線コネクタ 48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58252</xdr:rowOff>
    </xdr:from>
    <xdr:ext cx="378565" cy="259045"/>
    <xdr:sp macro="" textlink="">
      <xdr:nvSpPr>
        <xdr:cNvPr id="490" name="災害復旧事業費平均値テキスト"/>
        <xdr:cNvSpPr txBox="1"/>
      </xdr:nvSpPr>
      <xdr:spPr>
        <a:xfrm>
          <a:off x="16370300" y="6573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2" name="直線コネクタ 49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154988</xdr:rowOff>
    </xdr:from>
    <xdr:ext cx="378565" cy="259045"/>
    <xdr:sp macro="" textlink="">
      <xdr:nvSpPr>
        <xdr:cNvPr id="494" name="テキスト ボックス 493"/>
        <xdr:cNvSpPr txBox="1"/>
      </xdr:nvSpPr>
      <xdr:spPr>
        <a:xfrm>
          <a:off x="15292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495" name="直線コネクタ 49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154677</xdr:rowOff>
    </xdr:from>
    <xdr:ext cx="378565" cy="259045"/>
    <xdr:sp macro="" textlink="">
      <xdr:nvSpPr>
        <xdr:cNvPr id="497" name="テキスト ボックス 496"/>
        <xdr:cNvSpPr txBox="1"/>
      </xdr:nvSpPr>
      <xdr:spPr>
        <a:xfrm>
          <a:off x="14403017" y="6498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498" name="直線コネクタ 49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146514</xdr:rowOff>
    </xdr:from>
    <xdr:ext cx="469744" cy="259045"/>
    <xdr:sp macro="" textlink="">
      <xdr:nvSpPr>
        <xdr:cNvPr id="500" name="テキスト ボックス 499"/>
        <xdr:cNvSpPr txBox="1"/>
      </xdr:nvSpPr>
      <xdr:spPr>
        <a:xfrm>
          <a:off x="13468427" y="649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145501</xdr:rowOff>
    </xdr:from>
    <xdr:ext cx="469744" cy="259045"/>
    <xdr:sp macro="" textlink="">
      <xdr:nvSpPr>
        <xdr:cNvPr id="502" name="テキスト ボックス 501"/>
        <xdr:cNvSpPr txBox="1"/>
      </xdr:nvSpPr>
      <xdr:spPr>
        <a:xfrm>
          <a:off x="12579427" y="64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08" name="円/楕円 50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13801</xdr:rowOff>
    </xdr:from>
    <xdr:ext cx="249299" cy="259045"/>
    <xdr:sp macro="" textlink="">
      <xdr:nvSpPr>
        <xdr:cNvPr id="509" name="災害復旧事業費該当値テキスト"/>
        <xdr:cNvSpPr txBox="1"/>
      </xdr:nvSpPr>
      <xdr:spPr>
        <a:xfrm>
          <a:off x="16370300" y="6700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0" name="円/楕円 50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1" name="テキスト ボックス 510"/>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2" name="円/楕円 51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3" name="テキスト ボックス 512"/>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4" name="円/楕円 51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15" name="テキスト ボックス 514"/>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16" name="円/楕円 51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17" name="テキスト ボックス 516"/>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156597</xdr:rowOff>
    </xdr:from>
    <xdr:to>
      <xdr:col>23</xdr:col>
      <xdr:colOff>517525</xdr:colOff>
      <xdr:row>75</xdr:row>
      <xdr:rowOff>22314</xdr:rowOff>
    </xdr:to>
    <xdr:cxnSp macro="">
      <xdr:nvCxnSpPr>
        <xdr:cNvPr id="595" name="直線コネクタ 594"/>
        <xdr:cNvCxnSpPr/>
      </xdr:nvCxnSpPr>
      <xdr:spPr>
        <a:xfrm>
          <a:off x="15481300" y="12843897"/>
          <a:ext cx="838200" cy="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122178</xdr:rowOff>
    </xdr:from>
    <xdr:ext cx="534377" cy="259045"/>
    <xdr:sp macro="" textlink="">
      <xdr:nvSpPr>
        <xdr:cNvPr id="596" name="公債費平均値テキスト"/>
        <xdr:cNvSpPr txBox="1"/>
      </xdr:nvSpPr>
      <xdr:spPr>
        <a:xfrm>
          <a:off x="16370300" y="126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145224</xdr:rowOff>
    </xdr:from>
    <xdr:to>
      <xdr:col>22</xdr:col>
      <xdr:colOff>365125</xdr:colOff>
      <xdr:row>74</xdr:row>
      <xdr:rowOff>156597</xdr:rowOff>
    </xdr:to>
    <xdr:cxnSp macro="">
      <xdr:nvCxnSpPr>
        <xdr:cNvPr id="598" name="直線コネクタ 597"/>
        <xdr:cNvCxnSpPr/>
      </xdr:nvCxnSpPr>
      <xdr:spPr>
        <a:xfrm>
          <a:off x="14592300" y="12832524"/>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600" name="テキスト ボックス 599"/>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145224</xdr:rowOff>
    </xdr:from>
    <xdr:to>
      <xdr:col>21</xdr:col>
      <xdr:colOff>161925</xdr:colOff>
      <xdr:row>75</xdr:row>
      <xdr:rowOff>7779</xdr:rowOff>
    </xdr:to>
    <xdr:cxnSp macro="">
      <xdr:nvCxnSpPr>
        <xdr:cNvPr id="601" name="直線コネクタ 600"/>
        <xdr:cNvCxnSpPr/>
      </xdr:nvCxnSpPr>
      <xdr:spPr>
        <a:xfrm flipV="1">
          <a:off x="13703300" y="12832524"/>
          <a:ext cx="8890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3" name="テキスト ボックス 602"/>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170390</xdr:rowOff>
    </xdr:from>
    <xdr:to>
      <xdr:col>19</xdr:col>
      <xdr:colOff>644525</xdr:colOff>
      <xdr:row>75</xdr:row>
      <xdr:rowOff>7779</xdr:rowOff>
    </xdr:to>
    <xdr:cxnSp macro="">
      <xdr:nvCxnSpPr>
        <xdr:cNvPr id="604" name="直線コネクタ 603"/>
        <xdr:cNvCxnSpPr/>
      </xdr:nvCxnSpPr>
      <xdr:spPr>
        <a:xfrm>
          <a:off x="12814300" y="1285769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57028</xdr:rowOff>
    </xdr:from>
    <xdr:ext cx="534377" cy="259045"/>
    <xdr:sp macro="" textlink="">
      <xdr:nvSpPr>
        <xdr:cNvPr id="606" name="テキスト ボックス 605"/>
        <xdr:cNvSpPr txBox="1"/>
      </xdr:nvSpPr>
      <xdr:spPr>
        <a:xfrm>
          <a:off x="13436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36415</xdr:rowOff>
    </xdr:from>
    <xdr:ext cx="534377" cy="259045"/>
    <xdr:sp macro="" textlink="">
      <xdr:nvSpPr>
        <xdr:cNvPr id="608" name="テキスト ボックス 607"/>
        <xdr:cNvSpPr txBox="1"/>
      </xdr:nvSpPr>
      <xdr:spPr>
        <a:xfrm>
          <a:off x="12547111" y="125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142964</xdr:rowOff>
    </xdr:from>
    <xdr:to>
      <xdr:col>23</xdr:col>
      <xdr:colOff>568325</xdr:colOff>
      <xdr:row>75</xdr:row>
      <xdr:rowOff>73114</xdr:rowOff>
    </xdr:to>
    <xdr:sp macro="" textlink="">
      <xdr:nvSpPr>
        <xdr:cNvPr id="614" name="円/楕円 613"/>
        <xdr:cNvSpPr/>
      </xdr:nvSpPr>
      <xdr:spPr>
        <a:xfrm>
          <a:off x="16268700" y="12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121391</xdr:rowOff>
    </xdr:from>
    <xdr:ext cx="534377" cy="259045"/>
    <xdr:sp macro="" textlink="">
      <xdr:nvSpPr>
        <xdr:cNvPr id="615" name="公債費該当値テキスト"/>
        <xdr:cNvSpPr txBox="1"/>
      </xdr:nvSpPr>
      <xdr:spPr>
        <a:xfrm>
          <a:off x="16370300" y="128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37,162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105797</xdr:rowOff>
    </xdr:from>
    <xdr:to>
      <xdr:col>22</xdr:col>
      <xdr:colOff>415925</xdr:colOff>
      <xdr:row>75</xdr:row>
      <xdr:rowOff>35947</xdr:rowOff>
    </xdr:to>
    <xdr:sp macro="" textlink="">
      <xdr:nvSpPr>
        <xdr:cNvPr id="616" name="円/楕円 615"/>
        <xdr:cNvSpPr/>
      </xdr:nvSpPr>
      <xdr:spPr>
        <a:xfrm>
          <a:off x="15430500" y="127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52474</xdr:rowOff>
    </xdr:from>
    <xdr:ext cx="534377" cy="259045"/>
    <xdr:sp macro="" textlink="">
      <xdr:nvSpPr>
        <xdr:cNvPr id="617" name="テキスト ボックス 616"/>
        <xdr:cNvSpPr txBox="1"/>
      </xdr:nvSpPr>
      <xdr:spPr>
        <a:xfrm>
          <a:off x="15214111" y="125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94424</xdr:rowOff>
    </xdr:from>
    <xdr:to>
      <xdr:col>21</xdr:col>
      <xdr:colOff>212725</xdr:colOff>
      <xdr:row>75</xdr:row>
      <xdr:rowOff>24574</xdr:rowOff>
    </xdr:to>
    <xdr:sp macro="" textlink="">
      <xdr:nvSpPr>
        <xdr:cNvPr id="618" name="円/楕円 617"/>
        <xdr:cNvSpPr/>
      </xdr:nvSpPr>
      <xdr:spPr>
        <a:xfrm>
          <a:off x="14541500" y="127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41101</xdr:rowOff>
    </xdr:from>
    <xdr:ext cx="534377" cy="259045"/>
    <xdr:sp macro="" textlink="">
      <xdr:nvSpPr>
        <xdr:cNvPr id="619" name="テキスト ボックス 618"/>
        <xdr:cNvSpPr txBox="1"/>
      </xdr:nvSpPr>
      <xdr:spPr>
        <a:xfrm>
          <a:off x="14325111" y="125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128429</xdr:rowOff>
    </xdr:from>
    <xdr:to>
      <xdr:col>20</xdr:col>
      <xdr:colOff>9525</xdr:colOff>
      <xdr:row>75</xdr:row>
      <xdr:rowOff>58579</xdr:rowOff>
    </xdr:to>
    <xdr:sp macro="" textlink="">
      <xdr:nvSpPr>
        <xdr:cNvPr id="620" name="円/楕円 619"/>
        <xdr:cNvSpPr/>
      </xdr:nvSpPr>
      <xdr:spPr>
        <a:xfrm>
          <a:off x="13652500" y="128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49706</xdr:rowOff>
    </xdr:from>
    <xdr:ext cx="534377" cy="259045"/>
    <xdr:sp macro="" textlink="">
      <xdr:nvSpPr>
        <xdr:cNvPr id="621" name="テキスト ボックス 620"/>
        <xdr:cNvSpPr txBox="1"/>
      </xdr:nvSpPr>
      <xdr:spPr>
        <a:xfrm>
          <a:off x="13436111" y="129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119590</xdr:rowOff>
    </xdr:from>
    <xdr:to>
      <xdr:col>18</xdr:col>
      <xdr:colOff>492125</xdr:colOff>
      <xdr:row>75</xdr:row>
      <xdr:rowOff>49740</xdr:rowOff>
    </xdr:to>
    <xdr:sp macro="" textlink="">
      <xdr:nvSpPr>
        <xdr:cNvPr id="622" name="円/楕円 621"/>
        <xdr:cNvSpPr/>
      </xdr:nvSpPr>
      <xdr:spPr>
        <a:xfrm>
          <a:off x="12763500" y="128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40867</xdr:rowOff>
    </xdr:from>
    <xdr:ext cx="534377" cy="259045"/>
    <xdr:sp macro="" textlink="">
      <xdr:nvSpPr>
        <xdr:cNvPr id="623" name="テキスト ボックス 622"/>
        <xdr:cNvSpPr txBox="1"/>
      </xdr:nvSpPr>
      <xdr:spPr>
        <a:xfrm>
          <a:off x="12547111" y="12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91652</xdr:rowOff>
    </xdr:from>
    <xdr:to>
      <xdr:col>23</xdr:col>
      <xdr:colOff>517525</xdr:colOff>
      <xdr:row>99</xdr:row>
      <xdr:rowOff>94774</xdr:rowOff>
    </xdr:to>
    <xdr:cxnSp macro="">
      <xdr:nvCxnSpPr>
        <xdr:cNvPr id="654" name="直線コネクタ 653"/>
        <xdr:cNvCxnSpPr/>
      </xdr:nvCxnSpPr>
      <xdr:spPr>
        <a:xfrm flipV="1">
          <a:off x="15481300" y="17065202"/>
          <a:ext cx="8382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27698</xdr:rowOff>
    </xdr:from>
    <xdr:ext cx="534377" cy="259045"/>
    <xdr:sp macro="" textlink="">
      <xdr:nvSpPr>
        <xdr:cNvPr id="655" name="積立金平均値テキスト"/>
        <xdr:cNvSpPr txBox="1"/>
      </xdr:nvSpPr>
      <xdr:spPr>
        <a:xfrm>
          <a:off x="16370300" y="168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71005</xdr:rowOff>
    </xdr:from>
    <xdr:to>
      <xdr:col>22</xdr:col>
      <xdr:colOff>365125</xdr:colOff>
      <xdr:row>99</xdr:row>
      <xdr:rowOff>94774</xdr:rowOff>
    </xdr:to>
    <xdr:cxnSp macro="">
      <xdr:nvCxnSpPr>
        <xdr:cNvPr id="657" name="直線コネクタ 656"/>
        <xdr:cNvCxnSpPr/>
      </xdr:nvCxnSpPr>
      <xdr:spPr>
        <a:xfrm>
          <a:off x="14592300" y="17044555"/>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133045</xdr:rowOff>
    </xdr:from>
    <xdr:ext cx="534377" cy="259045"/>
    <xdr:sp macro="" textlink="">
      <xdr:nvSpPr>
        <xdr:cNvPr id="659" name="テキスト ボックス 658"/>
        <xdr:cNvSpPr txBox="1"/>
      </xdr:nvSpPr>
      <xdr:spPr>
        <a:xfrm>
          <a:off x="15214111" y="167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71005</xdr:rowOff>
    </xdr:from>
    <xdr:to>
      <xdr:col>21</xdr:col>
      <xdr:colOff>161925</xdr:colOff>
      <xdr:row>99</xdr:row>
      <xdr:rowOff>92472</xdr:rowOff>
    </xdr:to>
    <xdr:cxnSp macro="">
      <xdr:nvCxnSpPr>
        <xdr:cNvPr id="660" name="直線コネクタ 659"/>
        <xdr:cNvCxnSpPr/>
      </xdr:nvCxnSpPr>
      <xdr:spPr>
        <a:xfrm flipV="1">
          <a:off x="13703300" y="17044555"/>
          <a:ext cx="8890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125616</xdr:rowOff>
    </xdr:from>
    <xdr:ext cx="534377" cy="259045"/>
    <xdr:sp macro="" textlink="">
      <xdr:nvSpPr>
        <xdr:cNvPr id="662" name="テキスト ボックス 661"/>
        <xdr:cNvSpPr txBox="1"/>
      </xdr:nvSpPr>
      <xdr:spPr>
        <a:xfrm>
          <a:off x="14325111" y="167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46369</xdr:rowOff>
    </xdr:from>
    <xdr:to>
      <xdr:col>19</xdr:col>
      <xdr:colOff>644525</xdr:colOff>
      <xdr:row>99</xdr:row>
      <xdr:rowOff>92472</xdr:rowOff>
    </xdr:to>
    <xdr:cxnSp macro="">
      <xdr:nvCxnSpPr>
        <xdr:cNvPr id="663" name="直線コネクタ 662"/>
        <xdr:cNvCxnSpPr/>
      </xdr:nvCxnSpPr>
      <xdr:spPr>
        <a:xfrm>
          <a:off x="12814300" y="17019919"/>
          <a:ext cx="889000" cy="4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135796</xdr:rowOff>
    </xdr:from>
    <xdr:ext cx="469744" cy="259045"/>
    <xdr:sp macro="" textlink="">
      <xdr:nvSpPr>
        <xdr:cNvPr id="665" name="テキスト ボックス 664"/>
        <xdr:cNvSpPr txBox="1"/>
      </xdr:nvSpPr>
      <xdr:spPr>
        <a:xfrm>
          <a:off x="13468427" y="167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40852</xdr:rowOff>
    </xdr:from>
    <xdr:to>
      <xdr:col>23</xdr:col>
      <xdr:colOff>568325</xdr:colOff>
      <xdr:row>99</xdr:row>
      <xdr:rowOff>142452</xdr:rowOff>
    </xdr:to>
    <xdr:sp macro="" textlink="">
      <xdr:nvSpPr>
        <xdr:cNvPr id="673" name="円/楕円 672"/>
        <xdr:cNvSpPr/>
      </xdr:nvSpPr>
      <xdr:spPr>
        <a:xfrm>
          <a:off x="16268700" y="170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154698</xdr:rowOff>
    </xdr:from>
    <xdr:ext cx="469744" cy="259045"/>
    <xdr:sp macro="" textlink="">
      <xdr:nvSpPr>
        <xdr:cNvPr id="674" name="積立金該当値テキスト"/>
        <xdr:cNvSpPr txBox="1"/>
      </xdr:nvSpPr>
      <xdr:spPr>
        <a:xfrm>
          <a:off x="16370300" y="169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43974</xdr:rowOff>
    </xdr:from>
    <xdr:to>
      <xdr:col>22</xdr:col>
      <xdr:colOff>415925</xdr:colOff>
      <xdr:row>99</xdr:row>
      <xdr:rowOff>145574</xdr:rowOff>
    </xdr:to>
    <xdr:sp macro="" textlink="">
      <xdr:nvSpPr>
        <xdr:cNvPr id="675" name="円/楕円 674"/>
        <xdr:cNvSpPr/>
      </xdr:nvSpPr>
      <xdr:spPr>
        <a:xfrm>
          <a:off x="15430500" y="1701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136701</xdr:rowOff>
    </xdr:from>
    <xdr:ext cx="469744" cy="259045"/>
    <xdr:sp macro="" textlink="">
      <xdr:nvSpPr>
        <xdr:cNvPr id="676" name="テキスト ボックス 675"/>
        <xdr:cNvSpPr txBox="1"/>
      </xdr:nvSpPr>
      <xdr:spPr>
        <a:xfrm>
          <a:off x="15246427" y="171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20205</xdr:rowOff>
    </xdr:from>
    <xdr:to>
      <xdr:col>21</xdr:col>
      <xdr:colOff>212725</xdr:colOff>
      <xdr:row>99</xdr:row>
      <xdr:rowOff>121805</xdr:rowOff>
    </xdr:to>
    <xdr:sp macro="" textlink="">
      <xdr:nvSpPr>
        <xdr:cNvPr id="677" name="円/楕円 676"/>
        <xdr:cNvSpPr/>
      </xdr:nvSpPr>
      <xdr:spPr>
        <a:xfrm>
          <a:off x="14541500" y="16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112932</xdr:rowOff>
    </xdr:from>
    <xdr:ext cx="469744" cy="259045"/>
    <xdr:sp macro="" textlink="">
      <xdr:nvSpPr>
        <xdr:cNvPr id="678" name="テキスト ボックス 677"/>
        <xdr:cNvSpPr txBox="1"/>
      </xdr:nvSpPr>
      <xdr:spPr>
        <a:xfrm>
          <a:off x="14357427" y="1708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8,535</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41672</xdr:rowOff>
    </xdr:from>
    <xdr:to>
      <xdr:col>20</xdr:col>
      <xdr:colOff>9525</xdr:colOff>
      <xdr:row>99</xdr:row>
      <xdr:rowOff>143272</xdr:rowOff>
    </xdr:to>
    <xdr:sp macro="" textlink="">
      <xdr:nvSpPr>
        <xdr:cNvPr id="679" name="円/楕円 678"/>
        <xdr:cNvSpPr/>
      </xdr:nvSpPr>
      <xdr:spPr>
        <a:xfrm>
          <a:off x="13652500" y="170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134399</xdr:rowOff>
    </xdr:from>
    <xdr:ext cx="469744" cy="259045"/>
    <xdr:sp macro="" textlink="">
      <xdr:nvSpPr>
        <xdr:cNvPr id="680" name="テキスト ボックス 679"/>
        <xdr:cNvSpPr txBox="1"/>
      </xdr:nvSpPr>
      <xdr:spPr>
        <a:xfrm>
          <a:off x="13468427" y="1710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167019</xdr:rowOff>
    </xdr:from>
    <xdr:to>
      <xdr:col>18</xdr:col>
      <xdr:colOff>492125</xdr:colOff>
      <xdr:row>99</xdr:row>
      <xdr:rowOff>97169</xdr:rowOff>
    </xdr:to>
    <xdr:sp macro="" textlink="">
      <xdr:nvSpPr>
        <xdr:cNvPr id="681" name="円/楕円 680"/>
        <xdr:cNvSpPr/>
      </xdr:nvSpPr>
      <xdr:spPr>
        <a:xfrm>
          <a:off x="12763500" y="169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113696</xdr:rowOff>
    </xdr:from>
    <xdr:ext cx="534377" cy="259045"/>
    <xdr:sp macro="" textlink="">
      <xdr:nvSpPr>
        <xdr:cNvPr id="682" name="テキスト ボックス 681"/>
        <xdr:cNvSpPr txBox="1"/>
      </xdr:nvSpPr>
      <xdr:spPr>
        <a:xfrm>
          <a:off x="12547111" y="167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41707</xdr:rowOff>
    </xdr:from>
    <xdr:to>
      <xdr:col>32</xdr:col>
      <xdr:colOff>187325</xdr:colOff>
      <xdr:row>59</xdr:row>
      <xdr:rowOff>41745</xdr:rowOff>
    </xdr:to>
    <xdr:cxnSp macro="">
      <xdr:nvCxnSpPr>
        <xdr:cNvPr id="770" name="直線コネクタ 769"/>
        <xdr:cNvCxnSpPr/>
      </xdr:nvCxnSpPr>
      <xdr:spPr>
        <a:xfrm flipV="1">
          <a:off x="21323300" y="1015725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71"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41745</xdr:rowOff>
    </xdr:from>
    <xdr:to>
      <xdr:col>31</xdr:col>
      <xdr:colOff>34925</xdr:colOff>
      <xdr:row>59</xdr:row>
      <xdr:rowOff>41745</xdr:rowOff>
    </xdr:to>
    <xdr:cxnSp macro="">
      <xdr:nvCxnSpPr>
        <xdr:cNvPr id="773" name="直線コネクタ 772"/>
        <xdr:cNvCxnSpPr/>
      </xdr:nvCxnSpPr>
      <xdr:spPr>
        <a:xfrm>
          <a:off x="20434300" y="10157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5" name="テキスト ボックス 774"/>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41745</xdr:rowOff>
    </xdr:from>
    <xdr:to>
      <xdr:col>29</xdr:col>
      <xdr:colOff>517525</xdr:colOff>
      <xdr:row>59</xdr:row>
      <xdr:rowOff>41783</xdr:rowOff>
    </xdr:to>
    <xdr:cxnSp macro="">
      <xdr:nvCxnSpPr>
        <xdr:cNvPr id="776" name="直線コネクタ 775"/>
        <xdr:cNvCxnSpPr/>
      </xdr:nvCxnSpPr>
      <xdr:spPr>
        <a:xfrm flipV="1">
          <a:off x="19545300" y="101572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8" name="テキスト ボックス 777"/>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41745</xdr:rowOff>
    </xdr:from>
    <xdr:to>
      <xdr:col>28</xdr:col>
      <xdr:colOff>314325</xdr:colOff>
      <xdr:row>59</xdr:row>
      <xdr:rowOff>41783</xdr:rowOff>
    </xdr:to>
    <xdr:cxnSp macro="">
      <xdr:nvCxnSpPr>
        <xdr:cNvPr id="779" name="直線コネクタ 778"/>
        <xdr:cNvCxnSpPr/>
      </xdr:nvCxnSpPr>
      <xdr:spPr>
        <a:xfrm>
          <a:off x="18656300" y="101572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1" name="テキスト ボックス 780"/>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3" name="テキスト ボックス 782"/>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162357</xdr:rowOff>
    </xdr:from>
    <xdr:to>
      <xdr:col>32</xdr:col>
      <xdr:colOff>238125</xdr:colOff>
      <xdr:row>59</xdr:row>
      <xdr:rowOff>92507</xdr:rowOff>
    </xdr:to>
    <xdr:sp macro="" textlink="">
      <xdr:nvSpPr>
        <xdr:cNvPr id="789" name="円/楕円 788"/>
        <xdr:cNvSpPr/>
      </xdr:nvSpPr>
      <xdr:spPr>
        <a:xfrm>
          <a:off x="221107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77284</xdr:rowOff>
    </xdr:from>
    <xdr:ext cx="313932" cy="259045"/>
    <xdr:sp macro="" textlink="">
      <xdr:nvSpPr>
        <xdr:cNvPr id="790" name="貸付金該当値テキスト"/>
        <xdr:cNvSpPr txBox="1"/>
      </xdr:nvSpPr>
      <xdr:spPr>
        <a:xfrm>
          <a:off x="22212300" y="10021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162395</xdr:rowOff>
    </xdr:from>
    <xdr:to>
      <xdr:col>31</xdr:col>
      <xdr:colOff>85725</xdr:colOff>
      <xdr:row>59</xdr:row>
      <xdr:rowOff>92545</xdr:rowOff>
    </xdr:to>
    <xdr:sp macro="" textlink="">
      <xdr:nvSpPr>
        <xdr:cNvPr id="791" name="円/楕円 790"/>
        <xdr:cNvSpPr/>
      </xdr:nvSpPr>
      <xdr:spPr>
        <a:xfrm>
          <a:off x="21272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83672</xdr:rowOff>
    </xdr:from>
    <xdr:ext cx="313932" cy="259045"/>
    <xdr:sp macro="" textlink="">
      <xdr:nvSpPr>
        <xdr:cNvPr id="792" name="テキスト ボックス 791"/>
        <xdr:cNvSpPr txBox="1"/>
      </xdr:nvSpPr>
      <xdr:spPr>
        <a:xfrm>
          <a:off x="21166333" y="10199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162395</xdr:rowOff>
    </xdr:from>
    <xdr:to>
      <xdr:col>29</xdr:col>
      <xdr:colOff>568325</xdr:colOff>
      <xdr:row>59</xdr:row>
      <xdr:rowOff>92545</xdr:rowOff>
    </xdr:to>
    <xdr:sp macro="" textlink="">
      <xdr:nvSpPr>
        <xdr:cNvPr id="793" name="円/楕円 792"/>
        <xdr:cNvSpPr/>
      </xdr:nvSpPr>
      <xdr:spPr>
        <a:xfrm>
          <a:off x="20383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83672</xdr:rowOff>
    </xdr:from>
    <xdr:ext cx="313932" cy="259045"/>
    <xdr:sp macro="" textlink="">
      <xdr:nvSpPr>
        <xdr:cNvPr id="794" name="テキスト ボックス 793"/>
        <xdr:cNvSpPr txBox="1"/>
      </xdr:nvSpPr>
      <xdr:spPr>
        <a:xfrm>
          <a:off x="20277333" y="10199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162433</xdr:rowOff>
    </xdr:from>
    <xdr:to>
      <xdr:col>28</xdr:col>
      <xdr:colOff>365125</xdr:colOff>
      <xdr:row>59</xdr:row>
      <xdr:rowOff>92583</xdr:rowOff>
    </xdr:to>
    <xdr:sp macro="" textlink="">
      <xdr:nvSpPr>
        <xdr:cNvPr id="795" name="円/楕円 794"/>
        <xdr:cNvSpPr/>
      </xdr:nvSpPr>
      <xdr:spPr>
        <a:xfrm>
          <a:off x="19494500" y="101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83710</xdr:rowOff>
    </xdr:from>
    <xdr:ext cx="313932" cy="259045"/>
    <xdr:sp macro="" textlink="">
      <xdr:nvSpPr>
        <xdr:cNvPr id="796" name="テキスト ボックス 795"/>
        <xdr:cNvSpPr txBox="1"/>
      </xdr:nvSpPr>
      <xdr:spPr>
        <a:xfrm>
          <a:off x="19388333" y="10199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162395</xdr:rowOff>
    </xdr:from>
    <xdr:to>
      <xdr:col>27</xdr:col>
      <xdr:colOff>161925</xdr:colOff>
      <xdr:row>59</xdr:row>
      <xdr:rowOff>92545</xdr:rowOff>
    </xdr:to>
    <xdr:sp macro="" textlink="">
      <xdr:nvSpPr>
        <xdr:cNvPr id="797" name="円/楕円 796"/>
        <xdr:cNvSpPr/>
      </xdr:nvSpPr>
      <xdr:spPr>
        <a:xfrm>
          <a:off x="18605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83672</xdr:rowOff>
    </xdr:from>
    <xdr:ext cx="313932" cy="259045"/>
    <xdr:sp macro="" textlink="">
      <xdr:nvSpPr>
        <xdr:cNvPr id="798" name="テキスト ボックス 797"/>
        <xdr:cNvSpPr txBox="1"/>
      </xdr:nvSpPr>
      <xdr:spPr>
        <a:xfrm>
          <a:off x="18499333" y="10199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3096</xdr:rowOff>
    </xdr:from>
    <xdr:to>
      <xdr:col>32</xdr:col>
      <xdr:colOff>187325</xdr:colOff>
      <xdr:row>76</xdr:row>
      <xdr:rowOff>85865</xdr:rowOff>
    </xdr:to>
    <xdr:cxnSp macro="">
      <xdr:nvCxnSpPr>
        <xdr:cNvPr id="830" name="直線コネクタ 829"/>
        <xdr:cNvCxnSpPr/>
      </xdr:nvCxnSpPr>
      <xdr:spPr>
        <a:xfrm flipV="1">
          <a:off x="21323300" y="13033296"/>
          <a:ext cx="838200" cy="8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157216</xdr:rowOff>
    </xdr:from>
    <xdr:ext cx="534377" cy="259045"/>
    <xdr:sp macro="" textlink="">
      <xdr:nvSpPr>
        <xdr:cNvPr id="831" name="繰出金平均値テキスト"/>
        <xdr:cNvSpPr txBox="1"/>
      </xdr:nvSpPr>
      <xdr:spPr>
        <a:xfrm>
          <a:off x="22212300" y="131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85865</xdr:rowOff>
    </xdr:from>
    <xdr:to>
      <xdr:col>31</xdr:col>
      <xdr:colOff>34925</xdr:colOff>
      <xdr:row>76</xdr:row>
      <xdr:rowOff>98307</xdr:rowOff>
    </xdr:to>
    <xdr:cxnSp macro="">
      <xdr:nvCxnSpPr>
        <xdr:cNvPr id="833" name="直線コネクタ 832"/>
        <xdr:cNvCxnSpPr/>
      </xdr:nvCxnSpPr>
      <xdr:spPr>
        <a:xfrm flipV="1">
          <a:off x="20434300" y="13116065"/>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5" name="テキスト ボックス 834"/>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98307</xdr:rowOff>
    </xdr:from>
    <xdr:to>
      <xdr:col>29</xdr:col>
      <xdr:colOff>517525</xdr:colOff>
      <xdr:row>76</xdr:row>
      <xdr:rowOff>135356</xdr:rowOff>
    </xdr:to>
    <xdr:cxnSp macro="">
      <xdr:nvCxnSpPr>
        <xdr:cNvPr id="836" name="直線コネクタ 835"/>
        <xdr:cNvCxnSpPr/>
      </xdr:nvCxnSpPr>
      <xdr:spPr>
        <a:xfrm flipV="1">
          <a:off x="19545300" y="13128507"/>
          <a:ext cx="889000" cy="3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8" name="テキスト ボックス 837"/>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135356</xdr:rowOff>
    </xdr:from>
    <xdr:to>
      <xdr:col>28</xdr:col>
      <xdr:colOff>314325</xdr:colOff>
      <xdr:row>76</xdr:row>
      <xdr:rowOff>141905</xdr:rowOff>
    </xdr:to>
    <xdr:cxnSp macro="">
      <xdr:nvCxnSpPr>
        <xdr:cNvPr id="839" name="直線コネクタ 838"/>
        <xdr:cNvCxnSpPr/>
      </xdr:nvCxnSpPr>
      <xdr:spPr>
        <a:xfrm flipV="1">
          <a:off x="18656300" y="13165556"/>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41" name="テキスト ボックス 840"/>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43" name="テキスト ボックス 842"/>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123745</xdr:rowOff>
    </xdr:from>
    <xdr:to>
      <xdr:col>32</xdr:col>
      <xdr:colOff>238125</xdr:colOff>
      <xdr:row>76</xdr:row>
      <xdr:rowOff>53894</xdr:rowOff>
    </xdr:to>
    <xdr:sp macro="" textlink="">
      <xdr:nvSpPr>
        <xdr:cNvPr id="849" name="円/楕円 848"/>
        <xdr:cNvSpPr/>
      </xdr:nvSpPr>
      <xdr:spPr>
        <a:xfrm>
          <a:off x="22110700" y="129824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146622</xdr:rowOff>
    </xdr:from>
    <xdr:ext cx="534377" cy="259045"/>
    <xdr:sp macro="" textlink="">
      <xdr:nvSpPr>
        <xdr:cNvPr id="850" name="繰出金該当値テキスト"/>
        <xdr:cNvSpPr txBox="1"/>
      </xdr:nvSpPr>
      <xdr:spPr>
        <a:xfrm>
          <a:off x="22212300" y="128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57,366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35065</xdr:rowOff>
    </xdr:from>
    <xdr:to>
      <xdr:col>31</xdr:col>
      <xdr:colOff>85725</xdr:colOff>
      <xdr:row>76</xdr:row>
      <xdr:rowOff>136665</xdr:rowOff>
    </xdr:to>
    <xdr:sp macro="" textlink="">
      <xdr:nvSpPr>
        <xdr:cNvPr id="851" name="円/楕円 850"/>
        <xdr:cNvSpPr/>
      </xdr:nvSpPr>
      <xdr:spPr>
        <a:xfrm>
          <a:off x="21272500" y="13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153192</xdr:rowOff>
    </xdr:from>
    <xdr:ext cx="534377" cy="259045"/>
    <xdr:sp macro="" textlink="">
      <xdr:nvSpPr>
        <xdr:cNvPr id="852" name="テキスト ボックス 851"/>
        <xdr:cNvSpPr txBox="1"/>
      </xdr:nvSpPr>
      <xdr:spPr>
        <a:xfrm>
          <a:off x="21056111" y="12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47507</xdr:rowOff>
    </xdr:from>
    <xdr:to>
      <xdr:col>29</xdr:col>
      <xdr:colOff>568325</xdr:colOff>
      <xdr:row>76</xdr:row>
      <xdr:rowOff>149107</xdr:rowOff>
    </xdr:to>
    <xdr:sp macro="" textlink="">
      <xdr:nvSpPr>
        <xdr:cNvPr id="853" name="円/楕円 852"/>
        <xdr:cNvSpPr/>
      </xdr:nvSpPr>
      <xdr:spPr>
        <a:xfrm>
          <a:off x="20383500" y="1307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165634</xdr:rowOff>
    </xdr:from>
    <xdr:ext cx="534377" cy="259045"/>
    <xdr:sp macro="" textlink="">
      <xdr:nvSpPr>
        <xdr:cNvPr id="854" name="テキスト ボックス 853"/>
        <xdr:cNvSpPr txBox="1"/>
      </xdr:nvSpPr>
      <xdr:spPr>
        <a:xfrm>
          <a:off x="20167111" y="1285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84556</xdr:rowOff>
    </xdr:from>
    <xdr:to>
      <xdr:col>28</xdr:col>
      <xdr:colOff>365125</xdr:colOff>
      <xdr:row>77</xdr:row>
      <xdr:rowOff>14706</xdr:rowOff>
    </xdr:to>
    <xdr:sp macro="" textlink="">
      <xdr:nvSpPr>
        <xdr:cNvPr id="855" name="円/楕円 854"/>
        <xdr:cNvSpPr/>
      </xdr:nvSpPr>
      <xdr:spPr>
        <a:xfrm>
          <a:off x="194945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31234</xdr:rowOff>
    </xdr:from>
    <xdr:ext cx="534377" cy="259045"/>
    <xdr:sp macro="" textlink="">
      <xdr:nvSpPr>
        <xdr:cNvPr id="856" name="テキスト ボックス 855"/>
        <xdr:cNvSpPr txBox="1"/>
      </xdr:nvSpPr>
      <xdr:spPr>
        <a:xfrm>
          <a:off x="19278111" y="1288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91105</xdr:rowOff>
    </xdr:from>
    <xdr:to>
      <xdr:col>27</xdr:col>
      <xdr:colOff>161925</xdr:colOff>
      <xdr:row>77</xdr:row>
      <xdr:rowOff>21255</xdr:rowOff>
    </xdr:to>
    <xdr:sp macro="" textlink="">
      <xdr:nvSpPr>
        <xdr:cNvPr id="857" name="円/楕円 856"/>
        <xdr:cNvSpPr/>
      </xdr:nvSpPr>
      <xdr:spPr>
        <a:xfrm>
          <a:off x="18605500" y="131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37782</xdr:rowOff>
    </xdr:from>
    <xdr:ext cx="534377" cy="259045"/>
    <xdr:sp macro="" textlink="">
      <xdr:nvSpPr>
        <xdr:cNvPr id="858" name="テキスト ボックス 857"/>
        <xdr:cNvSpPr txBox="1"/>
      </xdr:nvSpPr>
      <xdr:spPr>
        <a:xfrm>
          <a:off x="18389111" y="1289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solidFill>
                <a:sysClr val="windowText" lastClr="000000"/>
              </a:solidFill>
              <a:effectLst/>
            </a:rPr>
            <a:t>　・扶助費の住民一人当たりのコストが</a:t>
          </a:r>
          <a:r>
            <a:rPr lang="en-US" altLang="ja-JP">
              <a:solidFill>
                <a:sysClr val="windowText" lastClr="000000"/>
              </a:solidFill>
              <a:effectLst/>
            </a:rPr>
            <a:t>157,697</a:t>
          </a:r>
          <a:r>
            <a:rPr lang="ja-JP" altLang="en-US">
              <a:solidFill>
                <a:sysClr val="windowText" lastClr="000000"/>
              </a:solidFill>
              <a:effectLst/>
            </a:rPr>
            <a:t>円となっており、類似団体及び大阪府平均を大幅に上回っている。</a:t>
          </a:r>
          <a:endParaRPr lang="en-US" altLang="ja-JP">
            <a:solidFill>
              <a:sysClr val="windowText" lastClr="000000"/>
            </a:solidFill>
            <a:effectLst/>
          </a:endParaRPr>
        </a:p>
        <a:p>
          <a:r>
            <a:rPr lang="ja-JP" altLang="en-US">
              <a:solidFill>
                <a:sysClr val="windowText" lastClr="000000"/>
              </a:solidFill>
              <a:effectLst/>
            </a:rPr>
            <a:t>　</a:t>
          </a:r>
          <a:r>
            <a:rPr lang="ja-JP" altLang="en-US" baseline="0">
              <a:solidFill>
                <a:sysClr val="windowText" lastClr="000000"/>
              </a:solidFill>
              <a:effectLst/>
            </a:rPr>
            <a:t>  </a:t>
          </a:r>
          <a:r>
            <a:rPr lang="ja-JP" altLang="en-US">
              <a:solidFill>
                <a:sysClr val="windowText" lastClr="000000"/>
              </a:solidFill>
              <a:effectLst/>
            </a:rPr>
            <a:t>主な要因としては、生活保護費が多額であることが挙げられ、また、近年では障がい者自立支援給付費も増加しており、依然として扶助費が高い水準で推移している。</a:t>
          </a:r>
          <a:endParaRPr lang="en-US" altLang="ja-JP">
            <a:solidFill>
              <a:sysClr val="windowText" lastClr="000000"/>
            </a:solidFill>
            <a:effectLst/>
          </a:endParaRPr>
        </a:p>
        <a:p>
          <a:r>
            <a:rPr lang="ja-JP" altLang="en-US">
              <a:solidFill>
                <a:sysClr val="windowText" lastClr="000000"/>
              </a:solidFill>
              <a:effectLst/>
            </a:rPr>
            <a:t>　・繰出金の住民一人当たりのコストが</a:t>
          </a:r>
          <a:r>
            <a:rPr lang="en-US" altLang="ja-JP">
              <a:solidFill>
                <a:sysClr val="windowText" lastClr="000000"/>
              </a:solidFill>
              <a:effectLst/>
            </a:rPr>
            <a:t>57,366</a:t>
          </a:r>
          <a:r>
            <a:rPr lang="ja-JP" altLang="en-US">
              <a:solidFill>
                <a:sysClr val="windowText" lastClr="000000"/>
              </a:solidFill>
              <a:effectLst/>
            </a:rPr>
            <a:t>円となっており、類似団体及び大阪府平均を大きく上回っている。</a:t>
          </a:r>
          <a:endParaRPr lang="en-US" altLang="ja-JP">
            <a:solidFill>
              <a:sysClr val="windowText" lastClr="000000"/>
            </a:solidFill>
            <a:effectLst/>
          </a:endParaRPr>
        </a:p>
        <a:p>
          <a:r>
            <a:rPr lang="en-US" altLang="ja-JP">
              <a:solidFill>
                <a:sysClr val="windowText" lastClr="000000"/>
              </a:solidFill>
              <a:effectLst/>
            </a:rPr>
            <a:t>     </a:t>
          </a:r>
          <a:r>
            <a:rPr lang="ja-JP" altLang="en-US">
              <a:solidFill>
                <a:sysClr val="windowText" lastClr="000000"/>
              </a:solidFill>
              <a:effectLst/>
            </a:rPr>
            <a:t>主な要因としては、下水道普及率の向上に向けての下水道整備に係る繰出金、国民健康保険事業特別会計の累積赤字の早期解消に向けた繰出金、介護保険を実施しているくすのき広域連合への負担金などが挙げられる。</a:t>
          </a:r>
        </a:p>
        <a:p>
          <a:r>
            <a:rPr lang="ja-JP" altLang="en-US">
              <a:solidFill>
                <a:sysClr val="windowText" lastClr="000000"/>
              </a:solidFill>
              <a:effectLst/>
            </a:rPr>
            <a:t>　・公債費の住民一人当たりのコストが</a:t>
          </a:r>
          <a:r>
            <a:rPr lang="en-US" altLang="ja-JP">
              <a:solidFill>
                <a:sysClr val="windowText" lastClr="000000"/>
              </a:solidFill>
              <a:effectLst/>
            </a:rPr>
            <a:t>37,162</a:t>
          </a:r>
          <a:r>
            <a:rPr lang="ja-JP" altLang="en-US">
              <a:solidFill>
                <a:sysClr val="windowText" lastClr="000000"/>
              </a:solidFill>
              <a:effectLst/>
            </a:rPr>
            <a:t>円となっており、類似団体及び大阪府平均を下回っている。</a:t>
          </a:r>
        </a:p>
        <a:p>
          <a:r>
            <a:rPr lang="ja-JP" altLang="en-US">
              <a:solidFill>
                <a:sysClr val="windowText" lastClr="000000"/>
              </a:solidFill>
              <a:effectLst/>
            </a:rPr>
            <a:t>　</a:t>
          </a:r>
          <a:r>
            <a:rPr lang="ja-JP" altLang="en-US" baseline="0">
              <a:solidFill>
                <a:sysClr val="windowText" lastClr="000000"/>
              </a:solidFill>
              <a:effectLst/>
            </a:rPr>
            <a:t>  </a:t>
          </a:r>
          <a:r>
            <a:rPr lang="ja-JP" altLang="en-US">
              <a:solidFill>
                <a:sysClr val="windowText" lastClr="000000"/>
              </a:solidFill>
              <a:effectLst/>
            </a:rPr>
            <a:t>要因としては、既に発行済みの市債の償還が終了し、かつ新規発行の市債についても計画的な市債発行を実施したことによる。</a:t>
          </a:r>
          <a:endParaRPr lang="ja-JP" altLang="ja-JP">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大阪府門真市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125,409
122,721
12.30
53,081,483
52,950,947
54,630
27,111,922
48,482,564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123698</xdr:rowOff>
    </xdr:from>
    <xdr:to>
      <xdr:col>6</xdr:col>
      <xdr:colOff>511175</xdr:colOff>
      <xdr:row>33</xdr:row>
      <xdr:rowOff>153416</xdr:rowOff>
    </xdr:to>
    <xdr:cxnSp macro="">
      <xdr:nvCxnSpPr>
        <xdr:cNvPr id="57" name="直線コネクタ 56"/>
        <xdr:cNvCxnSpPr/>
      </xdr:nvCxnSpPr>
      <xdr:spPr>
        <a:xfrm flipV="1">
          <a:off x="3797300" y="578154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57040</xdr:rowOff>
    </xdr:from>
    <xdr:ext cx="469744" cy="259045"/>
    <xdr:sp macro="" textlink="">
      <xdr:nvSpPr>
        <xdr:cNvPr id="58" name="議会費平均値テキスト"/>
        <xdr:cNvSpPr txBox="1"/>
      </xdr:nvSpPr>
      <xdr:spPr>
        <a:xfrm>
          <a:off x="4686300" y="588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153416</xdr:rowOff>
    </xdr:from>
    <xdr:to>
      <xdr:col>5</xdr:col>
      <xdr:colOff>358775</xdr:colOff>
      <xdr:row>34</xdr:row>
      <xdr:rowOff>35687</xdr:rowOff>
    </xdr:to>
    <xdr:cxnSp macro="">
      <xdr:nvCxnSpPr>
        <xdr:cNvPr id="60" name="直線コネクタ 59"/>
        <xdr:cNvCxnSpPr/>
      </xdr:nvCxnSpPr>
      <xdr:spPr>
        <a:xfrm flipV="1">
          <a:off x="2908300" y="5811266"/>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1968</xdr:rowOff>
    </xdr:from>
    <xdr:to>
      <xdr:col>4</xdr:col>
      <xdr:colOff>155575</xdr:colOff>
      <xdr:row>34</xdr:row>
      <xdr:rowOff>35687</xdr:rowOff>
    </xdr:to>
    <xdr:cxnSp macro="">
      <xdr:nvCxnSpPr>
        <xdr:cNvPr id="63" name="直線コネクタ 62"/>
        <xdr:cNvCxnSpPr/>
      </xdr:nvCxnSpPr>
      <xdr:spPr>
        <a:xfrm>
          <a:off x="2019300" y="5831268"/>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121984</xdr:rowOff>
    </xdr:from>
    <xdr:to>
      <xdr:col>2</xdr:col>
      <xdr:colOff>638175</xdr:colOff>
      <xdr:row>34</xdr:row>
      <xdr:rowOff>1968</xdr:rowOff>
    </xdr:to>
    <xdr:cxnSp macro="">
      <xdr:nvCxnSpPr>
        <xdr:cNvPr id="66" name="直線コネクタ 65"/>
        <xdr:cNvCxnSpPr/>
      </xdr:nvCxnSpPr>
      <xdr:spPr>
        <a:xfrm>
          <a:off x="1130300" y="5608384"/>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72898</xdr:rowOff>
    </xdr:from>
    <xdr:to>
      <xdr:col>6</xdr:col>
      <xdr:colOff>561975</xdr:colOff>
      <xdr:row>34</xdr:row>
      <xdr:rowOff>3048</xdr:rowOff>
    </xdr:to>
    <xdr:sp macro="" textlink="">
      <xdr:nvSpPr>
        <xdr:cNvPr id="76" name="円/楕円 75"/>
        <xdr:cNvSpPr/>
      </xdr:nvSpPr>
      <xdr:spPr>
        <a:xfrm>
          <a:off x="45847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95775</xdr:rowOff>
    </xdr:from>
    <xdr:ext cx="469744" cy="259045"/>
    <xdr:sp macro="" textlink="">
      <xdr:nvSpPr>
        <xdr:cNvPr id="77" name="議会費該当値テキスト"/>
        <xdr:cNvSpPr txBox="1"/>
      </xdr:nvSpPr>
      <xdr:spPr>
        <a:xfrm>
          <a:off x="4686300"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102616</xdr:rowOff>
    </xdr:from>
    <xdr:to>
      <xdr:col>5</xdr:col>
      <xdr:colOff>409575</xdr:colOff>
      <xdr:row>34</xdr:row>
      <xdr:rowOff>32766</xdr:rowOff>
    </xdr:to>
    <xdr:sp macro="" textlink="">
      <xdr:nvSpPr>
        <xdr:cNvPr id="78" name="円/楕円 77"/>
        <xdr:cNvSpPr/>
      </xdr:nvSpPr>
      <xdr:spPr>
        <a:xfrm>
          <a:off x="3746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49293</xdr:rowOff>
    </xdr:from>
    <xdr:ext cx="469744" cy="259045"/>
    <xdr:sp macro="" textlink="">
      <xdr:nvSpPr>
        <xdr:cNvPr id="79" name="テキスト ボックス 78"/>
        <xdr:cNvSpPr txBox="1"/>
      </xdr:nvSpPr>
      <xdr:spPr>
        <a:xfrm>
          <a:off x="3562427"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156337</xdr:rowOff>
    </xdr:from>
    <xdr:to>
      <xdr:col>4</xdr:col>
      <xdr:colOff>206375</xdr:colOff>
      <xdr:row>34</xdr:row>
      <xdr:rowOff>86487</xdr:rowOff>
    </xdr:to>
    <xdr:sp macro="" textlink="">
      <xdr:nvSpPr>
        <xdr:cNvPr id="80" name="円/楕円 79"/>
        <xdr:cNvSpPr/>
      </xdr:nvSpPr>
      <xdr:spPr>
        <a:xfrm>
          <a:off x="2857500" y="58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103014</xdr:rowOff>
    </xdr:from>
    <xdr:ext cx="469744" cy="259045"/>
    <xdr:sp macro="" textlink="">
      <xdr:nvSpPr>
        <xdr:cNvPr id="81" name="テキスト ボックス 80"/>
        <xdr:cNvSpPr txBox="1"/>
      </xdr:nvSpPr>
      <xdr:spPr>
        <a:xfrm>
          <a:off x="2673427" y="558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122618</xdr:rowOff>
    </xdr:from>
    <xdr:to>
      <xdr:col>3</xdr:col>
      <xdr:colOff>3175</xdr:colOff>
      <xdr:row>34</xdr:row>
      <xdr:rowOff>52768</xdr:rowOff>
    </xdr:to>
    <xdr:sp macro="" textlink="">
      <xdr:nvSpPr>
        <xdr:cNvPr id="82" name="円/楕円 81"/>
        <xdr:cNvSpPr/>
      </xdr:nvSpPr>
      <xdr:spPr>
        <a:xfrm>
          <a:off x="1968500" y="578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69295</xdr:rowOff>
    </xdr:from>
    <xdr:ext cx="469744" cy="259045"/>
    <xdr:sp macro="" textlink="">
      <xdr:nvSpPr>
        <xdr:cNvPr id="83" name="テキスト ボックス 82"/>
        <xdr:cNvSpPr txBox="1"/>
      </xdr:nvSpPr>
      <xdr:spPr>
        <a:xfrm>
          <a:off x="1784427" y="555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71184</xdr:rowOff>
    </xdr:from>
    <xdr:to>
      <xdr:col>1</xdr:col>
      <xdr:colOff>485775</xdr:colOff>
      <xdr:row>33</xdr:row>
      <xdr:rowOff>1334</xdr:rowOff>
    </xdr:to>
    <xdr:sp macro="" textlink="">
      <xdr:nvSpPr>
        <xdr:cNvPr id="84" name="円/楕円 83"/>
        <xdr:cNvSpPr/>
      </xdr:nvSpPr>
      <xdr:spPr>
        <a:xfrm>
          <a:off x="1079500" y="55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17861</xdr:rowOff>
    </xdr:from>
    <xdr:ext cx="469744" cy="259045"/>
    <xdr:sp macro="" textlink="">
      <xdr:nvSpPr>
        <xdr:cNvPr id="85" name="テキスト ボックス 84"/>
        <xdr:cNvSpPr txBox="1"/>
      </xdr:nvSpPr>
      <xdr:spPr>
        <a:xfrm>
          <a:off x="895427" y="533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74268</xdr:rowOff>
    </xdr:from>
    <xdr:to>
      <xdr:col>6</xdr:col>
      <xdr:colOff>511175</xdr:colOff>
      <xdr:row>58</xdr:row>
      <xdr:rowOff>78798</xdr:rowOff>
    </xdr:to>
    <xdr:cxnSp macro="">
      <xdr:nvCxnSpPr>
        <xdr:cNvPr id="112" name="直線コネクタ 111"/>
        <xdr:cNvCxnSpPr/>
      </xdr:nvCxnSpPr>
      <xdr:spPr>
        <a:xfrm flipV="1">
          <a:off x="3797300" y="10018368"/>
          <a:ext cx="8382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163866</xdr:rowOff>
    </xdr:from>
    <xdr:ext cx="534377" cy="259045"/>
    <xdr:sp macro="" textlink="">
      <xdr:nvSpPr>
        <xdr:cNvPr id="113" name="総務費平均値テキスト"/>
        <xdr:cNvSpPr txBox="1"/>
      </xdr:nvSpPr>
      <xdr:spPr>
        <a:xfrm>
          <a:off x="4686300" y="976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56348</xdr:rowOff>
    </xdr:from>
    <xdr:to>
      <xdr:col>5</xdr:col>
      <xdr:colOff>358775</xdr:colOff>
      <xdr:row>58</xdr:row>
      <xdr:rowOff>78798</xdr:rowOff>
    </xdr:to>
    <xdr:cxnSp macro="">
      <xdr:nvCxnSpPr>
        <xdr:cNvPr id="115" name="直線コネクタ 114"/>
        <xdr:cNvCxnSpPr/>
      </xdr:nvCxnSpPr>
      <xdr:spPr>
        <a:xfrm>
          <a:off x="2908300" y="10000448"/>
          <a:ext cx="889000" cy="2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101675</xdr:rowOff>
    </xdr:from>
    <xdr:ext cx="534377" cy="259045"/>
    <xdr:sp macro="" textlink="">
      <xdr:nvSpPr>
        <xdr:cNvPr id="117" name="テキスト ボックス 116"/>
        <xdr:cNvSpPr txBox="1"/>
      </xdr:nvSpPr>
      <xdr:spPr>
        <a:xfrm>
          <a:off x="3530111" y="97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160303</xdr:rowOff>
    </xdr:from>
    <xdr:to>
      <xdr:col>4</xdr:col>
      <xdr:colOff>155575</xdr:colOff>
      <xdr:row>58</xdr:row>
      <xdr:rowOff>56348</xdr:rowOff>
    </xdr:to>
    <xdr:cxnSp macro="">
      <xdr:nvCxnSpPr>
        <xdr:cNvPr id="118" name="直線コネクタ 117"/>
        <xdr:cNvCxnSpPr/>
      </xdr:nvCxnSpPr>
      <xdr:spPr>
        <a:xfrm>
          <a:off x="2019300" y="9932953"/>
          <a:ext cx="889000" cy="6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99329</xdr:rowOff>
    </xdr:from>
    <xdr:ext cx="534377" cy="259045"/>
    <xdr:sp macro="" textlink="">
      <xdr:nvSpPr>
        <xdr:cNvPr id="120" name="テキスト ボックス 119"/>
        <xdr:cNvSpPr txBox="1"/>
      </xdr:nvSpPr>
      <xdr:spPr>
        <a:xfrm>
          <a:off x="2641111" y="97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160303</xdr:rowOff>
    </xdr:from>
    <xdr:to>
      <xdr:col>2</xdr:col>
      <xdr:colOff>638175</xdr:colOff>
      <xdr:row>58</xdr:row>
      <xdr:rowOff>25251</xdr:rowOff>
    </xdr:to>
    <xdr:cxnSp macro="">
      <xdr:nvCxnSpPr>
        <xdr:cNvPr id="121" name="直線コネクタ 120"/>
        <xdr:cNvCxnSpPr/>
      </xdr:nvCxnSpPr>
      <xdr:spPr>
        <a:xfrm flipV="1">
          <a:off x="1130300" y="9932953"/>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81649</xdr:rowOff>
    </xdr:from>
    <xdr:ext cx="534377" cy="259045"/>
    <xdr:sp macro="" textlink="">
      <xdr:nvSpPr>
        <xdr:cNvPr id="123" name="テキスト ボックス 122"/>
        <xdr:cNvSpPr txBox="1"/>
      </xdr:nvSpPr>
      <xdr:spPr>
        <a:xfrm>
          <a:off x="1752111" y="100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23468</xdr:rowOff>
    </xdr:from>
    <xdr:to>
      <xdr:col>6</xdr:col>
      <xdr:colOff>561975</xdr:colOff>
      <xdr:row>58</xdr:row>
      <xdr:rowOff>125068</xdr:rowOff>
    </xdr:to>
    <xdr:sp macro="" textlink="">
      <xdr:nvSpPr>
        <xdr:cNvPr id="131" name="円/楕円 130"/>
        <xdr:cNvSpPr/>
      </xdr:nvSpPr>
      <xdr:spPr>
        <a:xfrm>
          <a:off x="4584700" y="99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119416</xdr:rowOff>
    </xdr:from>
    <xdr:ext cx="534377" cy="259045"/>
    <xdr:sp macro="" textlink="">
      <xdr:nvSpPr>
        <xdr:cNvPr id="132" name="総務費該当値テキスト"/>
        <xdr:cNvSpPr txBox="1"/>
      </xdr:nvSpPr>
      <xdr:spPr>
        <a:xfrm>
          <a:off x="4686300" y="98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28,623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27998</xdr:rowOff>
    </xdr:from>
    <xdr:to>
      <xdr:col>5</xdr:col>
      <xdr:colOff>409575</xdr:colOff>
      <xdr:row>58</xdr:row>
      <xdr:rowOff>129598</xdr:rowOff>
    </xdr:to>
    <xdr:sp macro="" textlink="">
      <xdr:nvSpPr>
        <xdr:cNvPr id="133" name="円/楕円 132"/>
        <xdr:cNvSpPr/>
      </xdr:nvSpPr>
      <xdr:spPr>
        <a:xfrm>
          <a:off x="3746500" y="99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120725</xdr:rowOff>
    </xdr:from>
    <xdr:ext cx="534377" cy="259045"/>
    <xdr:sp macro="" textlink="">
      <xdr:nvSpPr>
        <xdr:cNvPr id="134" name="テキスト ボックス 133"/>
        <xdr:cNvSpPr txBox="1"/>
      </xdr:nvSpPr>
      <xdr:spPr>
        <a:xfrm>
          <a:off x="3530111" y="10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5548</xdr:rowOff>
    </xdr:from>
    <xdr:to>
      <xdr:col>4</xdr:col>
      <xdr:colOff>206375</xdr:colOff>
      <xdr:row>58</xdr:row>
      <xdr:rowOff>107148</xdr:rowOff>
    </xdr:to>
    <xdr:sp macro="" textlink="">
      <xdr:nvSpPr>
        <xdr:cNvPr id="135" name="円/楕円 134"/>
        <xdr:cNvSpPr/>
      </xdr:nvSpPr>
      <xdr:spPr>
        <a:xfrm>
          <a:off x="2857500" y="994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98275</xdr:rowOff>
    </xdr:from>
    <xdr:ext cx="534377" cy="259045"/>
    <xdr:sp macro="" textlink="">
      <xdr:nvSpPr>
        <xdr:cNvPr id="136" name="テキスト ボックス 135"/>
        <xdr:cNvSpPr txBox="1"/>
      </xdr:nvSpPr>
      <xdr:spPr>
        <a:xfrm>
          <a:off x="2641111" y="1004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109503</xdr:rowOff>
    </xdr:from>
    <xdr:to>
      <xdr:col>3</xdr:col>
      <xdr:colOff>3175</xdr:colOff>
      <xdr:row>58</xdr:row>
      <xdr:rowOff>39653</xdr:rowOff>
    </xdr:to>
    <xdr:sp macro="" textlink="">
      <xdr:nvSpPr>
        <xdr:cNvPr id="137" name="円/楕円 136"/>
        <xdr:cNvSpPr/>
      </xdr:nvSpPr>
      <xdr:spPr>
        <a:xfrm>
          <a:off x="1968500" y="988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56180</xdr:rowOff>
    </xdr:from>
    <xdr:ext cx="534377" cy="259045"/>
    <xdr:sp macro="" textlink="">
      <xdr:nvSpPr>
        <xdr:cNvPr id="138" name="テキスト ボックス 137"/>
        <xdr:cNvSpPr txBox="1"/>
      </xdr:nvSpPr>
      <xdr:spPr>
        <a:xfrm>
          <a:off x="1752111" y="96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145901</xdr:rowOff>
    </xdr:from>
    <xdr:to>
      <xdr:col>1</xdr:col>
      <xdr:colOff>485775</xdr:colOff>
      <xdr:row>58</xdr:row>
      <xdr:rowOff>76051</xdr:rowOff>
    </xdr:to>
    <xdr:sp macro="" textlink="">
      <xdr:nvSpPr>
        <xdr:cNvPr id="139" name="円/楕円 138"/>
        <xdr:cNvSpPr/>
      </xdr:nvSpPr>
      <xdr:spPr>
        <a:xfrm>
          <a:off x="1079500" y="99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92578</xdr:rowOff>
    </xdr:from>
    <xdr:ext cx="534377" cy="259045"/>
    <xdr:sp macro="" textlink="">
      <xdr:nvSpPr>
        <xdr:cNvPr id="140" name="テキスト ボックス 139"/>
        <xdr:cNvSpPr txBox="1"/>
      </xdr:nvSpPr>
      <xdr:spPr>
        <a:xfrm>
          <a:off x="863111" y="969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54115</xdr:rowOff>
    </xdr:from>
    <xdr:to>
      <xdr:col>6</xdr:col>
      <xdr:colOff>511175</xdr:colOff>
      <xdr:row>72</xdr:row>
      <xdr:rowOff>22237</xdr:rowOff>
    </xdr:to>
    <xdr:cxnSp macro="">
      <xdr:nvCxnSpPr>
        <xdr:cNvPr id="170" name="直線コネクタ 169"/>
        <xdr:cNvCxnSpPr/>
      </xdr:nvCxnSpPr>
      <xdr:spPr>
        <a:xfrm flipV="1">
          <a:off x="3797300" y="12227065"/>
          <a:ext cx="838200" cy="13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102861</xdr:rowOff>
    </xdr:from>
    <xdr:ext cx="599010" cy="259045"/>
    <xdr:sp macro="" textlink="">
      <xdr:nvSpPr>
        <xdr:cNvPr id="171" name="民生費平均値テキスト"/>
        <xdr:cNvSpPr txBox="1"/>
      </xdr:nvSpPr>
      <xdr:spPr>
        <a:xfrm>
          <a:off x="4686300" y="12961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22237</xdr:rowOff>
    </xdr:from>
    <xdr:to>
      <xdr:col>5</xdr:col>
      <xdr:colOff>358775</xdr:colOff>
      <xdr:row>72</xdr:row>
      <xdr:rowOff>85585</xdr:rowOff>
    </xdr:to>
    <xdr:cxnSp macro="">
      <xdr:nvCxnSpPr>
        <xdr:cNvPr id="173" name="直線コネクタ 172"/>
        <xdr:cNvCxnSpPr/>
      </xdr:nvCxnSpPr>
      <xdr:spPr>
        <a:xfrm flipV="1">
          <a:off x="2908300" y="12366637"/>
          <a:ext cx="889000" cy="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85585</xdr:rowOff>
    </xdr:from>
    <xdr:to>
      <xdr:col>4</xdr:col>
      <xdr:colOff>155575</xdr:colOff>
      <xdr:row>72</xdr:row>
      <xdr:rowOff>168402</xdr:rowOff>
    </xdr:to>
    <xdr:cxnSp macro="">
      <xdr:nvCxnSpPr>
        <xdr:cNvPr id="176" name="直線コネクタ 175"/>
        <xdr:cNvCxnSpPr/>
      </xdr:nvCxnSpPr>
      <xdr:spPr>
        <a:xfrm flipV="1">
          <a:off x="2019300" y="12429985"/>
          <a:ext cx="889000" cy="8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78" name="テキスト ボックス 177"/>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168402</xdr:rowOff>
    </xdr:from>
    <xdr:to>
      <xdr:col>2</xdr:col>
      <xdr:colOff>638175</xdr:colOff>
      <xdr:row>72</xdr:row>
      <xdr:rowOff>169621</xdr:rowOff>
    </xdr:to>
    <xdr:cxnSp macro="">
      <xdr:nvCxnSpPr>
        <xdr:cNvPr id="179" name="直線コネクタ 178"/>
        <xdr:cNvCxnSpPr/>
      </xdr:nvCxnSpPr>
      <xdr:spPr>
        <a:xfrm flipV="1">
          <a:off x="1130300" y="12512802"/>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3315</xdr:rowOff>
    </xdr:from>
    <xdr:to>
      <xdr:col>6</xdr:col>
      <xdr:colOff>561975</xdr:colOff>
      <xdr:row>71</xdr:row>
      <xdr:rowOff>104915</xdr:rowOff>
    </xdr:to>
    <xdr:sp macro="" textlink="">
      <xdr:nvSpPr>
        <xdr:cNvPr id="189" name="円/楕円 188"/>
        <xdr:cNvSpPr/>
      </xdr:nvSpPr>
      <xdr:spPr>
        <a:xfrm>
          <a:off x="4584700" y="1217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118064</xdr:rowOff>
    </xdr:from>
    <xdr:ext cx="599010" cy="259045"/>
    <xdr:sp macro="" textlink="">
      <xdr:nvSpPr>
        <xdr:cNvPr id="190" name="民生費該当値テキスト"/>
        <xdr:cNvSpPr txBox="1"/>
      </xdr:nvSpPr>
      <xdr:spPr>
        <a:xfrm>
          <a:off x="4686300" y="1211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227,239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142887</xdr:rowOff>
    </xdr:from>
    <xdr:to>
      <xdr:col>5</xdr:col>
      <xdr:colOff>409575</xdr:colOff>
      <xdr:row>72</xdr:row>
      <xdr:rowOff>73037</xdr:rowOff>
    </xdr:to>
    <xdr:sp macro="" textlink="">
      <xdr:nvSpPr>
        <xdr:cNvPr id="191" name="円/楕円 190"/>
        <xdr:cNvSpPr/>
      </xdr:nvSpPr>
      <xdr:spPr>
        <a:xfrm>
          <a:off x="3746500" y="123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89564</xdr:rowOff>
    </xdr:from>
    <xdr:ext cx="599010" cy="259045"/>
    <xdr:sp macro="" textlink="">
      <xdr:nvSpPr>
        <xdr:cNvPr id="192" name="テキスト ボックス 191"/>
        <xdr:cNvSpPr txBox="1"/>
      </xdr:nvSpPr>
      <xdr:spPr>
        <a:xfrm>
          <a:off x="3497794" y="1209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216,249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34785</xdr:rowOff>
    </xdr:from>
    <xdr:to>
      <xdr:col>4</xdr:col>
      <xdr:colOff>206375</xdr:colOff>
      <xdr:row>72</xdr:row>
      <xdr:rowOff>136385</xdr:rowOff>
    </xdr:to>
    <xdr:sp macro="" textlink="">
      <xdr:nvSpPr>
        <xdr:cNvPr id="193" name="円/楕円 192"/>
        <xdr:cNvSpPr/>
      </xdr:nvSpPr>
      <xdr:spPr>
        <a:xfrm>
          <a:off x="2857500" y="123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152912</xdr:rowOff>
    </xdr:from>
    <xdr:ext cx="599010" cy="259045"/>
    <xdr:sp macro="" textlink="">
      <xdr:nvSpPr>
        <xdr:cNvPr id="194" name="テキスト ボックス 193"/>
        <xdr:cNvSpPr txBox="1"/>
      </xdr:nvSpPr>
      <xdr:spPr>
        <a:xfrm>
          <a:off x="2608794" y="1215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211,261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117602</xdr:rowOff>
    </xdr:from>
    <xdr:to>
      <xdr:col>3</xdr:col>
      <xdr:colOff>3175</xdr:colOff>
      <xdr:row>73</xdr:row>
      <xdr:rowOff>47752</xdr:rowOff>
    </xdr:to>
    <xdr:sp macro="" textlink="">
      <xdr:nvSpPr>
        <xdr:cNvPr id="195" name="円/楕円 194"/>
        <xdr:cNvSpPr/>
      </xdr:nvSpPr>
      <xdr:spPr>
        <a:xfrm>
          <a:off x="1968500" y="124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64279</xdr:rowOff>
    </xdr:from>
    <xdr:ext cx="599010" cy="259045"/>
    <xdr:sp macro="" textlink="">
      <xdr:nvSpPr>
        <xdr:cNvPr id="196" name="テキスト ボックス 195"/>
        <xdr:cNvSpPr txBox="1"/>
      </xdr:nvSpPr>
      <xdr:spPr>
        <a:xfrm>
          <a:off x="1719794" y="1223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204,740</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118821</xdr:rowOff>
    </xdr:from>
    <xdr:to>
      <xdr:col>1</xdr:col>
      <xdr:colOff>485775</xdr:colOff>
      <xdr:row>73</xdr:row>
      <xdr:rowOff>48971</xdr:rowOff>
    </xdr:to>
    <xdr:sp macro="" textlink="">
      <xdr:nvSpPr>
        <xdr:cNvPr id="197" name="円/楕円 196"/>
        <xdr:cNvSpPr/>
      </xdr:nvSpPr>
      <xdr:spPr>
        <a:xfrm>
          <a:off x="1079500" y="12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65498</xdr:rowOff>
    </xdr:from>
    <xdr:ext cx="599010" cy="259045"/>
    <xdr:sp macro="" textlink="">
      <xdr:nvSpPr>
        <xdr:cNvPr id="198" name="テキスト ボックス 197"/>
        <xdr:cNvSpPr txBox="1"/>
      </xdr:nvSpPr>
      <xdr:spPr>
        <a:xfrm>
          <a:off x="830794" y="1223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143614</xdr:rowOff>
    </xdr:from>
    <xdr:to>
      <xdr:col>6</xdr:col>
      <xdr:colOff>511175</xdr:colOff>
      <xdr:row>97</xdr:row>
      <xdr:rowOff>68862</xdr:rowOff>
    </xdr:to>
    <xdr:cxnSp macro="">
      <xdr:nvCxnSpPr>
        <xdr:cNvPr id="232" name="直線コネクタ 231"/>
        <xdr:cNvCxnSpPr/>
      </xdr:nvCxnSpPr>
      <xdr:spPr>
        <a:xfrm flipV="1">
          <a:off x="3797300" y="16602814"/>
          <a:ext cx="8382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3" name="衛生費平均値テキスト"/>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68862</xdr:rowOff>
    </xdr:from>
    <xdr:to>
      <xdr:col>5</xdr:col>
      <xdr:colOff>358775</xdr:colOff>
      <xdr:row>97</xdr:row>
      <xdr:rowOff>110382</xdr:rowOff>
    </xdr:to>
    <xdr:cxnSp macro="">
      <xdr:nvCxnSpPr>
        <xdr:cNvPr id="235" name="直線コネクタ 234"/>
        <xdr:cNvCxnSpPr/>
      </xdr:nvCxnSpPr>
      <xdr:spPr>
        <a:xfrm flipV="1">
          <a:off x="2908300" y="16699512"/>
          <a:ext cx="889000" cy="4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94527</xdr:rowOff>
    </xdr:from>
    <xdr:ext cx="534377" cy="259045"/>
    <xdr:sp macro="" textlink="">
      <xdr:nvSpPr>
        <xdr:cNvPr id="237" name="テキスト ボックス 236"/>
        <xdr:cNvSpPr txBox="1"/>
      </xdr:nvSpPr>
      <xdr:spPr>
        <a:xfrm>
          <a:off x="3530111" y="16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48718</xdr:rowOff>
    </xdr:from>
    <xdr:to>
      <xdr:col>4</xdr:col>
      <xdr:colOff>155575</xdr:colOff>
      <xdr:row>97</xdr:row>
      <xdr:rowOff>110382</xdr:rowOff>
    </xdr:to>
    <xdr:cxnSp macro="">
      <xdr:nvCxnSpPr>
        <xdr:cNvPr id="238" name="直線コネクタ 237"/>
        <xdr:cNvCxnSpPr/>
      </xdr:nvCxnSpPr>
      <xdr:spPr>
        <a:xfrm>
          <a:off x="2019300" y="16679368"/>
          <a:ext cx="889000" cy="6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108786</xdr:rowOff>
    </xdr:from>
    <xdr:ext cx="534377" cy="259045"/>
    <xdr:sp macro="" textlink="">
      <xdr:nvSpPr>
        <xdr:cNvPr id="240" name="テキスト ボックス 239"/>
        <xdr:cNvSpPr txBox="1"/>
      </xdr:nvSpPr>
      <xdr:spPr>
        <a:xfrm>
          <a:off x="2641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48718</xdr:rowOff>
    </xdr:from>
    <xdr:to>
      <xdr:col>2</xdr:col>
      <xdr:colOff>638175</xdr:colOff>
      <xdr:row>97</xdr:row>
      <xdr:rowOff>87864</xdr:rowOff>
    </xdr:to>
    <xdr:cxnSp macro="">
      <xdr:nvCxnSpPr>
        <xdr:cNvPr id="241" name="直線コネクタ 240"/>
        <xdr:cNvCxnSpPr/>
      </xdr:nvCxnSpPr>
      <xdr:spPr>
        <a:xfrm flipV="1">
          <a:off x="1130300" y="16679368"/>
          <a:ext cx="889000" cy="3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93155</xdr:rowOff>
    </xdr:from>
    <xdr:ext cx="534377" cy="259045"/>
    <xdr:sp macro="" textlink="">
      <xdr:nvSpPr>
        <xdr:cNvPr id="243" name="テキスト ボックス 242"/>
        <xdr:cNvSpPr txBox="1"/>
      </xdr:nvSpPr>
      <xdr:spPr>
        <a:xfrm>
          <a:off x="1752111" y="162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97128</xdr:rowOff>
    </xdr:from>
    <xdr:ext cx="534377" cy="259045"/>
    <xdr:sp macro="" textlink="">
      <xdr:nvSpPr>
        <xdr:cNvPr id="245" name="テキスト ボックス 244"/>
        <xdr:cNvSpPr txBox="1"/>
      </xdr:nvSpPr>
      <xdr:spPr>
        <a:xfrm>
          <a:off x="863111" y="162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92814</xdr:rowOff>
    </xdr:from>
    <xdr:to>
      <xdr:col>6</xdr:col>
      <xdr:colOff>561975</xdr:colOff>
      <xdr:row>97</xdr:row>
      <xdr:rowOff>22964</xdr:rowOff>
    </xdr:to>
    <xdr:sp macro="" textlink="">
      <xdr:nvSpPr>
        <xdr:cNvPr id="251" name="円/楕円 250"/>
        <xdr:cNvSpPr/>
      </xdr:nvSpPr>
      <xdr:spPr>
        <a:xfrm>
          <a:off x="4584700" y="165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71241</xdr:rowOff>
    </xdr:from>
    <xdr:ext cx="534377" cy="259045"/>
    <xdr:sp macro="" textlink="">
      <xdr:nvSpPr>
        <xdr:cNvPr id="252" name="衛生費該当値テキスト"/>
        <xdr:cNvSpPr txBox="1"/>
      </xdr:nvSpPr>
      <xdr:spPr>
        <a:xfrm>
          <a:off x="4686300" y="165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18062</xdr:rowOff>
    </xdr:from>
    <xdr:to>
      <xdr:col>5</xdr:col>
      <xdr:colOff>409575</xdr:colOff>
      <xdr:row>97</xdr:row>
      <xdr:rowOff>119662</xdr:rowOff>
    </xdr:to>
    <xdr:sp macro="" textlink="">
      <xdr:nvSpPr>
        <xdr:cNvPr id="253" name="円/楕円 252"/>
        <xdr:cNvSpPr/>
      </xdr:nvSpPr>
      <xdr:spPr>
        <a:xfrm>
          <a:off x="3746500" y="1664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110789</xdr:rowOff>
    </xdr:from>
    <xdr:ext cx="534377" cy="259045"/>
    <xdr:sp macro="" textlink="">
      <xdr:nvSpPr>
        <xdr:cNvPr id="254" name="テキスト ボックス 253"/>
        <xdr:cNvSpPr txBox="1"/>
      </xdr:nvSpPr>
      <xdr:spPr>
        <a:xfrm>
          <a:off x="3530111" y="1674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59582</xdr:rowOff>
    </xdr:from>
    <xdr:to>
      <xdr:col>4</xdr:col>
      <xdr:colOff>206375</xdr:colOff>
      <xdr:row>97</xdr:row>
      <xdr:rowOff>161182</xdr:rowOff>
    </xdr:to>
    <xdr:sp macro="" textlink="">
      <xdr:nvSpPr>
        <xdr:cNvPr id="255" name="円/楕円 254"/>
        <xdr:cNvSpPr/>
      </xdr:nvSpPr>
      <xdr:spPr>
        <a:xfrm>
          <a:off x="2857500" y="166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152309</xdr:rowOff>
    </xdr:from>
    <xdr:ext cx="534377" cy="259045"/>
    <xdr:sp macro="" textlink="">
      <xdr:nvSpPr>
        <xdr:cNvPr id="256" name="テキスト ボックス 255"/>
        <xdr:cNvSpPr txBox="1"/>
      </xdr:nvSpPr>
      <xdr:spPr>
        <a:xfrm>
          <a:off x="2641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169368</xdr:rowOff>
    </xdr:from>
    <xdr:to>
      <xdr:col>3</xdr:col>
      <xdr:colOff>3175</xdr:colOff>
      <xdr:row>97</xdr:row>
      <xdr:rowOff>99518</xdr:rowOff>
    </xdr:to>
    <xdr:sp macro="" textlink="">
      <xdr:nvSpPr>
        <xdr:cNvPr id="257" name="円/楕円 256"/>
        <xdr:cNvSpPr/>
      </xdr:nvSpPr>
      <xdr:spPr>
        <a:xfrm>
          <a:off x="19685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90645</xdr:rowOff>
    </xdr:from>
    <xdr:ext cx="534377" cy="259045"/>
    <xdr:sp macro="" textlink="">
      <xdr:nvSpPr>
        <xdr:cNvPr id="258" name="テキスト ボックス 257"/>
        <xdr:cNvSpPr txBox="1"/>
      </xdr:nvSpPr>
      <xdr:spPr>
        <a:xfrm>
          <a:off x="1752111" y="167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37064</xdr:rowOff>
    </xdr:from>
    <xdr:to>
      <xdr:col>1</xdr:col>
      <xdr:colOff>485775</xdr:colOff>
      <xdr:row>97</xdr:row>
      <xdr:rowOff>138664</xdr:rowOff>
    </xdr:to>
    <xdr:sp macro="" textlink="">
      <xdr:nvSpPr>
        <xdr:cNvPr id="259" name="円/楕円 258"/>
        <xdr:cNvSpPr/>
      </xdr:nvSpPr>
      <xdr:spPr>
        <a:xfrm>
          <a:off x="1079500" y="166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129791</xdr:rowOff>
    </xdr:from>
    <xdr:ext cx="534377" cy="259045"/>
    <xdr:sp macro="" textlink="">
      <xdr:nvSpPr>
        <xdr:cNvPr id="260" name="テキスト ボックス 259"/>
        <xdr:cNvSpPr txBox="1"/>
      </xdr:nvSpPr>
      <xdr:spPr>
        <a:xfrm>
          <a:off x="863111" y="167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86487</xdr:rowOff>
    </xdr:from>
    <xdr:to>
      <xdr:col>15</xdr:col>
      <xdr:colOff>180975</xdr:colOff>
      <xdr:row>38</xdr:row>
      <xdr:rowOff>50546</xdr:rowOff>
    </xdr:to>
    <xdr:cxnSp macro="">
      <xdr:nvCxnSpPr>
        <xdr:cNvPr id="289" name="直線コネクタ 288"/>
        <xdr:cNvCxnSpPr/>
      </xdr:nvCxnSpPr>
      <xdr:spPr>
        <a:xfrm>
          <a:off x="9639300" y="6430137"/>
          <a:ext cx="8382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159021</xdr:rowOff>
    </xdr:from>
    <xdr:ext cx="469744" cy="259045"/>
    <xdr:sp macro="" textlink="">
      <xdr:nvSpPr>
        <xdr:cNvPr id="290" name="労働費平均値テキスト"/>
        <xdr:cNvSpPr txBox="1"/>
      </xdr:nvSpPr>
      <xdr:spPr>
        <a:xfrm>
          <a:off x="10528300" y="633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86487</xdr:rowOff>
    </xdr:from>
    <xdr:to>
      <xdr:col>14</xdr:col>
      <xdr:colOff>28575</xdr:colOff>
      <xdr:row>38</xdr:row>
      <xdr:rowOff>13716</xdr:rowOff>
    </xdr:to>
    <xdr:cxnSp macro="">
      <xdr:nvCxnSpPr>
        <xdr:cNvPr id="292" name="直線コネクタ 291"/>
        <xdr:cNvCxnSpPr/>
      </xdr:nvCxnSpPr>
      <xdr:spPr>
        <a:xfrm flipV="1">
          <a:off x="8750300" y="6430137"/>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36339</xdr:rowOff>
    </xdr:from>
    <xdr:ext cx="469744" cy="259045"/>
    <xdr:sp macro="" textlink="">
      <xdr:nvSpPr>
        <xdr:cNvPr id="294" name="テキスト ボックス 293"/>
        <xdr:cNvSpPr txBox="1"/>
      </xdr:nvSpPr>
      <xdr:spPr>
        <a:xfrm>
          <a:off x="9404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13716</xdr:rowOff>
    </xdr:from>
    <xdr:to>
      <xdr:col>12</xdr:col>
      <xdr:colOff>511175</xdr:colOff>
      <xdr:row>38</xdr:row>
      <xdr:rowOff>77724</xdr:rowOff>
    </xdr:to>
    <xdr:cxnSp macro="">
      <xdr:nvCxnSpPr>
        <xdr:cNvPr id="295" name="直線コネクタ 294"/>
        <xdr:cNvCxnSpPr/>
      </xdr:nvCxnSpPr>
      <xdr:spPr>
        <a:xfrm flipV="1">
          <a:off x="7861300" y="65288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297" name="テキスト ボックス 296"/>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34417</xdr:rowOff>
    </xdr:from>
    <xdr:to>
      <xdr:col>11</xdr:col>
      <xdr:colOff>307975</xdr:colOff>
      <xdr:row>38</xdr:row>
      <xdr:rowOff>77724</xdr:rowOff>
    </xdr:to>
    <xdr:cxnSp macro="">
      <xdr:nvCxnSpPr>
        <xdr:cNvPr id="298" name="直線コネクタ 297"/>
        <xdr:cNvCxnSpPr/>
      </xdr:nvCxnSpPr>
      <xdr:spPr>
        <a:xfrm>
          <a:off x="6972300" y="6549517"/>
          <a:ext cx="8890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300" name="テキスト ボックス 299"/>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302" name="テキスト ボックス 301"/>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171196</xdr:rowOff>
    </xdr:from>
    <xdr:to>
      <xdr:col>15</xdr:col>
      <xdr:colOff>231775</xdr:colOff>
      <xdr:row>38</xdr:row>
      <xdr:rowOff>101346</xdr:rowOff>
    </xdr:to>
    <xdr:sp macro="" textlink="">
      <xdr:nvSpPr>
        <xdr:cNvPr id="308" name="円/楕円 307"/>
        <xdr:cNvSpPr/>
      </xdr:nvSpPr>
      <xdr:spPr>
        <a:xfrm>
          <a:off x="104267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149623</xdr:rowOff>
    </xdr:from>
    <xdr:ext cx="469744" cy="259045"/>
    <xdr:sp macro="" textlink="">
      <xdr:nvSpPr>
        <xdr:cNvPr id="309" name="労働費該当値テキスト"/>
        <xdr:cNvSpPr txBox="1"/>
      </xdr:nvSpPr>
      <xdr:spPr>
        <a:xfrm>
          <a:off x="10528300" y="649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35687</xdr:rowOff>
    </xdr:from>
    <xdr:to>
      <xdr:col>14</xdr:col>
      <xdr:colOff>79375</xdr:colOff>
      <xdr:row>37</xdr:row>
      <xdr:rowOff>137287</xdr:rowOff>
    </xdr:to>
    <xdr:sp macro="" textlink="">
      <xdr:nvSpPr>
        <xdr:cNvPr id="310" name="円/楕円 309"/>
        <xdr:cNvSpPr/>
      </xdr:nvSpPr>
      <xdr:spPr>
        <a:xfrm>
          <a:off x="9588500" y="63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153814</xdr:rowOff>
    </xdr:from>
    <xdr:ext cx="469744" cy="259045"/>
    <xdr:sp macro="" textlink="">
      <xdr:nvSpPr>
        <xdr:cNvPr id="311" name="テキスト ボックス 310"/>
        <xdr:cNvSpPr txBox="1"/>
      </xdr:nvSpPr>
      <xdr:spPr>
        <a:xfrm>
          <a:off x="9404427" y="615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134366</xdr:rowOff>
    </xdr:from>
    <xdr:to>
      <xdr:col>12</xdr:col>
      <xdr:colOff>561975</xdr:colOff>
      <xdr:row>38</xdr:row>
      <xdr:rowOff>64515</xdr:rowOff>
    </xdr:to>
    <xdr:sp macro="" textlink="">
      <xdr:nvSpPr>
        <xdr:cNvPr id="312" name="円/楕円 311"/>
        <xdr:cNvSpPr/>
      </xdr:nvSpPr>
      <xdr:spPr>
        <a:xfrm>
          <a:off x="8699500" y="64780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55643</xdr:rowOff>
    </xdr:from>
    <xdr:ext cx="469744" cy="259045"/>
    <xdr:sp macro="" textlink="">
      <xdr:nvSpPr>
        <xdr:cNvPr id="313" name="テキスト ボックス 312"/>
        <xdr:cNvSpPr txBox="1"/>
      </xdr:nvSpPr>
      <xdr:spPr>
        <a:xfrm>
          <a:off x="8515427" y="657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26924</xdr:rowOff>
    </xdr:from>
    <xdr:to>
      <xdr:col>11</xdr:col>
      <xdr:colOff>358775</xdr:colOff>
      <xdr:row>38</xdr:row>
      <xdr:rowOff>128524</xdr:rowOff>
    </xdr:to>
    <xdr:sp macro="" textlink="">
      <xdr:nvSpPr>
        <xdr:cNvPr id="314" name="円/楕円 313"/>
        <xdr:cNvSpPr/>
      </xdr:nvSpPr>
      <xdr:spPr>
        <a:xfrm>
          <a:off x="7810500" y="65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119651</xdr:rowOff>
    </xdr:from>
    <xdr:ext cx="469744" cy="259045"/>
    <xdr:sp macro="" textlink="">
      <xdr:nvSpPr>
        <xdr:cNvPr id="315" name="テキスト ボックス 314"/>
        <xdr:cNvSpPr txBox="1"/>
      </xdr:nvSpPr>
      <xdr:spPr>
        <a:xfrm>
          <a:off x="7626427" y="663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155067</xdr:rowOff>
    </xdr:from>
    <xdr:to>
      <xdr:col>10</xdr:col>
      <xdr:colOff>155575</xdr:colOff>
      <xdr:row>38</xdr:row>
      <xdr:rowOff>85217</xdr:rowOff>
    </xdr:to>
    <xdr:sp macro="" textlink="">
      <xdr:nvSpPr>
        <xdr:cNvPr id="316" name="円/楕円 315"/>
        <xdr:cNvSpPr/>
      </xdr:nvSpPr>
      <xdr:spPr>
        <a:xfrm>
          <a:off x="6921500" y="64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76344</xdr:rowOff>
    </xdr:from>
    <xdr:ext cx="469744" cy="259045"/>
    <xdr:sp macro="" textlink="">
      <xdr:nvSpPr>
        <xdr:cNvPr id="317" name="テキスト ボックス 316"/>
        <xdr:cNvSpPr txBox="1"/>
      </xdr:nvSpPr>
      <xdr:spPr>
        <a:xfrm>
          <a:off x="6737427" y="6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94797</xdr:rowOff>
    </xdr:from>
    <xdr:to>
      <xdr:col>15</xdr:col>
      <xdr:colOff>180975</xdr:colOff>
      <xdr:row>59</xdr:row>
      <xdr:rowOff>95058</xdr:rowOff>
    </xdr:to>
    <xdr:cxnSp macro="">
      <xdr:nvCxnSpPr>
        <xdr:cNvPr id="348" name="直線コネクタ 347"/>
        <xdr:cNvCxnSpPr/>
      </xdr:nvCxnSpPr>
      <xdr:spPr>
        <a:xfrm flipV="1">
          <a:off x="9639300" y="10210347"/>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44160</xdr:rowOff>
    </xdr:from>
    <xdr:ext cx="534377" cy="259045"/>
    <xdr:sp macro="" textlink="">
      <xdr:nvSpPr>
        <xdr:cNvPr id="349" name="農林水産業費平均値テキスト"/>
        <xdr:cNvSpPr txBox="1"/>
      </xdr:nvSpPr>
      <xdr:spPr>
        <a:xfrm>
          <a:off x="10528300" y="9816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95058</xdr:rowOff>
    </xdr:from>
    <xdr:to>
      <xdr:col>14</xdr:col>
      <xdr:colOff>28575</xdr:colOff>
      <xdr:row>59</xdr:row>
      <xdr:rowOff>95188</xdr:rowOff>
    </xdr:to>
    <xdr:cxnSp macro="">
      <xdr:nvCxnSpPr>
        <xdr:cNvPr id="351" name="直線コネクタ 350"/>
        <xdr:cNvCxnSpPr/>
      </xdr:nvCxnSpPr>
      <xdr:spPr>
        <a:xfrm flipV="1">
          <a:off x="8750300" y="10210608"/>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30189</xdr:rowOff>
    </xdr:from>
    <xdr:ext cx="469744" cy="259045"/>
    <xdr:sp macro="" textlink="">
      <xdr:nvSpPr>
        <xdr:cNvPr id="353" name="テキスト ボックス 352"/>
        <xdr:cNvSpPr txBox="1"/>
      </xdr:nvSpPr>
      <xdr:spPr>
        <a:xfrm>
          <a:off x="9404427" y="980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95188</xdr:rowOff>
    </xdr:from>
    <xdr:to>
      <xdr:col>12</xdr:col>
      <xdr:colOff>511175</xdr:colOff>
      <xdr:row>59</xdr:row>
      <xdr:rowOff>96054</xdr:rowOff>
    </xdr:to>
    <xdr:cxnSp macro="">
      <xdr:nvCxnSpPr>
        <xdr:cNvPr id="354" name="直線コネクタ 353"/>
        <xdr:cNvCxnSpPr/>
      </xdr:nvCxnSpPr>
      <xdr:spPr>
        <a:xfrm flipV="1">
          <a:off x="7861300" y="10210738"/>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45374</xdr:rowOff>
    </xdr:from>
    <xdr:ext cx="469744" cy="259045"/>
    <xdr:sp macro="" textlink="">
      <xdr:nvSpPr>
        <xdr:cNvPr id="356" name="テキスト ボックス 355"/>
        <xdr:cNvSpPr txBox="1"/>
      </xdr:nvSpPr>
      <xdr:spPr>
        <a:xfrm>
          <a:off x="8515427" y="98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95531</xdr:rowOff>
    </xdr:from>
    <xdr:to>
      <xdr:col>11</xdr:col>
      <xdr:colOff>307975</xdr:colOff>
      <xdr:row>59</xdr:row>
      <xdr:rowOff>96054</xdr:rowOff>
    </xdr:to>
    <xdr:cxnSp macro="">
      <xdr:nvCxnSpPr>
        <xdr:cNvPr id="357" name="直線コネクタ 356"/>
        <xdr:cNvCxnSpPr/>
      </xdr:nvCxnSpPr>
      <xdr:spPr>
        <a:xfrm>
          <a:off x="6972300" y="10211081"/>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52705</xdr:rowOff>
    </xdr:from>
    <xdr:ext cx="469744" cy="259045"/>
    <xdr:sp macro="" textlink="">
      <xdr:nvSpPr>
        <xdr:cNvPr id="359" name="テキスト ボックス 358"/>
        <xdr:cNvSpPr txBox="1"/>
      </xdr:nvSpPr>
      <xdr:spPr>
        <a:xfrm>
          <a:off x="7626427" y="98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54796</xdr:rowOff>
    </xdr:from>
    <xdr:ext cx="469744" cy="259045"/>
    <xdr:sp macro="" textlink="">
      <xdr:nvSpPr>
        <xdr:cNvPr id="361" name="テキスト ボックス 360"/>
        <xdr:cNvSpPr txBox="1"/>
      </xdr:nvSpPr>
      <xdr:spPr>
        <a:xfrm>
          <a:off x="6737427" y="982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43997</xdr:rowOff>
    </xdr:from>
    <xdr:to>
      <xdr:col>15</xdr:col>
      <xdr:colOff>231775</xdr:colOff>
      <xdr:row>59</xdr:row>
      <xdr:rowOff>145597</xdr:rowOff>
    </xdr:to>
    <xdr:sp macro="" textlink="">
      <xdr:nvSpPr>
        <xdr:cNvPr id="367" name="円/楕円 366"/>
        <xdr:cNvSpPr/>
      </xdr:nvSpPr>
      <xdr:spPr>
        <a:xfrm>
          <a:off x="10426700" y="1015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130374</xdr:rowOff>
    </xdr:from>
    <xdr:ext cx="378565" cy="259045"/>
    <xdr:sp macro="" textlink="">
      <xdr:nvSpPr>
        <xdr:cNvPr id="368" name="農林水産業費該当値テキスト"/>
        <xdr:cNvSpPr txBox="1"/>
      </xdr:nvSpPr>
      <xdr:spPr>
        <a:xfrm>
          <a:off x="10528300" y="10074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44258</xdr:rowOff>
    </xdr:from>
    <xdr:to>
      <xdr:col>14</xdr:col>
      <xdr:colOff>79375</xdr:colOff>
      <xdr:row>59</xdr:row>
      <xdr:rowOff>145858</xdr:rowOff>
    </xdr:to>
    <xdr:sp macro="" textlink="">
      <xdr:nvSpPr>
        <xdr:cNvPr id="369" name="円/楕円 368"/>
        <xdr:cNvSpPr/>
      </xdr:nvSpPr>
      <xdr:spPr>
        <a:xfrm>
          <a:off x="9588500" y="101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136985</xdr:rowOff>
    </xdr:from>
    <xdr:ext cx="378565" cy="259045"/>
    <xdr:sp macro="" textlink="">
      <xdr:nvSpPr>
        <xdr:cNvPr id="370" name="テキスト ボックス 369"/>
        <xdr:cNvSpPr txBox="1"/>
      </xdr:nvSpPr>
      <xdr:spPr>
        <a:xfrm>
          <a:off x="9450017" y="10252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44388</xdr:rowOff>
    </xdr:from>
    <xdr:to>
      <xdr:col>12</xdr:col>
      <xdr:colOff>561975</xdr:colOff>
      <xdr:row>59</xdr:row>
      <xdr:rowOff>145988</xdr:rowOff>
    </xdr:to>
    <xdr:sp macro="" textlink="">
      <xdr:nvSpPr>
        <xdr:cNvPr id="371" name="円/楕円 370"/>
        <xdr:cNvSpPr/>
      </xdr:nvSpPr>
      <xdr:spPr>
        <a:xfrm>
          <a:off x="8699500" y="10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137115</xdr:rowOff>
    </xdr:from>
    <xdr:ext cx="378565" cy="259045"/>
    <xdr:sp macro="" textlink="">
      <xdr:nvSpPr>
        <xdr:cNvPr id="372" name="テキスト ボックス 371"/>
        <xdr:cNvSpPr txBox="1"/>
      </xdr:nvSpPr>
      <xdr:spPr>
        <a:xfrm>
          <a:off x="8561017" y="1025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45254</xdr:rowOff>
    </xdr:from>
    <xdr:to>
      <xdr:col>11</xdr:col>
      <xdr:colOff>358775</xdr:colOff>
      <xdr:row>59</xdr:row>
      <xdr:rowOff>146854</xdr:rowOff>
    </xdr:to>
    <xdr:sp macro="" textlink="">
      <xdr:nvSpPr>
        <xdr:cNvPr id="373" name="円/楕円 372"/>
        <xdr:cNvSpPr/>
      </xdr:nvSpPr>
      <xdr:spPr>
        <a:xfrm>
          <a:off x="7810500" y="1016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137981</xdr:rowOff>
    </xdr:from>
    <xdr:ext cx="378565" cy="259045"/>
    <xdr:sp macro="" textlink="">
      <xdr:nvSpPr>
        <xdr:cNvPr id="374" name="テキスト ボックス 373"/>
        <xdr:cNvSpPr txBox="1"/>
      </xdr:nvSpPr>
      <xdr:spPr>
        <a:xfrm>
          <a:off x="7672017" y="10253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44731</xdr:rowOff>
    </xdr:from>
    <xdr:to>
      <xdr:col>10</xdr:col>
      <xdr:colOff>155575</xdr:colOff>
      <xdr:row>59</xdr:row>
      <xdr:rowOff>146331</xdr:rowOff>
    </xdr:to>
    <xdr:sp macro="" textlink="">
      <xdr:nvSpPr>
        <xdr:cNvPr id="375" name="円/楕円 374"/>
        <xdr:cNvSpPr/>
      </xdr:nvSpPr>
      <xdr:spPr>
        <a:xfrm>
          <a:off x="6921500" y="101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137458</xdr:rowOff>
    </xdr:from>
    <xdr:ext cx="378565" cy="259045"/>
    <xdr:sp macro="" textlink="">
      <xdr:nvSpPr>
        <xdr:cNvPr id="376" name="テキスト ボックス 375"/>
        <xdr:cNvSpPr txBox="1"/>
      </xdr:nvSpPr>
      <xdr:spPr>
        <a:xfrm>
          <a:off x="6783017" y="10253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25890</xdr:rowOff>
    </xdr:from>
    <xdr:to>
      <xdr:col>15</xdr:col>
      <xdr:colOff>180975</xdr:colOff>
      <xdr:row>79</xdr:row>
      <xdr:rowOff>70042</xdr:rowOff>
    </xdr:to>
    <xdr:cxnSp macro="">
      <xdr:nvCxnSpPr>
        <xdr:cNvPr id="407" name="直線コネクタ 406"/>
        <xdr:cNvCxnSpPr/>
      </xdr:nvCxnSpPr>
      <xdr:spPr>
        <a:xfrm flipV="1">
          <a:off x="9639300" y="13570440"/>
          <a:ext cx="8382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26770</xdr:rowOff>
    </xdr:from>
    <xdr:ext cx="534377" cy="259045"/>
    <xdr:sp macro="" textlink="">
      <xdr:nvSpPr>
        <xdr:cNvPr id="408" name="商工費平均値テキスト"/>
        <xdr:cNvSpPr txBox="1"/>
      </xdr:nvSpPr>
      <xdr:spPr>
        <a:xfrm>
          <a:off x="10528300" y="13056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70042</xdr:rowOff>
    </xdr:from>
    <xdr:to>
      <xdr:col>14</xdr:col>
      <xdr:colOff>28575</xdr:colOff>
      <xdr:row>79</xdr:row>
      <xdr:rowOff>74876</xdr:rowOff>
    </xdr:to>
    <xdr:cxnSp macro="">
      <xdr:nvCxnSpPr>
        <xdr:cNvPr id="410" name="直線コネクタ 409"/>
        <xdr:cNvCxnSpPr/>
      </xdr:nvCxnSpPr>
      <xdr:spPr>
        <a:xfrm flipV="1">
          <a:off x="8750300" y="13614592"/>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66536</xdr:rowOff>
    </xdr:from>
    <xdr:ext cx="469744" cy="259045"/>
    <xdr:sp macro="" textlink="">
      <xdr:nvSpPr>
        <xdr:cNvPr id="412" name="テキスト ボックス 411"/>
        <xdr:cNvSpPr txBox="1"/>
      </xdr:nvSpPr>
      <xdr:spPr>
        <a:xfrm>
          <a:off x="9404427"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74876</xdr:rowOff>
    </xdr:from>
    <xdr:to>
      <xdr:col>12</xdr:col>
      <xdr:colOff>511175</xdr:colOff>
      <xdr:row>79</xdr:row>
      <xdr:rowOff>75561</xdr:rowOff>
    </xdr:to>
    <xdr:cxnSp macro="">
      <xdr:nvCxnSpPr>
        <xdr:cNvPr id="413" name="直線コネクタ 412"/>
        <xdr:cNvCxnSpPr/>
      </xdr:nvCxnSpPr>
      <xdr:spPr>
        <a:xfrm flipV="1">
          <a:off x="7861300" y="136194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5" name="テキスト ボックス 414"/>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75561</xdr:rowOff>
    </xdr:from>
    <xdr:to>
      <xdr:col>11</xdr:col>
      <xdr:colOff>307975</xdr:colOff>
      <xdr:row>79</xdr:row>
      <xdr:rowOff>77488</xdr:rowOff>
    </xdr:to>
    <xdr:cxnSp macro="">
      <xdr:nvCxnSpPr>
        <xdr:cNvPr id="416" name="直線コネクタ 415"/>
        <xdr:cNvCxnSpPr/>
      </xdr:nvCxnSpPr>
      <xdr:spPr>
        <a:xfrm flipV="1">
          <a:off x="6972300" y="13620111"/>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65916</xdr:rowOff>
    </xdr:from>
    <xdr:ext cx="469744" cy="259045"/>
    <xdr:sp macro="" textlink="">
      <xdr:nvSpPr>
        <xdr:cNvPr id="418" name="テキスト ボックス 417"/>
        <xdr:cNvSpPr txBox="1"/>
      </xdr:nvSpPr>
      <xdr:spPr>
        <a:xfrm>
          <a:off x="7626427" y="1309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0" name="テキスト ボックス 419"/>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146540</xdr:rowOff>
    </xdr:from>
    <xdr:to>
      <xdr:col>15</xdr:col>
      <xdr:colOff>231775</xdr:colOff>
      <xdr:row>79</xdr:row>
      <xdr:rowOff>76690</xdr:rowOff>
    </xdr:to>
    <xdr:sp macro="" textlink="">
      <xdr:nvSpPr>
        <xdr:cNvPr id="426" name="円/楕円 425"/>
        <xdr:cNvSpPr/>
      </xdr:nvSpPr>
      <xdr:spPr>
        <a:xfrm>
          <a:off x="10426700" y="135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61467</xdr:rowOff>
    </xdr:from>
    <xdr:ext cx="469744" cy="259045"/>
    <xdr:sp macro="" textlink="">
      <xdr:nvSpPr>
        <xdr:cNvPr id="427" name="商工費該当値テキスト"/>
        <xdr:cNvSpPr txBox="1"/>
      </xdr:nvSpPr>
      <xdr:spPr>
        <a:xfrm>
          <a:off x="10528300" y="1343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19242</xdr:rowOff>
    </xdr:from>
    <xdr:to>
      <xdr:col>14</xdr:col>
      <xdr:colOff>79375</xdr:colOff>
      <xdr:row>79</xdr:row>
      <xdr:rowOff>120842</xdr:rowOff>
    </xdr:to>
    <xdr:sp macro="" textlink="">
      <xdr:nvSpPr>
        <xdr:cNvPr id="428" name="円/楕円 427"/>
        <xdr:cNvSpPr/>
      </xdr:nvSpPr>
      <xdr:spPr>
        <a:xfrm>
          <a:off x="9588500" y="135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111969</xdr:rowOff>
    </xdr:from>
    <xdr:ext cx="378565" cy="259045"/>
    <xdr:sp macro="" textlink="">
      <xdr:nvSpPr>
        <xdr:cNvPr id="429" name="テキスト ボックス 428"/>
        <xdr:cNvSpPr txBox="1"/>
      </xdr:nvSpPr>
      <xdr:spPr>
        <a:xfrm>
          <a:off x="9450017" y="1365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24076</xdr:rowOff>
    </xdr:from>
    <xdr:to>
      <xdr:col>12</xdr:col>
      <xdr:colOff>561975</xdr:colOff>
      <xdr:row>79</xdr:row>
      <xdr:rowOff>125676</xdr:rowOff>
    </xdr:to>
    <xdr:sp macro="" textlink="">
      <xdr:nvSpPr>
        <xdr:cNvPr id="430" name="円/楕円 429"/>
        <xdr:cNvSpPr/>
      </xdr:nvSpPr>
      <xdr:spPr>
        <a:xfrm>
          <a:off x="8699500" y="135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116803</xdr:rowOff>
    </xdr:from>
    <xdr:ext cx="378565" cy="259045"/>
    <xdr:sp macro="" textlink="">
      <xdr:nvSpPr>
        <xdr:cNvPr id="431" name="テキスト ボックス 430"/>
        <xdr:cNvSpPr txBox="1"/>
      </xdr:nvSpPr>
      <xdr:spPr>
        <a:xfrm>
          <a:off x="8561017" y="1366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24761</xdr:rowOff>
    </xdr:from>
    <xdr:to>
      <xdr:col>11</xdr:col>
      <xdr:colOff>358775</xdr:colOff>
      <xdr:row>79</xdr:row>
      <xdr:rowOff>126361</xdr:rowOff>
    </xdr:to>
    <xdr:sp macro="" textlink="">
      <xdr:nvSpPr>
        <xdr:cNvPr id="432" name="円/楕円 431"/>
        <xdr:cNvSpPr/>
      </xdr:nvSpPr>
      <xdr:spPr>
        <a:xfrm>
          <a:off x="7810500" y="135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117488</xdr:rowOff>
    </xdr:from>
    <xdr:ext cx="378565" cy="259045"/>
    <xdr:sp macro="" textlink="">
      <xdr:nvSpPr>
        <xdr:cNvPr id="433" name="テキスト ボックス 432"/>
        <xdr:cNvSpPr txBox="1"/>
      </xdr:nvSpPr>
      <xdr:spPr>
        <a:xfrm>
          <a:off x="7672017" y="1366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26688</xdr:rowOff>
    </xdr:from>
    <xdr:to>
      <xdr:col>10</xdr:col>
      <xdr:colOff>155575</xdr:colOff>
      <xdr:row>79</xdr:row>
      <xdr:rowOff>128288</xdr:rowOff>
    </xdr:to>
    <xdr:sp macro="" textlink="">
      <xdr:nvSpPr>
        <xdr:cNvPr id="434" name="円/楕円 433"/>
        <xdr:cNvSpPr/>
      </xdr:nvSpPr>
      <xdr:spPr>
        <a:xfrm>
          <a:off x="6921500" y="1357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119415</xdr:rowOff>
    </xdr:from>
    <xdr:ext cx="378565" cy="259045"/>
    <xdr:sp macro="" textlink="">
      <xdr:nvSpPr>
        <xdr:cNvPr id="435" name="テキスト ボックス 434"/>
        <xdr:cNvSpPr txBox="1"/>
      </xdr:nvSpPr>
      <xdr:spPr>
        <a:xfrm>
          <a:off x="6783017" y="13663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151315</xdr:rowOff>
    </xdr:from>
    <xdr:to>
      <xdr:col>15</xdr:col>
      <xdr:colOff>180975</xdr:colOff>
      <xdr:row>98</xdr:row>
      <xdr:rowOff>151950</xdr:rowOff>
    </xdr:to>
    <xdr:cxnSp macro="">
      <xdr:nvCxnSpPr>
        <xdr:cNvPr id="464" name="直線コネクタ 463"/>
        <xdr:cNvCxnSpPr/>
      </xdr:nvCxnSpPr>
      <xdr:spPr>
        <a:xfrm flipV="1">
          <a:off x="9639300" y="16953415"/>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108723</xdr:rowOff>
    </xdr:from>
    <xdr:ext cx="534377" cy="259045"/>
    <xdr:sp macro="" textlink="">
      <xdr:nvSpPr>
        <xdr:cNvPr id="465" name="土木費平均値テキスト"/>
        <xdr:cNvSpPr txBox="1"/>
      </xdr:nvSpPr>
      <xdr:spPr>
        <a:xfrm>
          <a:off x="10528300" y="16739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128493</xdr:rowOff>
    </xdr:from>
    <xdr:to>
      <xdr:col>14</xdr:col>
      <xdr:colOff>28575</xdr:colOff>
      <xdr:row>98</xdr:row>
      <xdr:rowOff>151950</xdr:rowOff>
    </xdr:to>
    <xdr:cxnSp macro="">
      <xdr:nvCxnSpPr>
        <xdr:cNvPr id="467" name="直線コネクタ 466"/>
        <xdr:cNvCxnSpPr/>
      </xdr:nvCxnSpPr>
      <xdr:spPr>
        <a:xfrm>
          <a:off x="8750300" y="16930593"/>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34086</xdr:rowOff>
    </xdr:from>
    <xdr:ext cx="534377" cy="259045"/>
    <xdr:sp macro="" textlink="">
      <xdr:nvSpPr>
        <xdr:cNvPr id="469" name="テキスト ボックス 468"/>
        <xdr:cNvSpPr txBox="1"/>
      </xdr:nvSpPr>
      <xdr:spPr>
        <a:xfrm>
          <a:off x="9372111" y="166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128493</xdr:rowOff>
    </xdr:from>
    <xdr:to>
      <xdr:col>12</xdr:col>
      <xdr:colOff>511175</xdr:colOff>
      <xdr:row>98</xdr:row>
      <xdr:rowOff>142799</xdr:rowOff>
    </xdr:to>
    <xdr:cxnSp macro="">
      <xdr:nvCxnSpPr>
        <xdr:cNvPr id="470" name="直線コネクタ 469"/>
        <xdr:cNvCxnSpPr/>
      </xdr:nvCxnSpPr>
      <xdr:spPr>
        <a:xfrm flipV="1">
          <a:off x="7861300" y="16930593"/>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72" name="テキスト ボックス 471"/>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142799</xdr:rowOff>
    </xdr:from>
    <xdr:to>
      <xdr:col>11</xdr:col>
      <xdr:colOff>307975</xdr:colOff>
      <xdr:row>98</xdr:row>
      <xdr:rowOff>158665</xdr:rowOff>
    </xdr:to>
    <xdr:cxnSp macro="">
      <xdr:nvCxnSpPr>
        <xdr:cNvPr id="473" name="直線コネクタ 472"/>
        <xdr:cNvCxnSpPr/>
      </xdr:nvCxnSpPr>
      <xdr:spPr>
        <a:xfrm flipV="1">
          <a:off x="6972300" y="16944899"/>
          <a:ext cx="889000" cy="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36003</xdr:rowOff>
    </xdr:from>
    <xdr:ext cx="534377" cy="259045"/>
    <xdr:sp macro="" textlink="">
      <xdr:nvSpPr>
        <xdr:cNvPr id="475" name="テキスト ボックス 474"/>
        <xdr:cNvSpPr txBox="1"/>
      </xdr:nvSpPr>
      <xdr:spPr>
        <a:xfrm>
          <a:off x="7594111" y="166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35684</xdr:rowOff>
    </xdr:from>
    <xdr:ext cx="534377" cy="259045"/>
    <xdr:sp macro="" textlink="">
      <xdr:nvSpPr>
        <xdr:cNvPr id="477" name="テキスト ボックス 476"/>
        <xdr:cNvSpPr txBox="1"/>
      </xdr:nvSpPr>
      <xdr:spPr>
        <a:xfrm>
          <a:off x="6705111" y="1666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100515</xdr:rowOff>
    </xdr:from>
    <xdr:to>
      <xdr:col>15</xdr:col>
      <xdr:colOff>231775</xdr:colOff>
      <xdr:row>99</xdr:row>
      <xdr:rowOff>30665</xdr:rowOff>
    </xdr:to>
    <xdr:sp macro="" textlink="">
      <xdr:nvSpPr>
        <xdr:cNvPr id="483" name="円/楕円 482"/>
        <xdr:cNvSpPr/>
      </xdr:nvSpPr>
      <xdr:spPr>
        <a:xfrm>
          <a:off x="10426700" y="169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64274</xdr:rowOff>
    </xdr:from>
    <xdr:ext cx="534377" cy="259045"/>
    <xdr:sp macro="" textlink="">
      <xdr:nvSpPr>
        <xdr:cNvPr id="484" name="土木費該当値テキスト"/>
        <xdr:cNvSpPr txBox="1"/>
      </xdr:nvSpPr>
      <xdr:spPr>
        <a:xfrm>
          <a:off x="10528300" y="168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101150</xdr:rowOff>
    </xdr:from>
    <xdr:to>
      <xdr:col>14</xdr:col>
      <xdr:colOff>79375</xdr:colOff>
      <xdr:row>99</xdr:row>
      <xdr:rowOff>31300</xdr:rowOff>
    </xdr:to>
    <xdr:sp macro="" textlink="">
      <xdr:nvSpPr>
        <xdr:cNvPr id="485" name="円/楕円 484"/>
        <xdr:cNvSpPr/>
      </xdr:nvSpPr>
      <xdr:spPr>
        <a:xfrm>
          <a:off x="9588500" y="169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22427</xdr:rowOff>
    </xdr:from>
    <xdr:ext cx="534377" cy="259045"/>
    <xdr:sp macro="" textlink="">
      <xdr:nvSpPr>
        <xdr:cNvPr id="486" name="テキスト ボックス 485"/>
        <xdr:cNvSpPr txBox="1"/>
      </xdr:nvSpPr>
      <xdr:spPr>
        <a:xfrm>
          <a:off x="9372111" y="169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77693</xdr:rowOff>
    </xdr:from>
    <xdr:to>
      <xdr:col>12</xdr:col>
      <xdr:colOff>561975</xdr:colOff>
      <xdr:row>99</xdr:row>
      <xdr:rowOff>7843</xdr:rowOff>
    </xdr:to>
    <xdr:sp macro="" textlink="">
      <xdr:nvSpPr>
        <xdr:cNvPr id="487" name="円/楕円 486"/>
        <xdr:cNvSpPr/>
      </xdr:nvSpPr>
      <xdr:spPr>
        <a:xfrm>
          <a:off x="8699500" y="168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24370</xdr:rowOff>
    </xdr:from>
    <xdr:ext cx="534377" cy="259045"/>
    <xdr:sp macro="" textlink="">
      <xdr:nvSpPr>
        <xdr:cNvPr id="488" name="テキスト ボックス 487"/>
        <xdr:cNvSpPr txBox="1"/>
      </xdr:nvSpPr>
      <xdr:spPr>
        <a:xfrm>
          <a:off x="8483111" y="166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91999</xdr:rowOff>
    </xdr:from>
    <xdr:to>
      <xdr:col>11</xdr:col>
      <xdr:colOff>358775</xdr:colOff>
      <xdr:row>99</xdr:row>
      <xdr:rowOff>22149</xdr:rowOff>
    </xdr:to>
    <xdr:sp macro="" textlink="">
      <xdr:nvSpPr>
        <xdr:cNvPr id="489" name="円/楕円 488"/>
        <xdr:cNvSpPr/>
      </xdr:nvSpPr>
      <xdr:spPr>
        <a:xfrm>
          <a:off x="7810500" y="168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13276</xdr:rowOff>
    </xdr:from>
    <xdr:ext cx="534377" cy="259045"/>
    <xdr:sp macro="" textlink="">
      <xdr:nvSpPr>
        <xdr:cNvPr id="490" name="テキスト ボックス 489"/>
        <xdr:cNvSpPr txBox="1"/>
      </xdr:nvSpPr>
      <xdr:spPr>
        <a:xfrm>
          <a:off x="7594111" y="169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107865</xdr:rowOff>
    </xdr:from>
    <xdr:to>
      <xdr:col>10</xdr:col>
      <xdr:colOff>155575</xdr:colOff>
      <xdr:row>99</xdr:row>
      <xdr:rowOff>38015</xdr:rowOff>
    </xdr:to>
    <xdr:sp macro="" textlink="">
      <xdr:nvSpPr>
        <xdr:cNvPr id="491" name="円/楕円 490"/>
        <xdr:cNvSpPr/>
      </xdr:nvSpPr>
      <xdr:spPr>
        <a:xfrm>
          <a:off x="6921500" y="1690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29142</xdr:rowOff>
    </xdr:from>
    <xdr:ext cx="534377" cy="259045"/>
    <xdr:sp macro="" textlink="">
      <xdr:nvSpPr>
        <xdr:cNvPr id="492" name="テキスト ボックス 491"/>
        <xdr:cNvSpPr txBox="1"/>
      </xdr:nvSpPr>
      <xdr:spPr>
        <a:xfrm>
          <a:off x="6705111" y="1700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3" name="直線コネクタ 512"/>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4"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5" name="直線コネクタ 514"/>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6"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7" name="直線コネクタ 516"/>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138843</xdr:rowOff>
    </xdr:from>
    <xdr:to>
      <xdr:col>23</xdr:col>
      <xdr:colOff>517525</xdr:colOff>
      <xdr:row>36</xdr:row>
      <xdr:rowOff>166446</xdr:rowOff>
    </xdr:to>
    <xdr:cxnSp macro="">
      <xdr:nvCxnSpPr>
        <xdr:cNvPr id="518" name="直線コネクタ 517"/>
        <xdr:cNvCxnSpPr/>
      </xdr:nvCxnSpPr>
      <xdr:spPr>
        <a:xfrm flipV="1">
          <a:off x="15481300" y="6311043"/>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166698</xdr:rowOff>
    </xdr:from>
    <xdr:ext cx="534377" cy="259045"/>
    <xdr:sp macro="" textlink="">
      <xdr:nvSpPr>
        <xdr:cNvPr id="519" name="消防費平均値テキスト"/>
        <xdr:cNvSpPr txBox="1"/>
      </xdr:nvSpPr>
      <xdr:spPr>
        <a:xfrm>
          <a:off x="16370300" y="599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0" name="フローチャート : 判断 519"/>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159817</xdr:rowOff>
    </xdr:from>
    <xdr:to>
      <xdr:col>22</xdr:col>
      <xdr:colOff>365125</xdr:colOff>
      <xdr:row>36</xdr:row>
      <xdr:rowOff>166446</xdr:rowOff>
    </xdr:to>
    <xdr:cxnSp macro="">
      <xdr:nvCxnSpPr>
        <xdr:cNvPr id="521" name="直線コネクタ 520"/>
        <xdr:cNvCxnSpPr/>
      </xdr:nvCxnSpPr>
      <xdr:spPr>
        <a:xfrm>
          <a:off x="14592300" y="6332017"/>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2" name="フローチャート : 判断 521"/>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166622</xdr:rowOff>
    </xdr:from>
    <xdr:ext cx="534377" cy="259045"/>
    <xdr:sp macro="" textlink="">
      <xdr:nvSpPr>
        <xdr:cNvPr id="523" name="テキスト ボックス 522"/>
        <xdr:cNvSpPr txBox="1"/>
      </xdr:nvSpPr>
      <xdr:spPr>
        <a:xfrm>
          <a:off x="15214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131013</xdr:rowOff>
    </xdr:from>
    <xdr:to>
      <xdr:col>21</xdr:col>
      <xdr:colOff>161925</xdr:colOff>
      <xdr:row>36</xdr:row>
      <xdr:rowOff>159817</xdr:rowOff>
    </xdr:to>
    <xdr:cxnSp macro="">
      <xdr:nvCxnSpPr>
        <xdr:cNvPr id="524" name="直線コネクタ 523"/>
        <xdr:cNvCxnSpPr/>
      </xdr:nvCxnSpPr>
      <xdr:spPr>
        <a:xfrm>
          <a:off x="13703300" y="630321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5" name="フローチャート : 判断 524"/>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28776</xdr:rowOff>
    </xdr:from>
    <xdr:ext cx="534377" cy="259045"/>
    <xdr:sp macro="" textlink="">
      <xdr:nvSpPr>
        <xdr:cNvPr id="526" name="テキスト ボックス 525"/>
        <xdr:cNvSpPr txBox="1"/>
      </xdr:nvSpPr>
      <xdr:spPr>
        <a:xfrm>
          <a:off x="14325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110954</xdr:rowOff>
    </xdr:from>
    <xdr:to>
      <xdr:col>19</xdr:col>
      <xdr:colOff>644525</xdr:colOff>
      <xdr:row>36</xdr:row>
      <xdr:rowOff>131013</xdr:rowOff>
    </xdr:to>
    <xdr:cxnSp macro="">
      <xdr:nvCxnSpPr>
        <xdr:cNvPr id="527" name="直線コネクタ 526"/>
        <xdr:cNvCxnSpPr/>
      </xdr:nvCxnSpPr>
      <xdr:spPr>
        <a:xfrm>
          <a:off x="12814300" y="6283154"/>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8" name="フローチャート : 判断 527"/>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41781</xdr:rowOff>
    </xdr:from>
    <xdr:ext cx="534377" cy="259045"/>
    <xdr:sp macro="" textlink="">
      <xdr:nvSpPr>
        <xdr:cNvPr id="529" name="テキスト ボックス 528"/>
        <xdr:cNvSpPr txBox="1"/>
      </xdr:nvSpPr>
      <xdr:spPr>
        <a:xfrm>
          <a:off x="13436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0" name="フローチャート : 判断 529"/>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74642</xdr:rowOff>
    </xdr:from>
    <xdr:ext cx="534377" cy="259045"/>
    <xdr:sp macro="" textlink="">
      <xdr:nvSpPr>
        <xdr:cNvPr id="531" name="テキスト ボックス 530"/>
        <xdr:cNvSpPr txBox="1"/>
      </xdr:nvSpPr>
      <xdr:spPr>
        <a:xfrm>
          <a:off x="12547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88043</xdr:rowOff>
    </xdr:from>
    <xdr:to>
      <xdr:col>23</xdr:col>
      <xdr:colOff>568325</xdr:colOff>
      <xdr:row>37</xdr:row>
      <xdr:rowOff>18193</xdr:rowOff>
    </xdr:to>
    <xdr:sp macro="" textlink="">
      <xdr:nvSpPr>
        <xdr:cNvPr id="537" name="円/楕円 536"/>
        <xdr:cNvSpPr/>
      </xdr:nvSpPr>
      <xdr:spPr>
        <a:xfrm>
          <a:off x="16268700" y="62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66470</xdr:rowOff>
    </xdr:from>
    <xdr:ext cx="534377" cy="259045"/>
    <xdr:sp macro="" textlink="">
      <xdr:nvSpPr>
        <xdr:cNvPr id="538" name="消防費該当値テキスト"/>
        <xdr:cNvSpPr txBox="1"/>
      </xdr:nvSpPr>
      <xdr:spPr>
        <a:xfrm>
          <a:off x="16370300" y="62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115646</xdr:rowOff>
    </xdr:from>
    <xdr:to>
      <xdr:col>22</xdr:col>
      <xdr:colOff>415925</xdr:colOff>
      <xdr:row>37</xdr:row>
      <xdr:rowOff>45796</xdr:rowOff>
    </xdr:to>
    <xdr:sp macro="" textlink="">
      <xdr:nvSpPr>
        <xdr:cNvPr id="539" name="円/楕円 538"/>
        <xdr:cNvSpPr/>
      </xdr:nvSpPr>
      <xdr:spPr>
        <a:xfrm>
          <a:off x="15430500" y="62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36923</xdr:rowOff>
    </xdr:from>
    <xdr:ext cx="534377" cy="259045"/>
    <xdr:sp macro="" textlink="">
      <xdr:nvSpPr>
        <xdr:cNvPr id="540" name="テキスト ボックス 539"/>
        <xdr:cNvSpPr txBox="1"/>
      </xdr:nvSpPr>
      <xdr:spPr>
        <a:xfrm>
          <a:off x="15214111" y="63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109017</xdr:rowOff>
    </xdr:from>
    <xdr:to>
      <xdr:col>21</xdr:col>
      <xdr:colOff>212725</xdr:colOff>
      <xdr:row>37</xdr:row>
      <xdr:rowOff>39167</xdr:rowOff>
    </xdr:to>
    <xdr:sp macro="" textlink="">
      <xdr:nvSpPr>
        <xdr:cNvPr id="541" name="円/楕円 540"/>
        <xdr:cNvSpPr/>
      </xdr:nvSpPr>
      <xdr:spPr>
        <a:xfrm>
          <a:off x="145415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30294</xdr:rowOff>
    </xdr:from>
    <xdr:ext cx="534377" cy="259045"/>
    <xdr:sp macro="" textlink="">
      <xdr:nvSpPr>
        <xdr:cNvPr id="542" name="テキスト ボックス 541"/>
        <xdr:cNvSpPr txBox="1"/>
      </xdr:nvSpPr>
      <xdr:spPr>
        <a:xfrm>
          <a:off x="14325111" y="63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80213</xdr:rowOff>
    </xdr:from>
    <xdr:to>
      <xdr:col>20</xdr:col>
      <xdr:colOff>9525</xdr:colOff>
      <xdr:row>37</xdr:row>
      <xdr:rowOff>10363</xdr:rowOff>
    </xdr:to>
    <xdr:sp macro="" textlink="">
      <xdr:nvSpPr>
        <xdr:cNvPr id="543" name="円/楕円 542"/>
        <xdr:cNvSpPr/>
      </xdr:nvSpPr>
      <xdr:spPr>
        <a:xfrm>
          <a:off x="136525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26890</xdr:rowOff>
    </xdr:from>
    <xdr:ext cx="534377" cy="259045"/>
    <xdr:sp macro="" textlink="">
      <xdr:nvSpPr>
        <xdr:cNvPr id="544" name="テキスト ボックス 543"/>
        <xdr:cNvSpPr txBox="1"/>
      </xdr:nvSpPr>
      <xdr:spPr>
        <a:xfrm>
          <a:off x="13436111" y="60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60154</xdr:rowOff>
    </xdr:from>
    <xdr:to>
      <xdr:col>18</xdr:col>
      <xdr:colOff>492125</xdr:colOff>
      <xdr:row>36</xdr:row>
      <xdr:rowOff>161754</xdr:rowOff>
    </xdr:to>
    <xdr:sp macro="" textlink="">
      <xdr:nvSpPr>
        <xdr:cNvPr id="545" name="円/楕円 544"/>
        <xdr:cNvSpPr/>
      </xdr:nvSpPr>
      <xdr:spPr>
        <a:xfrm>
          <a:off x="12763500" y="62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6831</xdr:rowOff>
    </xdr:from>
    <xdr:ext cx="534377" cy="259045"/>
    <xdr:sp macro="" textlink="">
      <xdr:nvSpPr>
        <xdr:cNvPr id="546" name="テキスト ボックス 545"/>
        <xdr:cNvSpPr txBox="1"/>
      </xdr:nvSpPr>
      <xdr:spPr>
        <a:xfrm>
          <a:off x="12547111" y="600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1" name="直線コネクタ 570"/>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2"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3" name="直線コネクタ 572"/>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4"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5" name="直線コネクタ 574"/>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57671</xdr:rowOff>
    </xdr:from>
    <xdr:to>
      <xdr:col>23</xdr:col>
      <xdr:colOff>517525</xdr:colOff>
      <xdr:row>56</xdr:row>
      <xdr:rowOff>160941</xdr:rowOff>
    </xdr:to>
    <xdr:cxnSp macro="">
      <xdr:nvCxnSpPr>
        <xdr:cNvPr id="576" name="直線コネクタ 575"/>
        <xdr:cNvCxnSpPr/>
      </xdr:nvCxnSpPr>
      <xdr:spPr>
        <a:xfrm flipV="1">
          <a:off x="15481300" y="9658871"/>
          <a:ext cx="838200" cy="10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7" name="教育費平均値テキスト"/>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8" name="フローチャート : 判断 577"/>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160941</xdr:rowOff>
    </xdr:from>
    <xdr:to>
      <xdr:col>22</xdr:col>
      <xdr:colOff>365125</xdr:colOff>
      <xdr:row>57</xdr:row>
      <xdr:rowOff>159283</xdr:rowOff>
    </xdr:to>
    <xdr:cxnSp macro="">
      <xdr:nvCxnSpPr>
        <xdr:cNvPr id="579" name="直線コネクタ 578"/>
        <xdr:cNvCxnSpPr/>
      </xdr:nvCxnSpPr>
      <xdr:spPr>
        <a:xfrm flipV="1">
          <a:off x="14592300" y="9762141"/>
          <a:ext cx="889000" cy="16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0" name="フローチャート : 判断 579"/>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141952</xdr:rowOff>
    </xdr:from>
    <xdr:ext cx="534377" cy="259045"/>
    <xdr:sp macro="" textlink="">
      <xdr:nvSpPr>
        <xdr:cNvPr id="581" name="テキスト ボックス 580"/>
        <xdr:cNvSpPr txBox="1"/>
      </xdr:nvSpPr>
      <xdr:spPr>
        <a:xfrm>
          <a:off x="15214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159283</xdr:rowOff>
    </xdr:from>
    <xdr:to>
      <xdr:col>21</xdr:col>
      <xdr:colOff>161925</xdr:colOff>
      <xdr:row>58</xdr:row>
      <xdr:rowOff>121</xdr:rowOff>
    </xdr:to>
    <xdr:cxnSp macro="">
      <xdr:nvCxnSpPr>
        <xdr:cNvPr id="582" name="直線コネクタ 581"/>
        <xdr:cNvCxnSpPr/>
      </xdr:nvCxnSpPr>
      <xdr:spPr>
        <a:xfrm flipV="1">
          <a:off x="13703300" y="9931933"/>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3" name="フローチャート : 判断 582"/>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9593</xdr:rowOff>
    </xdr:from>
    <xdr:ext cx="534377" cy="259045"/>
    <xdr:sp macro="" textlink="">
      <xdr:nvSpPr>
        <xdr:cNvPr id="584" name="テキスト ボックス 583"/>
        <xdr:cNvSpPr txBox="1"/>
      </xdr:nvSpPr>
      <xdr:spPr>
        <a:xfrm>
          <a:off x="14325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80797</xdr:rowOff>
    </xdr:from>
    <xdr:to>
      <xdr:col>19</xdr:col>
      <xdr:colOff>644525</xdr:colOff>
      <xdr:row>58</xdr:row>
      <xdr:rowOff>121</xdr:rowOff>
    </xdr:to>
    <xdr:cxnSp macro="">
      <xdr:nvCxnSpPr>
        <xdr:cNvPr id="585" name="直線コネクタ 584"/>
        <xdr:cNvCxnSpPr/>
      </xdr:nvCxnSpPr>
      <xdr:spPr>
        <a:xfrm>
          <a:off x="12814300" y="9681997"/>
          <a:ext cx="889000" cy="26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6" name="フローチャート : 判断 585"/>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67448</xdr:rowOff>
    </xdr:from>
    <xdr:ext cx="534377" cy="259045"/>
    <xdr:sp macro="" textlink="">
      <xdr:nvSpPr>
        <xdr:cNvPr id="587" name="テキスト ボックス 586"/>
        <xdr:cNvSpPr txBox="1"/>
      </xdr:nvSpPr>
      <xdr:spPr>
        <a:xfrm>
          <a:off x="13436111" y="949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8" name="フローチャート : 判断 587"/>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89" name="テキスト ボックス 588"/>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6871</xdr:rowOff>
    </xdr:from>
    <xdr:to>
      <xdr:col>23</xdr:col>
      <xdr:colOff>568325</xdr:colOff>
      <xdr:row>56</xdr:row>
      <xdr:rowOff>108471</xdr:rowOff>
    </xdr:to>
    <xdr:sp macro="" textlink="">
      <xdr:nvSpPr>
        <xdr:cNvPr id="595" name="円/楕円 594"/>
        <xdr:cNvSpPr/>
      </xdr:nvSpPr>
      <xdr:spPr>
        <a:xfrm>
          <a:off x="16268700" y="96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156748</xdr:rowOff>
    </xdr:from>
    <xdr:ext cx="534377" cy="259045"/>
    <xdr:sp macro="" textlink="">
      <xdr:nvSpPr>
        <xdr:cNvPr id="596" name="教育費該当値テキスト"/>
        <xdr:cNvSpPr txBox="1"/>
      </xdr:nvSpPr>
      <xdr:spPr>
        <a:xfrm>
          <a:off x="16370300" y="95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46,306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110141</xdr:rowOff>
    </xdr:from>
    <xdr:to>
      <xdr:col>22</xdr:col>
      <xdr:colOff>415925</xdr:colOff>
      <xdr:row>57</xdr:row>
      <xdr:rowOff>40291</xdr:rowOff>
    </xdr:to>
    <xdr:sp macro="" textlink="">
      <xdr:nvSpPr>
        <xdr:cNvPr id="597" name="円/楕円 596"/>
        <xdr:cNvSpPr/>
      </xdr:nvSpPr>
      <xdr:spPr>
        <a:xfrm>
          <a:off x="15430500" y="97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31418</xdr:rowOff>
    </xdr:from>
    <xdr:ext cx="534377" cy="259045"/>
    <xdr:sp macro="" textlink="">
      <xdr:nvSpPr>
        <xdr:cNvPr id="598" name="テキスト ボックス 597"/>
        <xdr:cNvSpPr txBox="1"/>
      </xdr:nvSpPr>
      <xdr:spPr>
        <a:xfrm>
          <a:off x="15214111" y="98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108483</xdr:rowOff>
    </xdr:from>
    <xdr:to>
      <xdr:col>21</xdr:col>
      <xdr:colOff>212725</xdr:colOff>
      <xdr:row>58</xdr:row>
      <xdr:rowOff>38633</xdr:rowOff>
    </xdr:to>
    <xdr:sp macro="" textlink="">
      <xdr:nvSpPr>
        <xdr:cNvPr id="599" name="円/楕円 598"/>
        <xdr:cNvSpPr/>
      </xdr:nvSpPr>
      <xdr:spPr>
        <a:xfrm>
          <a:off x="14541500" y="988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29760</xdr:rowOff>
    </xdr:from>
    <xdr:ext cx="534377" cy="259045"/>
    <xdr:sp macro="" textlink="">
      <xdr:nvSpPr>
        <xdr:cNvPr id="600" name="テキスト ボックス 599"/>
        <xdr:cNvSpPr txBox="1"/>
      </xdr:nvSpPr>
      <xdr:spPr>
        <a:xfrm>
          <a:off x="14325111" y="99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120771</xdr:rowOff>
    </xdr:from>
    <xdr:to>
      <xdr:col>20</xdr:col>
      <xdr:colOff>9525</xdr:colOff>
      <xdr:row>58</xdr:row>
      <xdr:rowOff>50921</xdr:rowOff>
    </xdr:to>
    <xdr:sp macro="" textlink="">
      <xdr:nvSpPr>
        <xdr:cNvPr id="601" name="円/楕円 600"/>
        <xdr:cNvSpPr/>
      </xdr:nvSpPr>
      <xdr:spPr>
        <a:xfrm>
          <a:off x="13652500" y="98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42048</xdr:rowOff>
    </xdr:from>
    <xdr:ext cx="534377" cy="259045"/>
    <xdr:sp macro="" textlink="">
      <xdr:nvSpPr>
        <xdr:cNvPr id="602" name="テキスト ボックス 601"/>
        <xdr:cNvSpPr txBox="1"/>
      </xdr:nvSpPr>
      <xdr:spPr>
        <a:xfrm>
          <a:off x="13436111" y="998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29997</xdr:rowOff>
    </xdr:from>
    <xdr:to>
      <xdr:col>18</xdr:col>
      <xdr:colOff>492125</xdr:colOff>
      <xdr:row>56</xdr:row>
      <xdr:rowOff>131597</xdr:rowOff>
    </xdr:to>
    <xdr:sp macro="" textlink="">
      <xdr:nvSpPr>
        <xdr:cNvPr id="603" name="円/楕円 602"/>
        <xdr:cNvSpPr/>
      </xdr:nvSpPr>
      <xdr:spPr>
        <a:xfrm>
          <a:off x="12763500" y="96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148124</xdr:rowOff>
    </xdr:from>
    <xdr:ext cx="534377" cy="259045"/>
    <xdr:sp macro="" textlink="">
      <xdr:nvSpPr>
        <xdr:cNvPr id="604" name="テキスト ボックス 603"/>
        <xdr:cNvSpPr txBox="1"/>
      </xdr:nvSpPr>
      <xdr:spPr>
        <a:xfrm>
          <a:off x="12547111" y="940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0" name="直線コネクタ 629"/>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1"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3"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4" name="直線コネクタ 633"/>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58252</xdr:rowOff>
    </xdr:from>
    <xdr:ext cx="378565" cy="259045"/>
    <xdr:sp macro="" textlink="">
      <xdr:nvSpPr>
        <xdr:cNvPr id="636" name="災害復旧費平均値テキスト"/>
        <xdr:cNvSpPr txBox="1"/>
      </xdr:nvSpPr>
      <xdr:spPr>
        <a:xfrm>
          <a:off x="16370300" y="13431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7" name="フローチャート : 判断 636"/>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9" name="フローチャート : 判断 638"/>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154988</xdr:rowOff>
    </xdr:from>
    <xdr:ext cx="378565" cy="259045"/>
    <xdr:sp macro="" textlink="">
      <xdr:nvSpPr>
        <xdr:cNvPr id="640" name="テキスト ボックス 639"/>
        <xdr:cNvSpPr txBox="1"/>
      </xdr:nvSpPr>
      <xdr:spPr>
        <a:xfrm>
          <a:off x="15292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2" name="フローチャート : 判断 641"/>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154678</xdr:rowOff>
    </xdr:from>
    <xdr:ext cx="378565" cy="259045"/>
    <xdr:sp macro="" textlink="">
      <xdr:nvSpPr>
        <xdr:cNvPr id="643" name="テキスト ボックス 642"/>
        <xdr:cNvSpPr txBox="1"/>
      </xdr:nvSpPr>
      <xdr:spPr>
        <a:xfrm>
          <a:off x="14403017" y="13356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5" name="フローチャート : 判断 644"/>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146513</xdr:rowOff>
    </xdr:from>
    <xdr:ext cx="469744" cy="259045"/>
    <xdr:sp macro="" textlink="">
      <xdr:nvSpPr>
        <xdr:cNvPr id="646" name="テキスト ボックス 645"/>
        <xdr:cNvSpPr txBox="1"/>
      </xdr:nvSpPr>
      <xdr:spPr>
        <a:xfrm>
          <a:off x="13468427" y="133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7" name="フローチャート : 判断 646"/>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145501</xdr:rowOff>
    </xdr:from>
    <xdr:ext cx="469744" cy="259045"/>
    <xdr:sp macro="" textlink="">
      <xdr:nvSpPr>
        <xdr:cNvPr id="648" name="テキスト ボックス 647"/>
        <xdr:cNvSpPr txBox="1"/>
      </xdr:nvSpPr>
      <xdr:spPr>
        <a:xfrm>
          <a:off x="12579427" y="133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13802</xdr:rowOff>
    </xdr:from>
    <xdr:ext cx="249299" cy="259045"/>
    <xdr:sp macro="" textlink="">
      <xdr:nvSpPr>
        <xdr:cNvPr id="655" name="災害復旧費該当値テキスト"/>
        <xdr:cNvSpPr txBox="1"/>
      </xdr:nvSpPr>
      <xdr:spPr>
        <a:xfrm>
          <a:off x="16370300" y="13558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7" name="直線コネクタ 686"/>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8"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9" name="直線コネクタ 688"/>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0"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1" name="直線コネクタ 690"/>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156597</xdr:rowOff>
    </xdr:from>
    <xdr:to>
      <xdr:col>23</xdr:col>
      <xdr:colOff>517525</xdr:colOff>
      <xdr:row>95</xdr:row>
      <xdr:rowOff>22313</xdr:rowOff>
    </xdr:to>
    <xdr:cxnSp macro="">
      <xdr:nvCxnSpPr>
        <xdr:cNvPr id="692" name="直線コネクタ 691"/>
        <xdr:cNvCxnSpPr/>
      </xdr:nvCxnSpPr>
      <xdr:spPr>
        <a:xfrm>
          <a:off x="15481300" y="16272897"/>
          <a:ext cx="8382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122159</xdr:rowOff>
    </xdr:from>
    <xdr:ext cx="534377" cy="259045"/>
    <xdr:sp macro="" textlink="">
      <xdr:nvSpPr>
        <xdr:cNvPr id="693" name="公債費平均値テキスト"/>
        <xdr:cNvSpPr txBox="1"/>
      </xdr:nvSpPr>
      <xdr:spPr>
        <a:xfrm>
          <a:off x="16370300" y="1606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4" name="フローチャート : 判断 693"/>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145225</xdr:rowOff>
    </xdr:from>
    <xdr:to>
      <xdr:col>22</xdr:col>
      <xdr:colOff>365125</xdr:colOff>
      <xdr:row>94</xdr:row>
      <xdr:rowOff>156597</xdr:rowOff>
    </xdr:to>
    <xdr:cxnSp macro="">
      <xdr:nvCxnSpPr>
        <xdr:cNvPr id="695" name="直線コネクタ 694"/>
        <xdr:cNvCxnSpPr/>
      </xdr:nvCxnSpPr>
      <xdr:spPr>
        <a:xfrm>
          <a:off x="14592300" y="16261525"/>
          <a:ext cx="8890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6" name="フローチャート : 判断 695"/>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97" name="テキスト ボックス 696"/>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145225</xdr:rowOff>
    </xdr:from>
    <xdr:to>
      <xdr:col>21</xdr:col>
      <xdr:colOff>161925</xdr:colOff>
      <xdr:row>95</xdr:row>
      <xdr:rowOff>7779</xdr:rowOff>
    </xdr:to>
    <xdr:cxnSp macro="">
      <xdr:nvCxnSpPr>
        <xdr:cNvPr id="698" name="直線コネクタ 697"/>
        <xdr:cNvCxnSpPr/>
      </xdr:nvCxnSpPr>
      <xdr:spPr>
        <a:xfrm flipV="1">
          <a:off x="13703300" y="16261525"/>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9" name="フローチャート : 判断 698"/>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700" name="テキスト ボックス 699"/>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170390</xdr:rowOff>
    </xdr:from>
    <xdr:to>
      <xdr:col>19</xdr:col>
      <xdr:colOff>644525</xdr:colOff>
      <xdr:row>95</xdr:row>
      <xdr:rowOff>7779</xdr:rowOff>
    </xdr:to>
    <xdr:cxnSp macro="">
      <xdr:nvCxnSpPr>
        <xdr:cNvPr id="701" name="直線コネクタ 700"/>
        <xdr:cNvCxnSpPr/>
      </xdr:nvCxnSpPr>
      <xdr:spPr>
        <a:xfrm>
          <a:off x="12814300" y="1628669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2" name="フローチャート : 判断 701"/>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57008</xdr:rowOff>
    </xdr:from>
    <xdr:ext cx="534377" cy="259045"/>
    <xdr:sp macro="" textlink="">
      <xdr:nvSpPr>
        <xdr:cNvPr id="703" name="テキスト ボックス 702"/>
        <xdr:cNvSpPr txBox="1"/>
      </xdr:nvSpPr>
      <xdr:spPr>
        <a:xfrm>
          <a:off x="13436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4" name="フローチャート : 判断 703"/>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36377</xdr:rowOff>
    </xdr:from>
    <xdr:ext cx="534377" cy="259045"/>
    <xdr:sp macro="" textlink="">
      <xdr:nvSpPr>
        <xdr:cNvPr id="705" name="テキスト ボックス 704"/>
        <xdr:cNvSpPr txBox="1"/>
      </xdr:nvSpPr>
      <xdr:spPr>
        <a:xfrm>
          <a:off x="12547111" y="159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142963</xdr:rowOff>
    </xdr:from>
    <xdr:to>
      <xdr:col>23</xdr:col>
      <xdr:colOff>568325</xdr:colOff>
      <xdr:row>95</xdr:row>
      <xdr:rowOff>73113</xdr:rowOff>
    </xdr:to>
    <xdr:sp macro="" textlink="">
      <xdr:nvSpPr>
        <xdr:cNvPr id="711" name="円/楕円 710"/>
        <xdr:cNvSpPr/>
      </xdr:nvSpPr>
      <xdr:spPr>
        <a:xfrm>
          <a:off x="16268700" y="162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121390</xdr:rowOff>
    </xdr:from>
    <xdr:ext cx="534377" cy="259045"/>
    <xdr:sp macro="" textlink="">
      <xdr:nvSpPr>
        <xdr:cNvPr id="712" name="公債費該当値テキスト"/>
        <xdr:cNvSpPr txBox="1"/>
      </xdr:nvSpPr>
      <xdr:spPr>
        <a:xfrm>
          <a:off x="16370300" y="162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37,162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105797</xdr:rowOff>
    </xdr:from>
    <xdr:to>
      <xdr:col>22</xdr:col>
      <xdr:colOff>415925</xdr:colOff>
      <xdr:row>95</xdr:row>
      <xdr:rowOff>35947</xdr:rowOff>
    </xdr:to>
    <xdr:sp macro="" textlink="">
      <xdr:nvSpPr>
        <xdr:cNvPr id="713" name="円/楕円 712"/>
        <xdr:cNvSpPr/>
      </xdr:nvSpPr>
      <xdr:spPr>
        <a:xfrm>
          <a:off x="15430500" y="162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52474</xdr:rowOff>
    </xdr:from>
    <xdr:ext cx="534377" cy="259045"/>
    <xdr:sp macro="" textlink="">
      <xdr:nvSpPr>
        <xdr:cNvPr id="714" name="テキスト ボックス 713"/>
        <xdr:cNvSpPr txBox="1"/>
      </xdr:nvSpPr>
      <xdr:spPr>
        <a:xfrm>
          <a:off x="15214111" y="159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94425</xdr:rowOff>
    </xdr:from>
    <xdr:to>
      <xdr:col>21</xdr:col>
      <xdr:colOff>212725</xdr:colOff>
      <xdr:row>95</xdr:row>
      <xdr:rowOff>24575</xdr:rowOff>
    </xdr:to>
    <xdr:sp macro="" textlink="">
      <xdr:nvSpPr>
        <xdr:cNvPr id="715" name="円/楕円 714"/>
        <xdr:cNvSpPr/>
      </xdr:nvSpPr>
      <xdr:spPr>
        <a:xfrm>
          <a:off x="14541500" y="162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41102</xdr:rowOff>
    </xdr:from>
    <xdr:ext cx="534377" cy="259045"/>
    <xdr:sp macro="" textlink="">
      <xdr:nvSpPr>
        <xdr:cNvPr id="716" name="テキスト ボックス 715"/>
        <xdr:cNvSpPr txBox="1"/>
      </xdr:nvSpPr>
      <xdr:spPr>
        <a:xfrm>
          <a:off x="14325111" y="1598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128429</xdr:rowOff>
    </xdr:from>
    <xdr:to>
      <xdr:col>20</xdr:col>
      <xdr:colOff>9525</xdr:colOff>
      <xdr:row>95</xdr:row>
      <xdr:rowOff>58579</xdr:rowOff>
    </xdr:to>
    <xdr:sp macro="" textlink="">
      <xdr:nvSpPr>
        <xdr:cNvPr id="717" name="円/楕円 716"/>
        <xdr:cNvSpPr/>
      </xdr:nvSpPr>
      <xdr:spPr>
        <a:xfrm>
          <a:off x="13652500" y="162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49706</xdr:rowOff>
    </xdr:from>
    <xdr:ext cx="534377" cy="259045"/>
    <xdr:sp macro="" textlink="">
      <xdr:nvSpPr>
        <xdr:cNvPr id="718" name="テキスト ボックス 717"/>
        <xdr:cNvSpPr txBox="1"/>
      </xdr:nvSpPr>
      <xdr:spPr>
        <a:xfrm>
          <a:off x="13436111" y="1633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119590</xdr:rowOff>
    </xdr:from>
    <xdr:to>
      <xdr:col>18</xdr:col>
      <xdr:colOff>492125</xdr:colOff>
      <xdr:row>95</xdr:row>
      <xdr:rowOff>49740</xdr:rowOff>
    </xdr:to>
    <xdr:sp macro="" textlink="">
      <xdr:nvSpPr>
        <xdr:cNvPr id="719" name="円/楕円 718"/>
        <xdr:cNvSpPr/>
      </xdr:nvSpPr>
      <xdr:spPr>
        <a:xfrm>
          <a:off x="12763500" y="162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40867</xdr:rowOff>
    </xdr:from>
    <xdr:ext cx="534377" cy="259045"/>
    <xdr:sp macro="" textlink="">
      <xdr:nvSpPr>
        <xdr:cNvPr id="720" name="テキスト ボックス 719"/>
        <xdr:cNvSpPr txBox="1"/>
      </xdr:nvSpPr>
      <xdr:spPr>
        <a:xfrm>
          <a:off x="12547111" y="163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2" name="直線コネクタ 741"/>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5"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6" name="直線コネクタ 745"/>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8"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9" name="フローチャート : 判断 748"/>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1" name="フローチャート : 判断 750"/>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2" name="テキスト ボックス 751"/>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4" name="フローチャート : 判断 753"/>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5" name="テキスト ボックス 754"/>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7" name="フローチャート : 判断 756"/>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8" name="テキスト ボックス 757"/>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59" name="フローチャート : 判断 758"/>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0" name="テキスト ボックス 759"/>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9" name="テキスト ボックス 78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1" name="テキスト ボックス 79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3" name="テキスト ボックス 79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2" name="フローチャート : 判断 811"/>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3" name="テキスト ボックス 812"/>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4" name="フローチャート : 判断 81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5" name="テキスト ボックス 81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8" name="テキスト ボックス 82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・民生費</a:t>
          </a:r>
          <a:r>
            <a:rPr kumimoji="1" lang="ja-JP" altLang="ja-JP" sz="1100">
              <a:solidFill>
                <a:sysClr val="windowText" lastClr="000000"/>
              </a:solidFill>
              <a:effectLst/>
              <a:latin typeface="+mn-lt"/>
              <a:ea typeface="+mn-ea"/>
              <a:cs typeface="+mn-cs"/>
            </a:rPr>
            <a:t>の住民一人当たり</a:t>
          </a:r>
          <a:r>
            <a:rPr kumimoji="1" lang="ja-JP" altLang="en-US" sz="1100">
              <a:solidFill>
                <a:sysClr val="windowText" lastClr="000000"/>
              </a:solidFill>
              <a:effectLst/>
              <a:latin typeface="+mn-lt"/>
              <a:ea typeface="+mn-ea"/>
              <a:cs typeface="+mn-cs"/>
            </a:rPr>
            <a:t>のコストが</a:t>
          </a:r>
          <a:r>
            <a:rPr kumimoji="1" lang="en-US" altLang="ja-JP" sz="1100">
              <a:solidFill>
                <a:sysClr val="windowText" lastClr="000000"/>
              </a:solidFill>
              <a:effectLst/>
              <a:latin typeface="+mn-lt"/>
              <a:ea typeface="+mn-ea"/>
              <a:cs typeface="+mn-cs"/>
            </a:rPr>
            <a:t>227,239</a:t>
          </a:r>
          <a:r>
            <a:rPr kumimoji="1" lang="ja-JP" altLang="ja-JP" sz="1100">
              <a:solidFill>
                <a:sysClr val="windowText" lastClr="000000"/>
              </a:solidFill>
              <a:effectLst/>
              <a:latin typeface="+mn-lt"/>
              <a:ea typeface="+mn-ea"/>
              <a:cs typeface="+mn-cs"/>
            </a:rPr>
            <a:t>円となっており、類似団体及び大阪府平均</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大幅に上回っている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主な</a:t>
          </a:r>
          <a:r>
            <a:rPr kumimoji="1" lang="ja-JP" altLang="ja-JP" sz="1100">
              <a:solidFill>
                <a:sysClr val="windowText" lastClr="000000"/>
              </a:solidFill>
              <a:effectLst/>
              <a:latin typeface="+mn-lt"/>
              <a:ea typeface="+mn-ea"/>
              <a:cs typeface="+mn-cs"/>
            </a:rPr>
            <a:t>要因としては、</a:t>
          </a:r>
          <a:r>
            <a:rPr kumimoji="1" lang="ja-JP" altLang="en-US" sz="1100">
              <a:solidFill>
                <a:sysClr val="windowText" lastClr="000000"/>
              </a:solidFill>
              <a:effectLst/>
              <a:latin typeface="+mn-lt"/>
              <a:ea typeface="+mn-ea"/>
              <a:cs typeface="+mn-cs"/>
            </a:rPr>
            <a:t>、生活保護費が多額であることが挙げられ、また、近年では障がい者自立支援給付費も増加しており、依然として民生費が高い水準で推移している。</a:t>
          </a:r>
          <a:r>
            <a:rPr kumimoji="1" lang="ja-JP" altLang="ja-JP" sz="1100">
              <a:solidFill>
                <a:sysClr val="windowText" lastClr="000000"/>
              </a:solidFill>
              <a:effectLst/>
              <a:latin typeface="+mn-lt"/>
              <a:ea typeface="+mn-ea"/>
              <a:cs typeface="+mn-cs"/>
            </a:rPr>
            <a:t>生活保護については、診療報酬明細書点検等充実事業や後発医薬品の利用促進などの取組みにより引き続き</a:t>
          </a:r>
          <a:r>
            <a:rPr kumimoji="1" lang="ja-JP" altLang="en-US" sz="1100">
              <a:solidFill>
                <a:sysClr val="windowText" lastClr="000000"/>
              </a:solidFill>
              <a:effectLst/>
              <a:latin typeface="+mn-lt"/>
              <a:ea typeface="+mn-ea"/>
              <a:cs typeface="+mn-cs"/>
            </a:rPr>
            <a:t>民生費</a:t>
          </a:r>
          <a:r>
            <a:rPr kumimoji="1" lang="ja-JP" altLang="ja-JP" sz="1100">
              <a:solidFill>
                <a:sysClr val="windowText" lastClr="000000"/>
              </a:solidFill>
              <a:effectLst/>
              <a:latin typeface="+mn-lt"/>
              <a:ea typeface="+mn-ea"/>
              <a:cs typeface="+mn-cs"/>
            </a:rPr>
            <a:t>の抑制に努める。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・商工費</a:t>
          </a:r>
          <a:r>
            <a:rPr kumimoji="1" lang="ja-JP" altLang="ja-JP" sz="1100">
              <a:solidFill>
                <a:sysClr val="windowText" lastClr="000000"/>
              </a:solidFill>
              <a:effectLst/>
              <a:latin typeface="+mn-lt"/>
              <a:ea typeface="+mn-ea"/>
              <a:cs typeface="+mn-cs"/>
            </a:rPr>
            <a:t>の住民一人当たり</a:t>
          </a:r>
          <a:r>
            <a:rPr kumimoji="1" lang="ja-JP" altLang="en-US" sz="1100">
              <a:solidFill>
                <a:sysClr val="windowText" lastClr="000000"/>
              </a:solidFill>
              <a:effectLst/>
              <a:latin typeface="+mn-lt"/>
              <a:ea typeface="+mn-ea"/>
              <a:cs typeface="+mn-cs"/>
            </a:rPr>
            <a:t>のコスト</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2,235</a:t>
          </a:r>
          <a:r>
            <a:rPr kumimoji="1" lang="ja-JP" altLang="ja-JP" sz="1100">
              <a:solidFill>
                <a:sysClr val="windowText" lastClr="000000"/>
              </a:solidFill>
              <a:effectLst/>
              <a:latin typeface="+mn-lt"/>
              <a:ea typeface="+mn-ea"/>
              <a:cs typeface="+mn-cs"/>
            </a:rPr>
            <a:t>円となっており、</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年度と比較すると</a:t>
          </a:r>
          <a:r>
            <a:rPr kumimoji="1" lang="ja-JP" altLang="ja-JP" sz="1100">
              <a:solidFill>
                <a:sysClr val="windowText" lastClr="000000"/>
              </a:solidFill>
              <a:effectLst/>
              <a:latin typeface="+mn-lt"/>
              <a:ea typeface="+mn-ea"/>
              <a:cs typeface="+mn-cs"/>
            </a:rPr>
            <a:t>大幅</a:t>
          </a:r>
          <a:r>
            <a:rPr kumimoji="1" lang="ja-JP" altLang="en-US" sz="1100">
              <a:solidFill>
                <a:sysClr val="windowText" lastClr="000000"/>
              </a:solidFill>
              <a:effectLst/>
              <a:latin typeface="+mn-lt"/>
              <a:ea typeface="+mn-ea"/>
              <a:cs typeface="+mn-cs"/>
            </a:rPr>
            <a:t>な増加となっている。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要因としては、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年度に国の地方創生のための交付金を活用したプレミアム商品券発行事業の実施</a:t>
          </a:r>
          <a:r>
            <a:rPr kumimoji="1" lang="ja-JP" altLang="ja-JP" sz="1100">
              <a:solidFill>
                <a:sysClr val="windowText" lastClr="000000"/>
              </a:solidFill>
              <a:effectLst/>
              <a:latin typeface="+mn-lt"/>
              <a:ea typeface="+mn-ea"/>
              <a:cs typeface="+mn-cs"/>
            </a:rPr>
            <a:t>が挙げられる。</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　・</a:t>
          </a:r>
          <a:r>
            <a:rPr kumimoji="1" lang="ja-JP" altLang="en-US" sz="1100">
              <a:solidFill>
                <a:sysClr val="windowText" lastClr="000000"/>
              </a:solidFill>
              <a:effectLst/>
              <a:latin typeface="+mn-lt"/>
              <a:ea typeface="+mn-ea"/>
              <a:cs typeface="+mn-cs"/>
            </a:rPr>
            <a:t>教育</a:t>
          </a:r>
          <a:r>
            <a:rPr kumimoji="1" lang="ja-JP" altLang="ja-JP" sz="1100">
              <a:solidFill>
                <a:sysClr val="windowText" lastClr="000000"/>
              </a:solidFill>
              <a:effectLst/>
              <a:latin typeface="+mn-lt"/>
              <a:ea typeface="+mn-ea"/>
              <a:cs typeface="+mn-cs"/>
            </a:rPr>
            <a:t>費の住民一人当たり</a:t>
          </a:r>
          <a:r>
            <a:rPr kumimoji="1" lang="ja-JP" altLang="en-US" sz="1100">
              <a:solidFill>
                <a:sysClr val="windowText" lastClr="000000"/>
              </a:solidFill>
              <a:effectLst/>
              <a:latin typeface="+mn-lt"/>
              <a:ea typeface="+mn-ea"/>
              <a:cs typeface="+mn-cs"/>
            </a:rPr>
            <a:t>のコスト</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46,306</a:t>
          </a:r>
          <a:r>
            <a:rPr kumimoji="1" lang="ja-JP" altLang="ja-JP" sz="1100">
              <a:solidFill>
                <a:sysClr val="windowText" lastClr="000000"/>
              </a:solidFill>
              <a:effectLst/>
              <a:latin typeface="+mn-lt"/>
              <a:ea typeface="+mn-ea"/>
              <a:cs typeface="+mn-cs"/>
            </a:rPr>
            <a:t>円となっており、平成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年度と比較すると</a:t>
          </a:r>
          <a:r>
            <a:rPr kumimoji="1" lang="en-US" altLang="ja-JP" sz="1100">
              <a:solidFill>
                <a:sysClr val="windowText" lastClr="000000"/>
              </a:solidFill>
              <a:effectLst/>
              <a:latin typeface="+mn-lt"/>
              <a:ea typeface="+mn-ea"/>
              <a:cs typeface="+mn-cs"/>
            </a:rPr>
            <a:t>14,334</a:t>
          </a:r>
          <a:r>
            <a:rPr kumimoji="1" lang="ja-JP" altLang="en-US" sz="1100">
              <a:solidFill>
                <a:sysClr val="windowText" lastClr="000000"/>
              </a:solidFill>
              <a:effectLst/>
              <a:latin typeface="+mn-lt"/>
              <a:ea typeface="+mn-ea"/>
              <a:cs typeface="+mn-cs"/>
            </a:rPr>
            <a:t>円の</a:t>
          </a:r>
          <a:r>
            <a:rPr kumimoji="1" lang="ja-JP" altLang="ja-JP" sz="1100">
              <a:solidFill>
                <a:sysClr val="windowText" lastClr="000000"/>
              </a:solidFill>
              <a:effectLst/>
              <a:latin typeface="+mn-lt"/>
              <a:ea typeface="+mn-ea"/>
              <a:cs typeface="+mn-cs"/>
            </a:rPr>
            <a:t>増加となっている。</a:t>
          </a:r>
          <a:endParaRPr lang="ja-JP" altLang="ja-JP">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　  </a:t>
          </a:r>
          <a:r>
            <a:rPr kumimoji="1" lang="ja-JP" altLang="ja-JP" sz="1100">
              <a:solidFill>
                <a:sysClr val="windowText" lastClr="000000"/>
              </a:solidFill>
              <a:effectLst/>
              <a:latin typeface="+mn-lt"/>
              <a:ea typeface="+mn-ea"/>
              <a:cs typeface="+mn-cs"/>
            </a:rPr>
            <a:t>要因としては、一体的な教育・保育の提供のための</a:t>
          </a:r>
          <a:r>
            <a:rPr kumimoji="1" lang="ja-JP" altLang="en-US" sz="1100">
              <a:solidFill>
                <a:sysClr val="windowText" lastClr="000000"/>
              </a:solidFill>
              <a:effectLst/>
              <a:latin typeface="+mn-lt"/>
              <a:ea typeface="+mn-ea"/>
              <a:cs typeface="+mn-cs"/>
            </a:rPr>
            <a:t>公立認定こども園整備事業及び義務教育施設老朽化による大規模改修として小学校施設整備事業等の事業費が増加したためである。</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財政調整基金残高については、平成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年度は取り崩しを行わず、約</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千</a:t>
          </a:r>
          <a:r>
            <a:rPr kumimoji="1" lang="ja-JP" altLang="ja-JP" sz="1100">
              <a:solidFill>
                <a:sysClr val="windowText" lastClr="000000"/>
              </a:solidFill>
              <a:effectLst/>
              <a:latin typeface="+mn-lt"/>
              <a:ea typeface="+mn-ea"/>
              <a:cs typeface="+mn-cs"/>
            </a:rPr>
            <a:t>万円の積立を実施したため、前年度と比較して</a:t>
          </a:r>
          <a:r>
            <a:rPr kumimoji="1" lang="en-US" altLang="ja-JP" sz="1100">
              <a:solidFill>
                <a:sysClr val="windowText" lastClr="000000"/>
              </a:solidFill>
              <a:effectLst/>
              <a:latin typeface="+mn-lt"/>
              <a:ea typeface="+mn-ea"/>
              <a:cs typeface="+mn-cs"/>
            </a:rPr>
            <a:t>0.75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実質収支は約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a:t>
          </a:r>
          <a:r>
            <a:rPr kumimoji="1" lang="ja-JP" altLang="ja-JP" sz="1100">
              <a:solidFill>
                <a:sysClr val="windowText" lastClr="000000"/>
              </a:solidFill>
              <a:effectLst/>
              <a:latin typeface="+mn-lt"/>
              <a:ea typeface="+mn-ea"/>
              <a:cs typeface="+mn-cs"/>
            </a:rPr>
            <a:t>万円の黒字</a:t>
          </a:r>
          <a:r>
            <a:rPr kumimoji="1" lang="ja-JP" altLang="en-US" sz="1100">
              <a:solidFill>
                <a:sysClr val="windowText" lastClr="000000"/>
              </a:solidFill>
              <a:effectLst/>
              <a:latin typeface="+mn-lt"/>
              <a:ea typeface="+mn-ea"/>
              <a:cs typeface="+mn-cs"/>
            </a:rPr>
            <a:t>であるが、本市の重要課題である国民健康保険事業特別会計の累積赤字を解消するため</a:t>
          </a:r>
          <a:r>
            <a:rPr kumimoji="1" lang="ja-JP" altLang="ja-JP" sz="1100">
              <a:solidFill>
                <a:sysClr val="windowText" lastClr="000000"/>
              </a:solidFill>
              <a:effectLst/>
              <a:latin typeface="+mn-lt"/>
              <a:ea typeface="+mn-ea"/>
              <a:cs typeface="+mn-cs"/>
            </a:rPr>
            <a:t>、単年度収支は約</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千</a:t>
          </a:r>
          <a:r>
            <a:rPr kumimoji="1" lang="ja-JP" altLang="ja-JP" sz="1100">
              <a:solidFill>
                <a:sysClr val="windowText" lastClr="000000"/>
              </a:solidFill>
              <a:effectLst/>
              <a:latin typeface="+mn-lt"/>
              <a:ea typeface="+mn-ea"/>
              <a:cs typeface="+mn-cs"/>
            </a:rPr>
            <a:t>万円の</a:t>
          </a:r>
          <a:r>
            <a:rPr kumimoji="1" lang="ja-JP" altLang="en-US" sz="1100">
              <a:solidFill>
                <a:sysClr val="windowText" lastClr="000000"/>
              </a:solidFill>
              <a:effectLst/>
              <a:latin typeface="+mn-lt"/>
              <a:ea typeface="+mn-ea"/>
              <a:cs typeface="+mn-cs"/>
            </a:rPr>
            <a:t>赤</a:t>
          </a:r>
          <a:r>
            <a:rPr kumimoji="1" lang="ja-JP" altLang="ja-JP" sz="1100">
              <a:solidFill>
                <a:sysClr val="windowText" lastClr="000000"/>
              </a:solidFill>
              <a:effectLst/>
              <a:latin typeface="+mn-lt"/>
              <a:ea typeface="+mn-ea"/>
              <a:cs typeface="+mn-cs"/>
            </a:rPr>
            <a:t>字とな</a:t>
          </a:r>
          <a:r>
            <a:rPr kumimoji="1" lang="ja-JP" altLang="en-US" sz="1100">
              <a:solidFill>
                <a:sysClr val="windowText" lastClr="000000"/>
              </a:solidFill>
              <a:effectLst/>
              <a:latin typeface="+mn-lt"/>
              <a:ea typeface="+mn-ea"/>
              <a:cs typeface="+mn-cs"/>
            </a:rPr>
            <a:t>った。</a:t>
          </a:r>
          <a:r>
            <a:rPr kumimoji="1" lang="ja-JP" altLang="ja-JP" sz="1100">
              <a:solidFill>
                <a:sysClr val="windowText" lastClr="000000"/>
              </a:solidFill>
              <a:effectLst/>
              <a:latin typeface="+mn-lt"/>
              <a:ea typeface="+mn-ea"/>
              <a:cs typeface="+mn-cs"/>
            </a:rPr>
            <a:t>財政調整基金の取り崩し</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なかった</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、実質単年度収支は約</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a:t>
          </a:r>
          <a:r>
            <a:rPr kumimoji="1" lang="ja-JP" altLang="ja-JP" sz="1100">
              <a:solidFill>
                <a:sysClr val="windowText" lastClr="000000"/>
              </a:solidFill>
              <a:effectLst/>
              <a:latin typeface="+mn-lt"/>
              <a:ea typeface="+mn-ea"/>
              <a:cs typeface="+mn-cs"/>
            </a:rPr>
            <a:t>万円の</a:t>
          </a:r>
          <a:r>
            <a:rPr kumimoji="1" lang="ja-JP" altLang="en-US" sz="1100">
              <a:solidFill>
                <a:sysClr val="windowText" lastClr="000000"/>
              </a:solidFill>
              <a:effectLst/>
              <a:latin typeface="+mn-lt"/>
              <a:ea typeface="+mn-ea"/>
              <a:cs typeface="+mn-cs"/>
            </a:rPr>
            <a:t>赤</a:t>
          </a:r>
          <a:r>
            <a:rPr kumimoji="1" lang="ja-JP" altLang="ja-JP" sz="1100">
              <a:solidFill>
                <a:sysClr val="windowText" lastClr="000000"/>
              </a:solidFill>
              <a:effectLst/>
              <a:latin typeface="+mn-lt"/>
              <a:ea typeface="+mn-ea"/>
              <a:cs typeface="+mn-cs"/>
            </a:rPr>
            <a:t>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今後も、重点課題である国民健康保険事業特別会計の累積赤字の早期解消を目指し、継続して実質収支の黒字を堅持できるよう、強固で安定した財政基盤を構築するよう努める。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年度は、国民健康保険事業特別会計において、</a:t>
          </a:r>
          <a:r>
            <a:rPr kumimoji="1" lang="ja-JP" altLang="en-US" sz="1100">
              <a:solidFill>
                <a:schemeClr val="dk1"/>
              </a:solidFill>
              <a:effectLst/>
              <a:latin typeface="+mn-lt"/>
              <a:ea typeface="+mn-ea"/>
              <a:cs typeface="+mn-cs"/>
            </a:rPr>
            <a:t>単年度収支額が</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黒字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、累積赤字の一層の削減を図るため、国保収支改善計画以上の取組みとして、一般会計より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万円の繰出しを行った。</a:t>
          </a:r>
          <a:endParaRPr lang="ja-JP" altLang="ja-JP" sz="1400">
            <a:effectLst/>
          </a:endParaRPr>
        </a:p>
        <a:p>
          <a:r>
            <a:rPr kumimoji="1" lang="ja-JP" altLang="ja-JP" sz="1100">
              <a:solidFill>
                <a:schemeClr val="dk1"/>
              </a:solidFill>
              <a:effectLst/>
              <a:latin typeface="+mn-lt"/>
              <a:ea typeface="+mn-ea"/>
              <a:cs typeface="+mn-cs"/>
            </a:rPr>
            <a:t>　このことにより、国民健康保険事業特別会計の実質収支（累積赤字）は約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万円となり、連結実質収支額が約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億円の黒字となった。</a:t>
          </a:r>
          <a:endParaRPr lang="ja-JP" altLang="ja-JP" sz="1400">
            <a:effectLst/>
          </a:endParaRPr>
        </a:p>
        <a:p>
          <a:r>
            <a:rPr kumimoji="1" lang="ja-JP" altLang="ja-JP" sz="1100">
              <a:solidFill>
                <a:schemeClr val="dk1"/>
              </a:solidFill>
              <a:effectLst/>
              <a:latin typeface="+mn-lt"/>
              <a:ea typeface="+mn-ea"/>
              <a:cs typeface="+mn-cs"/>
            </a:rPr>
            <a:t>　しかしながら、国保の累積赤字は未だ多額であるため、引き続き、一般会計から赤字解消を図るための繰出しを行う必要がある。</a:t>
          </a:r>
          <a:endParaRPr lang="ja-JP" altLang="ja-JP" sz="1400">
            <a:effectLst/>
          </a:endParaRPr>
        </a:p>
        <a:p>
          <a:r>
            <a:rPr kumimoji="1" lang="ja-JP" altLang="ja-JP" sz="1100">
              <a:solidFill>
                <a:schemeClr val="dk1"/>
              </a:solidFill>
              <a:effectLst/>
              <a:latin typeface="+mn-lt"/>
              <a:ea typeface="+mn-ea"/>
              <a:cs typeface="+mn-cs"/>
            </a:rPr>
            <a:t>　よって、「門真市財政健全化計画・中期財政見通し」などに基づき、国保事業の収納率の向上への取組みや、その他の経費の削減などを継続して行い、健全な財政運営を図る。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53081483</v>
      </c>
      <c r="BO4" s="379"/>
      <c r="BP4" s="379"/>
      <c r="BQ4" s="379"/>
      <c r="BR4" s="379"/>
      <c r="BS4" s="379"/>
      <c r="BT4" s="379"/>
      <c r="BU4" s="380"/>
      <c r="BV4" s="378">
        <v>51305907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0.2</v>
      </c>
      <c r="CU4" s="385"/>
      <c r="CV4" s="385"/>
      <c r="CW4" s="385"/>
      <c r="CX4" s="385"/>
      <c r="CY4" s="385"/>
      <c r="CZ4" s="385"/>
      <c r="DA4" s="386"/>
      <c r="DB4" s="384">
        <v>1.5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52950947</v>
      </c>
      <c r="BO5" s="416"/>
      <c r="BP5" s="416"/>
      <c r="BQ5" s="416"/>
      <c r="BR5" s="416"/>
      <c r="BS5" s="416"/>
      <c r="BT5" s="416"/>
      <c r="BU5" s="417"/>
      <c r="BV5" s="415">
        <v>50796945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98.6</v>
      </c>
      <c r="CU5" s="413"/>
      <c r="CV5" s="413"/>
      <c r="CW5" s="413"/>
      <c r="CX5" s="413"/>
      <c r="CY5" s="413"/>
      <c r="CZ5" s="413"/>
      <c r="DA5" s="414"/>
      <c r="DB5" s="412">
        <v>98.9</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130536</v>
      </c>
      <c r="BO6" s="416"/>
      <c r="BP6" s="416"/>
      <c r="BQ6" s="416"/>
      <c r="BR6" s="416"/>
      <c r="BS6" s="416"/>
      <c r="BT6" s="416"/>
      <c r="BU6" s="417"/>
      <c r="BV6" s="415">
        <v>508962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106.9</v>
      </c>
      <c r="CU6" s="453"/>
      <c r="CV6" s="453"/>
      <c r="CW6" s="453"/>
      <c r="CX6" s="453"/>
      <c r="CY6" s="453"/>
      <c r="CZ6" s="453"/>
      <c r="DA6" s="454"/>
      <c r="DB6" s="452">
        <v>108.8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75906</v>
      </c>
      <c r="BO7" s="416"/>
      <c r="BP7" s="416"/>
      <c r="BQ7" s="416"/>
      <c r="BR7" s="416"/>
      <c r="BS7" s="416"/>
      <c r="BT7" s="416"/>
      <c r="BU7" s="417"/>
      <c r="BV7" s="415">
        <v>91724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27111922</v>
      </c>
      <c r="CU7" s="416"/>
      <c r="CV7" s="416"/>
      <c r="CW7" s="416"/>
      <c r="CX7" s="416"/>
      <c r="CY7" s="416"/>
      <c r="CZ7" s="416"/>
      <c r="DA7" s="417"/>
      <c r="DB7" s="415">
        <v>26978018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54630</v>
      </c>
      <c r="BO8" s="416"/>
      <c r="BP8" s="416"/>
      <c r="BQ8" s="416"/>
      <c r="BR8" s="416"/>
      <c r="BS8" s="416"/>
      <c r="BT8" s="416"/>
      <c r="BU8" s="417"/>
      <c r="BV8" s="415">
        <v>417238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0.68</v>
      </c>
      <c r="CU8" s="456"/>
      <c r="CV8" s="456"/>
      <c r="CW8" s="456"/>
      <c r="CX8" s="456"/>
      <c r="CY8" s="456"/>
      <c r="CZ8" s="456"/>
      <c r="DA8" s="457"/>
      <c r="DB8" s="455">
        <v>0.68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123576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-362608</v>
      </c>
      <c r="BO9" s="416"/>
      <c r="BP9" s="416"/>
      <c r="BQ9" s="416"/>
      <c r="BR9" s="416"/>
      <c r="BS9" s="416"/>
      <c r="BT9" s="416"/>
      <c r="BU9" s="417"/>
      <c r="BV9" s="415">
        <v>151337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14.6</v>
      </c>
      <c r="CU9" s="413"/>
      <c r="CV9" s="413"/>
      <c r="CW9" s="413"/>
      <c r="CX9" s="413"/>
      <c r="CY9" s="413"/>
      <c r="CZ9" s="413"/>
      <c r="DA9" s="414"/>
      <c r="DB9" s="412">
        <v>15.9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130282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211354</v>
      </c>
      <c r="BO10" s="416"/>
      <c r="BP10" s="416"/>
      <c r="BQ10" s="416"/>
      <c r="BR10" s="416"/>
      <c r="BS10" s="416"/>
      <c r="BT10" s="416"/>
      <c r="BU10" s="417"/>
      <c r="BV10" s="415">
        <v>138069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125409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122721</v>
      </c>
      <c r="S13" s="497"/>
      <c r="T13" s="497"/>
      <c r="U13" s="497"/>
      <c r="V13" s="498"/>
      <c r="W13" s="431" t="s">
        <v>120</v>
      </c>
      <c r="X13" s="432"/>
      <c r="Y13" s="432"/>
      <c r="Z13" s="432"/>
      <c r="AA13" s="432"/>
      <c r="AB13" s="422"/>
      <c r="AC13" s="466">
        <v>134</v>
      </c>
      <c r="AD13" s="467"/>
      <c r="AE13" s="467"/>
      <c r="AF13" s="467"/>
      <c r="AG13" s="506"/>
      <c r="AH13" s="466">
        <v>168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-151254</v>
      </c>
      <c r="BO13" s="416"/>
      <c r="BP13" s="416"/>
      <c r="BQ13" s="416"/>
      <c r="BR13" s="416"/>
      <c r="BS13" s="416"/>
      <c r="BT13" s="416"/>
      <c r="BU13" s="417"/>
      <c r="BV13" s="415">
        <v>289406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7.4</v>
      </c>
      <c r="CU13" s="413"/>
      <c r="CV13" s="413"/>
      <c r="CW13" s="413"/>
      <c r="CX13" s="413"/>
      <c r="CY13" s="413"/>
      <c r="CZ13" s="413"/>
      <c r="DA13" s="414"/>
      <c r="DB13" s="412">
        <v>7.3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126603</v>
      </c>
      <c r="S14" s="497"/>
      <c r="T14" s="497"/>
      <c r="U14" s="497"/>
      <c r="V14" s="498"/>
      <c r="W14" s="405"/>
      <c r="X14" s="406"/>
      <c r="Y14" s="406"/>
      <c r="Z14" s="406"/>
      <c r="AA14" s="406"/>
      <c r="AB14" s="395"/>
      <c r="AC14" s="499">
        <v>0.3</v>
      </c>
      <c r="AD14" s="500"/>
      <c r="AE14" s="500"/>
      <c r="AF14" s="500"/>
      <c r="AG14" s="501"/>
      <c r="AH14" s="499">
        <v>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44.2</v>
      </c>
      <c r="CU14" s="511"/>
      <c r="CV14" s="511"/>
      <c r="CW14" s="511"/>
      <c r="CX14" s="511"/>
      <c r="CY14" s="511"/>
      <c r="CZ14" s="511"/>
      <c r="DA14" s="512"/>
      <c r="DB14" s="510">
        <v>43.3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123857</v>
      </c>
      <c r="S15" s="497"/>
      <c r="T15" s="497"/>
      <c r="U15" s="497"/>
      <c r="V15" s="498"/>
      <c r="W15" s="431" t="s">
        <v>127</v>
      </c>
      <c r="X15" s="432"/>
      <c r="Y15" s="432"/>
      <c r="Z15" s="432"/>
      <c r="AA15" s="432"/>
      <c r="AB15" s="422"/>
      <c r="AC15" s="466">
        <v>15791</v>
      </c>
      <c r="AD15" s="467"/>
      <c r="AE15" s="467"/>
      <c r="AF15" s="467"/>
      <c r="AG15" s="506"/>
      <c r="AH15" s="466">
        <v>20647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14305041</v>
      </c>
      <c r="BO15" s="379"/>
      <c r="BP15" s="379"/>
      <c r="BQ15" s="379"/>
      <c r="BR15" s="379"/>
      <c r="BS15" s="379"/>
      <c r="BT15" s="379"/>
      <c r="BU15" s="380"/>
      <c r="BV15" s="378">
        <v>13761864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31.9</v>
      </c>
      <c r="AD16" s="500"/>
      <c r="AE16" s="500"/>
      <c r="AF16" s="500"/>
      <c r="AG16" s="501"/>
      <c r="AH16" s="499">
        <v>34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20892160</v>
      </c>
      <c r="BO16" s="416"/>
      <c r="BP16" s="416"/>
      <c r="BQ16" s="416"/>
      <c r="BR16" s="416"/>
      <c r="BS16" s="416"/>
      <c r="BT16" s="416"/>
      <c r="BU16" s="417"/>
      <c r="BV16" s="415">
        <v>20355467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33526</v>
      </c>
      <c r="AD17" s="467"/>
      <c r="AE17" s="467"/>
      <c r="AF17" s="467"/>
      <c r="AG17" s="506"/>
      <c r="AH17" s="466">
        <v>38632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18292286</v>
      </c>
      <c r="BO17" s="416"/>
      <c r="BP17" s="416"/>
      <c r="BQ17" s="416"/>
      <c r="BR17" s="416"/>
      <c r="BS17" s="416"/>
      <c r="BT17" s="416"/>
      <c r="BU17" s="417"/>
      <c r="BV17" s="415">
        <v>17819384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12.3</v>
      </c>
      <c r="M18" s="528"/>
      <c r="N18" s="528"/>
      <c r="O18" s="528"/>
      <c r="P18" s="528"/>
      <c r="Q18" s="528"/>
      <c r="R18" s="529"/>
      <c r="S18" s="529"/>
      <c r="T18" s="529"/>
      <c r="U18" s="529"/>
      <c r="V18" s="530"/>
      <c r="W18" s="433"/>
      <c r="X18" s="434"/>
      <c r="Y18" s="434"/>
      <c r="Z18" s="434"/>
      <c r="AA18" s="434"/>
      <c r="AB18" s="425"/>
      <c r="AC18" s="531">
        <v>67.8</v>
      </c>
      <c r="AD18" s="532"/>
      <c r="AE18" s="532"/>
      <c r="AF18" s="532"/>
      <c r="AG18" s="533"/>
      <c r="AH18" s="531">
        <v>63.6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28299236</v>
      </c>
      <c r="BO18" s="416"/>
      <c r="BP18" s="416"/>
      <c r="BQ18" s="416"/>
      <c r="BR18" s="416"/>
      <c r="BS18" s="416"/>
      <c r="BT18" s="416"/>
      <c r="BU18" s="417"/>
      <c r="BV18" s="415">
        <v>27564950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10047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31375444</v>
      </c>
      <c r="BO19" s="416"/>
      <c r="BP19" s="416"/>
      <c r="BQ19" s="416"/>
      <c r="BR19" s="416"/>
      <c r="BS19" s="416"/>
      <c r="BT19" s="416"/>
      <c r="BU19" s="417"/>
      <c r="BV19" s="415">
        <v>30640295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55825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48482564</v>
      </c>
      <c r="BO23" s="416"/>
      <c r="BP23" s="416"/>
      <c r="BQ23" s="416"/>
      <c r="BR23" s="416"/>
      <c r="BS23" s="416"/>
      <c r="BT23" s="416"/>
      <c r="BU23" s="417"/>
      <c r="BV23" s="415">
        <v>47762046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7200</v>
      </c>
      <c r="R24" s="467"/>
      <c r="S24" s="467"/>
      <c r="T24" s="467"/>
      <c r="U24" s="467"/>
      <c r="V24" s="506"/>
      <c r="W24" s="561"/>
      <c r="X24" s="549"/>
      <c r="Y24" s="550"/>
      <c r="Z24" s="465" t="s">
        <v>150</v>
      </c>
      <c r="AA24" s="445"/>
      <c r="AB24" s="445"/>
      <c r="AC24" s="445"/>
      <c r="AD24" s="445"/>
      <c r="AE24" s="445"/>
      <c r="AF24" s="445"/>
      <c r="AG24" s="446"/>
      <c r="AH24" s="466">
        <v>710</v>
      </c>
      <c r="AI24" s="467"/>
      <c r="AJ24" s="467"/>
      <c r="AK24" s="467"/>
      <c r="AL24" s="506"/>
      <c r="AM24" s="466">
        <v>2142070</v>
      </c>
      <c r="AN24" s="467"/>
      <c r="AO24" s="467"/>
      <c r="AP24" s="467"/>
      <c r="AQ24" s="467"/>
      <c r="AR24" s="506"/>
      <c r="AS24" s="466">
        <v>3017</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30616269</v>
      </c>
      <c r="BO24" s="416"/>
      <c r="BP24" s="416"/>
      <c r="BQ24" s="416"/>
      <c r="BR24" s="416"/>
      <c r="BS24" s="416"/>
      <c r="BT24" s="416"/>
      <c r="BU24" s="417"/>
      <c r="BV24" s="415">
        <v>28636700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2</v>
      </c>
      <c r="M25" s="467"/>
      <c r="N25" s="467"/>
      <c r="O25" s="467"/>
      <c r="P25" s="506"/>
      <c r="Q25" s="466">
        <v>6800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11825415</v>
      </c>
      <c r="BO25" s="379"/>
      <c r="BP25" s="379"/>
      <c r="BQ25" s="379"/>
      <c r="BR25" s="379"/>
      <c r="BS25" s="379"/>
      <c r="BT25" s="379"/>
      <c r="BU25" s="380"/>
      <c r="BV25" s="378">
        <v>12806998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6375</v>
      </c>
      <c r="R26" s="467"/>
      <c r="S26" s="467"/>
      <c r="T26" s="467"/>
      <c r="U26" s="467"/>
      <c r="V26" s="506"/>
      <c r="W26" s="561"/>
      <c r="X26" s="549"/>
      <c r="Y26" s="550"/>
      <c r="Z26" s="465" t="s">
        <v>156</v>
      </c>
      <c r="AA26" s="571"/>
      <c r="AB26" s="571"/>
      <c r="AC26" s="571"/>
      <c r="AD26" s="571"/>
      <c r="AE26" s="571"/>
      <c r="AF26" s="571"/>
      <c r="AG26" s="572"/>
      <c r="AH26" s="466">
        <v>142</v>
      </c>
      <c r="AI26" s="467"/>
      <c r="AJ26" s="467"/>
      <c r="AK26" s="467"/>
      <c r="AL26" s="506"/>
      <c r="AM26" s="466">
        <v>498562</v>
      </c>
      <c r="AN26" s="467"/>
      <c r="AO26" s="467"/>
      <c r="AP26" s="467"/>
      <c r="AQ26" s="467"/>
      <c r="AR26" s="506"/>
      <c r="AS26" s="466">
        <v>3511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6660</v>
      </c>
      <c r="R27" s="467"/>
      <c r="S27" s="467"/>
      <c r="T27" s="467"/>
      <c r="U27" s="467"/>
      <c r="V27" s="506"/>
      <c r="W27" s="561"/>
      <c r="X27" s="549"/>
      <c r="Y27" s="550"/>
      <c r="Z27" s="465" t="s">
        <v>159</v>
      </c>
      <c r="AA27" s="445"/>
      <c r="AB27" s="445"/>
      <c r="AC27" s="445"/>
      <c r="AD27" s="445"/>
      <c r="AE27" s="445"/>
      <c r="AF27" s="445"/>
      <c r="AG27" s="446"/>
      <c r="AH27" s="466">
        <v>37</v>
      </c>
      <c r="AI27" s="467"/>
      <c r="AJ27" s="467"/>
      <c r="AK27" s="467"/>
      <c r="AL27" s="506"/>
      <c r="AM27" s="466">
        <v>113736</v>
      </c>
      <c r="AN27" s="467"/>
      <c r="AO27" s="467"/>
      <c r="AP27" s="467"/>
      <c r="AQ27" s="467"/>
      <c r="AR27" s="506"/>
      <c r="AS27" s="466">
        <v>3074</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6345</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1943248</v>
      </c>
      <c r="BO28" s="379"/>
      <c r="BP28" s="379"/>
      <c r="BQ28" s="379"/>
      <c r="BR28" s="379"/>
      <c r="BS28" s="379"/>
      <c r="BT28" s="379"/>
      <c r="BU28" s="380"/>
      <c r="BV28" s="378">
        <v>1731894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19</v>
      </c>
      <c r="M29" s="467"/>
      <c r="N29" s="467"/>
      <c r="O29" s="467"/>
      <c r="P29" s="506"/>
      <c r="Q29" s="466">
        <v>5940</v>
      </c>
      <c r="R29" s="467"/>
      <c r="S29" s="467"/>
      <c r="T29" s="467"/>
      <c r="U29" s="467"/>
      <c r="V29" s="506"/>
      <c r="W29" s="562"/>
      <c r="X29" s="563"/>
      <c r="Y29" s="564"/>
      <c r="Z29" s="465" t="s">
        <v>166</v>
      </c>
      <c r="AA29" s="445"/>
      <c r="AB29" s="445"/>
      <c r="AC29" s="445"/>
      <c r="AD29" s="445"/>
      <c r="AE29" s="445"/>
      <c r="AF29" s="445"/>
      <c r="AG29" s="446"/>
      <c r="AH29" s="466">
        <v>747</v>
      </c>
      <c r="AI29" s="467"/>
      <c r="AJ29" s="467"/>
      <c r="AK29" s="467"/>
      <c r="AL29" s="506"/>
      <c r="AM29" s="466">
        <v>2255806</v>
      </c>
      <c r="AN29" s="467"/>
      <c r="AO29" s="467"/>
      <c r="AP29" s="467"/>
      <c r="AQ29" s="467"/>
      <c r="AR29" s="506"/>
      <c r="AS29" s="466">
        <v>3020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311307</v>
      </c>
      <c r="BO29" s="416"/>
      <c r="BP29" s="416"/>
      <c r="BQ29" s="416"/>
      <c r="BR29" s="416"/>
      <c r="BS29" s="416"/>
      <c r="BT29" s="416"/>
      <c r="BU29" s="417"/>
      <c r="BV29" s="415">
        <v>311043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96.8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4808147</v>
      </c>
      <c r="BO30" s="585"/>
      <c r="BP30" s="585"/>
      <c r="BQ30" s="585"/>
      <c r="BR30" s="585"/>
      <c r="BS30" s="585"/>
      <c r="BT30" s="585"/>
      <c r="BU30" s="586"/>
      <c r="BV30" s="584">
        <v>5111540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守口市門真市消防組合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門真市都市開発ビル</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都市開発資金特別会計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飯盛霊園組合（一般会計）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公共用地先行取得事業特別会計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飯盛霊園組合（霊園事業特別会計）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淀川左岸水防事務組合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くすのき広域連合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大阪府後期高齢者医療広域連合（一般会計）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大阪府後期高齢者医療広域連合（後期高齢者医療特別会計）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大阪広域水道企業団（水道事業会計）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大阪広域水道企業団（工業用水道事業会計）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525</v>
      </c>
      <c r="D34" s="1181"/>
      <c r="E34" s="1182"/>
      <c r="F34" s="32" t="s">
        <v>526</v>
      </c>
      <c r="G34" s="33" t="s">
        <v>527</v>
      </c>
      <c r="H34" s="33" t="s">
        <v>528</v>
      </c>
      <c r="I34" s="33" t="s">
        <v>529</v>
      </c>
      <c r="J34" s="34" t="s">
        <v>530</v>
      </c>
      <c r="K34" s="22"/>
      <c r="L34" s="22"/>
      <c r="M34" s="22"/>
      <c r="N34" s="22"/>
      <c r="O34" s="22"/>
      <c r="P34" s="22"/>
    </row>
    <row r="35" spans="1:16" ht="39" customHeight="1" x14ac:dyDescent="0.15">
      <c r="A35" s="22"/>
      <c r="B35" s="35"/>
      <c r="C35" s="1175" t="s">
        <v>531</v>
      </c>
      <c r="D35" s="1176"/>
      <c r="E35" s="1177"/>
      <c r="F35" s="36">
        <v>7.76</v>
      </c>
      <c r="G35" s="37">
        <v>8.65</v>
      </c>
      <c r="H35" s="37">
        <v>10.31</v>
      </c>
      <c r="I35" s="37">
        <v>10.79</v>
      </c>
      <c r="J35" s="38">
        <v>10.82</v>
      </c>
      <c r="K35" s="22"/>
      <c r="L35" s="22"/>
      <c r="M35" s="22"/>
      <c r="N35" s="22"/>
      <c r="O35" s="22"/>
      <c r="P35" s="22"/>
    </row>
    <row r="36" spans="1:16" ht="39" customHeight="1" x14ac:dyDescent="0.15">
      <c r="A36" s="22"/>
      <c r="B36" s="35"/>
      <c r="C36" s="1175" t="s">
        <v>532</v>
      </c>
      <c r="D36" s="1176"/>
      <c r="E36" s="1177"/>
      <c r="F36" s="36">
        <v>0.65</v>
      </c>
      <c r="G36" s="37">
        <v>0.51</v>
      </c>
      <c r="H36" s="37">
        <v>0.4</v>
      </c>
      <c r="I36" s="37">
        <v>0.56000000000000005</v>
      </c>
      <c r="J36" s="38">
        <v>0.66</v>
      </c>
      <c r="K36" s="22"/>
      <c r="L36" s="22"/>
      <c r="M36" s="22"/>
      <c r="N36" s="22"/>
      <c r="O36" s="22"/>
      <c r="P36" s="22"/>
    </row>
    <row r="37" spans="1:16" ht="39" customHeight="1" x14ac:dyDescent="0.15">
      <c r="A37" s="22"/>
      <c r="B37" s="35"/>
      <c r="C37" s="1175" t="s">
        <v>533</v>
      </c>
      <c r="D37" s="1176"/>
      <c r="E37" s="1177"/>
      <c r="F37" s="36">
        <v>0.19</v>
      </c>
      <c r="G37" s="37">
        <v>0.26</v>
      </c>
      <c r="H37" s="37">
        <v>0.23</v>
      </c>
      <c r="I37" s="37">
        <v>0.27</v>
      </c>
      <c r="J37" s="38">
        <v>0.28000000000000003</v>
      </c>
      <c r="K37" s="22"/>
      <c r="L37" s="22"/>
      <c r="M37" s="22"/>
      <c r="N37" s="22"/>
      <c r="O37" s="22"/>
      <c r="P37" s="22"/>
    </row>
    <row r="38" spans="1:16" ht="39" customHeight="1" x14ac:dyDescent="0.15">
      <c r="A38" s="22"/>
      <c r="B38" s="35"/>
      <c r="C38" s="1175" t="s">
        <v>534</v>
      </c>
      <c r="D38" s="1176"/>
      <c r="E38" s="1177"/>
      <c r="F38" s="36">
        <v>0.42</v>
      </c>
      <c r="G38" s="37">
        <v>0.95</v>
      </c>
      <c r="H38" s="37">
        <v>0.98</v>
      </c>
      <c r="I38" s="37">
        <v>1.54</v>
      </c>
      <c r="J38" s="38">
        <v>0.2</v>
      </c>
      <c r="K38" s="22"/>
      <c r="L38" s="22"/>
      <c r="M38" s="22"/>
      <c r="N38" s="22"/>
      <c r="O38" s="22"/>
      <c r="P38" s="22"/>
    </row>
    <row r="39" spans="1:16" ht="39" customHeight="1" x14ac:dyDescent="0.15">
      <c r="A39" s="22"/>
      <c r="B39" s="35"/>
      <c r="C39" s="1175" t="s">
        <v>535</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536</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537</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538</v>
      </c>
      <c r="D43" s="1179"/>
      <c r="E43" s="1180"/>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4844</v>
      </c>
      <c r="L45" s="60">
        <v>4857</v>
      </c>
      <c r="M45" s="60">
        <v>5068</v>
      </c>
      <c r="N45" s="60">
        <v>4952</v>
      </c>
      <c r="O45" s="61">
        <v>4660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1561</v>
      </c>
      <c r="L48" s="64">
        <v>1536</v>
      </c>
      <c r="M48" s="64">
        <v>1591</v>
      </c>
      <c r="N48" s="64">
        <v>1765</v>
      </c>
      <c r="O48" s="65">
        <v>1708</v>
      </c>
      <c r="P48" s="48"/>
      <c r="Q48" s="48"/>
      <c r="R48" s="48"/>
      <c r="S48" s="48"/>
      <c r="T48" s="48"/>
      <c r="U48" s="48"/>
    </row>
    <row r="49" spans="1:21" ht="30.75" customHeight="1" x14ac:dyDescent="0.15">
      <c r="A49" s="48"/>
      <c r="B49" s="1193"/>
      <c r="C49" s="1194"/>
      <c r="D49" s="62"/>
      <c r="E49" s="1185" t="s">
        <v>15</v>
      </c>
      <c r="F49" s="1185"/>
      <c r="G49" s="1185"/>
      <c r="H49" s="1185"/>
      <c r="I49" s="1185"/>
      <c r="J49" s="1186"/>
      <c r="K49" s="63">
        <v>24</v>
      </c>
      <c r="L49" s="64">
        <v>25</v>
      </c>
      <c r="M49" s="64">
        <v>40</v>
      </c>
      <c r="N49" s="64">
        <v>54</v>
      </c>
      <c r="O49" s="65">
        <v>103</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476</v>
      </c>
      <c r="L50" s="64">
        <v>48</v>
      </c>
      <c r="M50" s="64">
        <v>48</v>
      </c>
      <c r="N50" s="64">
        <v>48</v>
      </c>
      <c r="O50" s="65">
        <v>48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476</v>
      </c>
      <c r="L51" s="64" t="s">
        <v>476</v>
      </c>
      <c r="M51" s="64">
        <v>1</v>
      </c>
      <c r="N51" s="64" t="s">
        <v>476</v>
      </c>
      <c r="O51" s="65" t="s">
        <v>476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4871</v>
      </c>
      <c r="L52" s="64">
        <v>4849</v>
      </c>
      <c r="M52" s="64">
        <v>4897</v>
      </c>
      <c r="N52" s="64">
        <v>5095</v>
      </c>
      <c r="O52" s="65">
        <v>4801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1558</v>
      </c>
      <c r="L53" s="69">
        <v>1617</v>
      </c>
      <c r="M53" s="69">
        <v>1851</v>
      </c>
      <c r="N53" s="69">
        <v>1724</v>
      </c>
      <c r="O53" s="70">
        <v>1718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99" t="s">
        <v>23</v>
      </c>
      <c r="C41" s="1200"/>
      <c r="D41" s="81"/>
      <c r="E41" s="1205" t="s">
        <v>24</v>
      </c>
      <c r="F41" s="1205"/>
      <c r="G41" s="1205"/>
      <c r="H41" s="1206"/>
      <c r="I41" s="82">
        <v>42505</v>
      </c>
      <c r="J41" s="83">
        <v>46879</v>
      </c>
      <c r="K41" s="83">
        <v>47637</v>
      </c>
      <c r="L41" s="83">
        <v>47762</v>
      </c>
      <c r="M41" s="84">
        <v>48483</v>
      </c>
    </row>
    <row r="42" spans="2:13" ht="27.75" customHeight="1" x14ac:dyDescent="0.15">
      <c r="B42" s="1201"/>
      <c r="C42" s="1202"/>
      <c r="D42" s="85"/>
      <c r="E42" s="1207" t="s">
        <v>25</v>
      </c>
      <c r="F42" s="1207"/>
      <c r="G42" s="1207"/>
      <c r="H42" s="1208"/>
      <c r="I42" s="86">
        <v>4374</v>
      </c>
      <c r="J42" s="87">
        <v>900</v>
      </c>
      <c r="K42" s="87">
        <v>836</v>
      </c>
      <c r="L42" s="87">
        <v>772</v>
      </c>
      <c r="M42" s="88">
        <v>708</v>
      </c>
    </row>
    <row r="43" spans="2:13" ht="27.75" customHeight="1" x14ac:dyDescent="0.15">
      <c r="B43" s="1201"/>
      <c r="C43" s="1202"/>
      <c r="D43" s="85"/>
      <c r="E43" s="1207" t="s">
        <v>26</v>
      </c>
      <c r="F43" s="1207"/>
      <c r="G43" s="1207"/>
      <c r="H43" s="1208"/>
      <c r="I43" s="86">
        <v>26984</v>
      </c>
      <c r="J43" s="87">
        <v>27263</v>
      </c>
      <c r="K43" s="87">
        <v>26819</v>
      </c>
      <c r="L43" s="87">
        <v>27643</v>
      </c>
      <c r="M43" s="88">
        <v>28621</v>
      </c>
    </row>
    <row r="44" spans="2:13" ht="27.75" customHeight="1" x14ac:dyDescent="0.15">
      <c r="B44" s="1201"/>
      <c r="C44" s="1202"/>
      <c r="D44" s="85"/>
      <c r="E44" s="1207" t="s">
        <v>27</v>
      </c>
      <c r="F44" s="1207"/>
      <c r="G44" s="1207"/>
      <c r="H44" s="1208"/>
      <c r="I44" s="86">
        <v>257</v>
      </c>
      <c r="J44" s="87">
        <v>431</v>
      </c>
      <c r="K44" s="87">
        <v>647</v>
      </c>
      <c r="L44" s="87">
        <v>616</v>
      </c>
      <c r="M44" s="88">
        <v>575</v>
      </c>
    </row>
    <row r="45" spans="2:13" ht="27.75" customHeight="1" x14ac:dyDescent="0.15">
      <c r="B45" s="1201"/>
      <c r="C45" s="1202"/>
      <c r="D45" s="85"/>
      <c r="E45" s="1207" t="s">
        <v>28</v>
      </c>
      <c r="F45" s="1207"/>
      <c r="G45" s="1207"/>
      <c r="H45" s="1208"/>
      <c r="I45" s="86">
        <v>5455</v>
      </c>
      <c r="J45" s="87">
        <v>5078</v>
      </c>
      <c r="K45" s="87">
        <v>4837</v>
      </c>
      <c r="L45" s="87">
        <v>4650</v>
      </c>
      <c r="M45" s="88">
        <v>4584</v>
      </c>
    </row>
    <row r="46" spans="2:13" ht="27.75" customHeight="1" x14ac:dyDescent="0.15">
      <c r="B46" s="1201"/>
      <c r="C46" s="1202"/>
      <c r="D46" s="85"/>
      <c r="E46" s="1207" t="s">
        <v>29</v>
      </c>
      <c r="F46" s="1207"/>
      <c r="G46" s="1207"/>
      <c r="H46" s="1208"/>
      <c r="I46" s="86" t="s">
        <v>476</v>
      </c>
      <c r="J46" s="87" t="s">
        <v>476</v>
      </c>
      <c r="K46" s="87" t="s">
        <v>476</v>
      </c>
      <c r="L46" s="87" t="s">
        <v>476</v>
      </c>
      <c r="M46" s="88" t="s">
        <v>476</v>
      </c>
    </row>
    <row r="47" spans="2:13" ht="27.75" customHeight="1" x14ac:dyDescent="0.15">
      <c r="B47" s="1201"/>
      <c r="C47" s="1202"/>
      <c r="D47" s="85"/>
      <c r="E47" s="1207" t="s">
        <v>30</v>
      </c>
      <c r="F47" s="1207"/>
      <c r="G47" s="1207"/>
      <c r="H47" s="1208"/>
      <c r="I47" s="86">
        <v>1603</v>
      </c>
      <c r="J47" s="87">
        <v>443</v>
      </c>
      <c r="K47" s="87" t="s">
        <v>476</v>
      </c>
      <c r="L47" s="87" t="s">
        <v>476</v>
      </c>
      <c r="M47" s="88" t="s">
        <v>476</v>
      </c>
    </row>
    <row r="48" spans="2:13" ht="27.75" customHeight="1" x14ac:dyDescent="0.15">
      <c r="B48" s="1203"/>
      <c r="C48" s="1204"/>
      <c r="D48" s="85"/>
      <c r="E48" s="1207" t="s">
        <v>31</v>
      </c>
      <c r="F48" s="1207"/>
      <c r="G48" s="1207"/>
      <c r="H48" s="1208"/>
      <c r="I48" s="86" t="s">
        <v>476</v>
      </c>
      <c r="J48" s="87" t="s">
        <v>476</v>
      </c>
      <c r="K48" s="87" t="s">
        <v>476</v>
      </c>
      <c r="L48" s="87" t="s">
        <v>476</v>
      </c>
      <c r="M48" s="88" t="s">
        <v>476</v>
      </c>
    </row>
    <row r="49" spans="2:13" ht="27.75" customHeight="1" x14ac:dyDescent="0.15">
      <c r="B49" s="1209" t="s">
        <v>32</v>
      </c>
      <c r="C49" s="1210"/>
      <c r="D49" s="89"/>
      <c r="E49" s="1207" t="s">
        <v>33</v>
      </c>
      <c r="F49" s="1207"/>
      <c r="G49" s="1207"/>
      <c r="H49" s="1208"/>
      <c r="I49" s="86">
        <v>7197</v>
      </c>
      <c r="J49" s="87">
        <v>6341</v>
      </c>
      <c r="K49" s="87">
        <v>7066</v>
      </c>
      <c r="L49" s="87">
        <v>7212</v>
      </c>
      <c r="M49" s="88">
        <v>7121</v>
      </c>
    </row>
    <row r="50" spans="2:13" ht="27.75" customHeight="1" x14ac:dyDescent="0.15">
      <c r="B50" s="1201"/>
      <c r="C50" s="1202"/>
      <c r="D50" s="85"/>
      <c r="E50" s="1207" t="s">
        <v>34</v>
      </c>
      <c r="F50" s="1207"/>
      <c r="G50" s="1207"/>
      <c r="H50" s="1208"/>
      <c r="I50" s="86">
        <v>19541</v>
      </c>
      <c r="J50" s="87">
        <v>19377</v>
      </c>
      <c r="K50" s="87">
        <v>18650</v>
      </c>
      <c r="L50" s="87">
        <v>18439</v>
      </c>
      <c r="M50" s="88">
        <v>18226</v>
      </c>
    </row>
    <row r="51" spans="2:13" ht="27.75" customHeight="1" x14ac:dyDescent="0.15">
      <c r="B51" s="1203"/>
      <c r="C51" s="1204"/>
      <c r="D51" s="85"/>
      <c r="E51" s="1207" t="s">
        <v>35</v>
      </c>
      <c r="F51" s="1207"/>
      <c r="G51" s="1207"/>
      <c r="H51" s="1208"/>
      <c r="I51" s="86">
        <v>43603</v>
      </c>
      <c r="J51" s="87">
        <v>44480</v>
      </c>
      <c r="K51" s="87">
        <v>45118</v>
      </c>
      <c r="L51" s="87">
        <v>45627</v>
      </c>
      <c r="M51" s="88">
        <v>47075</v>
      </c>
    </row>
    <row r="52" spans="2:13" ht="27.75" customHeight="1" thickBot="1" x14ac:dyDescent="0.2">
      <c r="B52" s="1211" t="s">
        <v>36</v>
      </c>
      <c r="C52" s="1212"/>
      <c r="D52" s="90"/>
      <c r="E52" s="1213" t="s">
        <v>37</v>
      </c>
      <c r="F52" s="1213"/>
      <c r="G52" s="1213"/>
      <c r="H52" s="1214"/>
      <c r="I52" s="91">
        <v>10838</v>
      </c>
      <c r="J52" s="92">
        <v>10796</v>
      </c>
      <c r="K52" s="92">
        <v>9943</v>
      </c>
      <c r="L52" s="92">
        <v>10166</v>
      </c>
      <c r="M52" s="93">
        <v>10548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555</v>
      </c>
      <c r="H51" s="1228"/>
      <c r="I51" s="1233" t="s">
        <v>556</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557</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558</v>
      </c>
      <c r="H55" s="1239"/>
      <c r="I55" s="1237" t="s">
        <v>556</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557</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ht="13.5" customHeight="1" x14ac:dyDescent="0.15">
      <c r="B65" s="248"/>
      <c r="C65" s="244"/>
      <c r="D65" s="244"/>
      <c r="E65" s="244"/>
      <c r="F65" s="244"/>
      <c r="G65" s="1247" t="s">
        <v>562</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555</v>
      </c>
      <c r="H73" s="1228"/>
      <c r="I73" s="1233" t="s">
        <v>556</v>
      </c>
      <c r="J73" s="1233"/>
      <c r="K73" s="1248">
        <v>47.3</v>
      </c>
      <c r="L73" s="1248">
        <v>46.2</v>
      </c>
      <c r="M73" s="1236">
        <v>42.1</v>
      </c>
      <c r="N73" s="1236">
        <v>43.3</v>
      </c>
      <c r="O73" s="1236">
        <v>44.2</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561</v>
      </c>
      <c r="J75" s="1237"/>
      <c r="K75" s="1249">
        <v>7</v>
      </c>
      <c r="L75" s="1249">
        <v>6.9</v>
      </c>
      <c r="M75" s="1249">
        <v>7.1</v>
      </c>
      <c r="N75" s="1249">
        <v>7.3</v>
      </c>
      <c r="O75" s="1249">
        <v>7.4</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558</v>
      </c>
      <c r="H77" s="1239"/>
      <c r="I77" s="1237" t="s">
        <v>556</v>
      </c>
      <c r="J77" s="1237"/>
      <c r="K77" s="1248">
        <v>55.5</v>
      </c>
      <c r="L77" s="1248">
        <v>46.1</v>
      </c>
      <c r="M77" s="1236">
        <v>37.6</v>
      </c>
      <c r="N77" s="1236">
        <v>33.799999999999997</v>
      </c>
      <c r="O77" s="1236">
        <v>34.9</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561</v>
      </c>
      <c r="J79" s="1246"/>
      <c r="K79" s="1251">
        <v>9.3000000000000007</v>
      </c>
      <c r="L79" s="1251">
        <v>8.5</v>
      </c>
      <c r="M79" s="1251">
        <v>7.9</v>
      </c>
      <c r="N79" s="1251">
        <v>7.1</v>
      </c>
      <c r="O79" s="1251">
        <v>7.2</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30395</v>
      </c>
      <c r="E3" s="116"/>
      <c r="F3" s="117">
        <v>41433</v>
      </c>
      <c r="G3" s="118"/>
      <c r="H3" s="119"/>
    </row>
    <row r="4" spans="1:8" x14ac:dyDescent="0.15">
      <c r="A4" s="120"/>
      <c r="B4" s="121"/>
      <c r="C4" s="122"/>
      <c r="D4" s="123">
        <v>5272</v>
      </c>
      <c r="E4" s="124"/>
      <c r="F4" s="125">
        <v>22351</v>
      </c>
      <c r="G4" s="126"/>
      <c r="H4" s="127"/>
    </row>
    <row r="5" spans="1:8" x14ac:dyDescent="0.15">
      <c r="A5" s="108" t="s">
        <v>510</v>
      </c>
      <c r="B5" s="113"/>
      <c r="C5" s="114"/>
      <c r="D5" s="115">
        <v>35792</v>
      </c>
      <c r="E5" s="116"/>
      <c r="F5" s="117">
        <v>43493</v>
      </c>
      <c r="G5" s="118"/>
      <c r="H5" s="119"/>
    </row>
    <row r="6" spans="1:8" x14ac:dyDescent="0.15">
      <c r="A6" s="120"/>
      <c r="B6" s="121"/>
      <c r="C6" s="122"/>
      <c r="D6" s="123">
        <v>17431</v>
      </c>
      <c r="E6" s="124"/>
      <c r="F6" s="125">
        <v>23254</v>
      </c>
      <c r="G6" s="126"/>
      <c r="H6" s="127"/>
    </row>
    <row r="7" spans="1:8" x14ac:dyDescent="0.15">
      <c r="A7" s="108" t="s">
        <v>511</v>
      </c>
      <c r="B7" s="113"/>
      <c r="C7" s="114"/>
      <c r="D7" s="115">
        <v>40767</v>
      </c>
      <c r="E7" s="116"/>
      <c r="F7" s="117">
        <v>50840</v>
      </c>
      <c r="G7" s="118"/>
      <c r="H7" s="119"/>
    </row>
    <row r="8" spans="1:8" x14ac:dyDescent="0.15">
      <c r="A8" s="120"/>
      <c r="B8" s="121"/>
      <c r="C8" s="122"/>
      <c r="D8" s="123">
        <v>14262</v>
      </c>
      <c r="E8" s="124"/>
      <c r="F8" s="125">
        <v>25367</v>
      </c>
      <c r="G8" s="126"/>
      <c r="H8" s="127"/>
    </row>
    <row r="9" spans="1:8" x14ac:dyDescent="0.15">
      <c r="A9" s="108" t="s">
        <v>512</v>
      </c>
      <c r="B9" s="113"/>
      <c r="C9" s="114"/>
      <c r="D9" s="115">
        <v>29551</v>
      </c>
      <c r="E9" s="116"/>
      <c r="F9" s="117">
        <v>53605</v>
      </c>
      <c r="G9" s="118"/>
      <c r="H9" s="119"/>
    </row>
    <row r="10" spans="1:8" x14ac:dyDescent="0.15">
      <c r="A10" s="120"/>
      <c r="B10" s="121"/>
      <c r="C10" s="122"/>
      <c r="D10" s="123">
        <v>15689</v>
      </c>
      <c r="E10" s="124"/>
      <c r="F10" s="125">
        <v>28343</v>
      </c>
      <c r="G10" s="126"/>
      <c r="H10" s="127"/>
    </row>
    <row r="11" spans="1:8" x14ac:dyDescent="0.15">
      <c r="A11" s="108" t="s">
        <v>513</v>
      </c>
      <c r="B11" s="113"/>
      <c r="C11" s="114"/>
      <c r="D11" s="115">
        <v>39244</v>
      </c>
      <c r="E11" s="116"/>
      <c r="F11" s="117">
        <v>58051</v>
      </c>
      <c r="G11" s="118"/>
      <c r="H11" s="119"/>
    </row>
    <row r="12" spans="1:8" x14ac:dyDescent="0.15">
      <c r="A12" s="120"/>
      <c r="B12" s="121"/>
      <c r="C12" s="128"/>
      <c r="D12" s="123">
        <v>24968</v>
      </c>
      <c r="E12" s="124"/>
      <c r="F12" s="125">
        <v>32143</v>
      </c>
      <c r="G12" s="126"/>
      <c r="H12" s="127"/>
    </row>
    <row r="13" spans="1:8" x14ac:dyDescent="0.15">
      <c r="A13" s="108"/>
      <c r="B13" s="113"/>
      <c r="C13" s="129"/>
      <c r="D13" s="130">
        <v>35150</v>
      </c>
      <c r="E13" s="131"/>
      <c r="F13" s="132">
        <v>49484</v>
      </c>
      <c r="G13" s="133"/>
      <c r="H13" s="119"/>
    </row>
    <row r="14" spans="1:8" x14ac:dyDescent="0.15">
      <c r="A14" s="120"/>
      <c r="B14" s="121"/>
      <c r="C14" s="122"/>
      <c r="D14" s="123">
        <v>15524</v>
      </c>
      <c r="E14" s="124"/>
      <c r="F14" s="125">
        <v>26292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0.42</v>
      </c>
      <c r="C19" s="134">
        <f>ROUND(VALUE(SUBSTITUTE(実質収支比率等に係る経年分析!G$48,"▲","-")),2)</f>
        <v>0.96</v>
      </c>
      <c r="D19" s="134">
        <f>ROUND(VALUE(SUBSTITUTE(実質収支比率等に係る経年分析!H$48,"▲","-")),2)</f>
        <v>0.99</v>
      </c>
      <c r="E19" s="134">
        <f>ROUND(VALUE(SUBSTITUTE(実質収支比率等に係る経年分析!I$48,"▲","-")),2)</f>
        <v>1.55</v>
      </c>
      <c r="F19" s="134">
        <f>ROUND(VALUE(SUBSTITUTE(実質収支比率等に係る経年分析!J$48,"▲","-")),2)</f>
        <v>0.2</v>
      </c>
    </row>
    <row r="20" spans="1:11" x14ac:dyDescent="0.15">
      <c r="A20" s="134" t="s">
        <v>42</v>
      </c>
      <c r="B20" s="134">
        <f>ROUND(VALUE(SUBSTITUTE(実質収支比率等に係る経年分析!F$47,"▲","-")),2)</f>
        <v>6.94</v>
      </c>
      <c r="C20" s="134">
        <f>ROUND(VALUE(SUBSTITUTE(実質収支比率等に係る経年分析!G$47,"▲","-")),2)</f>
        <v>6.08</v>
      </c>
      <c r="D20" s="134">
        <f>ROUND(VALUE(SUBSTITUTE(実質収支比率等に係る経年分析!H$47,"▲","-")),2)</f>
        <v>5.92</v>
      </c>
      <c r="E20" s="134">
        <f>ROUND(VALUE(SUBSTITUTE(実質収支比率等に係る経年分析!I$47,"▲","-")),2)</f>
        <v>6.42</v>
      </c>
      <c r="F20" s="134">
        <f>ROUND(VALUE(SUBSTITUTE(実質収支比率等に係る経年分析!J$47,"▲","-")),2)</f>
        <v>7.17</v>
      </c>
    </row>
    <row r="21" spans="1:11" x14ac:dyDescent="0.15">
      <c r="A21" s="134" t="s">
        <v>43</v>
      </c>
      <c r="B21" s="134">
        <f>IF(ISNUMBER(VALUE(SUBSTITUTE(実質収支比率等に係る経年分析!F$49,"▲","-"))),ROUND(VALUE(SUBSTITUTE(実質収支比率等に係る経年分析!F$49,"▲","-")),2),NA())</f>
        <v>-7.69</v>
      </c>
      <c r="C21" s="134">
        <f>IF(ISNUMBER(VALUE(SUBSTITUTE(実質収支比率等に係る経年分析!G$49,"▲","-"))),ROUND(VALUE(SUBSTITUTE(実質収支比率等に係る経年分析!G$49,"▲","-")),2),NA())</f>
        <v>-0.17</v>
      </c>
      <c r="D21" s="134">
        <f>IF(ISNUMBER(VALUE(SUBSTITUTE(実質収支比率等に係る経年分析!H$49,"▲","-"))),ROUND(VALUE(SUBSTITUTE(実質収支比率等に係る経年分析!H$49,"▲","-")),2),NA())</f>
        <v>-0.03</v>
      </c>
      <c r="E21" s="134">
        <f>IF(ISNUMBER(VALUE(SUBSTITUTE(実質収支比率等に係る経年分析!I$49,"▲","-"))),ROUND(VALUE(SUBSTITUTE(実質収支比率等に係る経年分析!I$49,"▲","-")),2),NA())</f>
        <v>1.07</v>
      </c>
      <c r="F21" s="134">
        <f>IF(ISNUMBER(VALUE(SUBSTITUTE(実質収支比率等に係る経年分析!J$49,"▲","-"))),ROUND(VALUE(SUBSTITUTE(実質収支比率等に係る経年分析!J$49,"▲","-")),2),NA())</f>
        <v>-0.56000000000000005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都市開発資金特別会計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15">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0.56000000000000005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10.82</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15.2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12.06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9.64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8.1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6.44</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4871</v>
      </c>
      <c r="E42" s="136"/>
      <c r="F42" s="136"/>
      <c r="G42" s="136">
        <f>'実質公債費比率（分子）の構造'!L$52</f>
        <v>4849</v>
      </c>
      <c r="H42" s="136"/>
      <c r="I42" s="136"/>
      <c r="J42" s="136">
        <f>'実質公債費比率（分子）の構造'!M$52</f>
        <v>4897</v>
      </c>
      <c r="K42" s="136"/>
      <c r="L42" s="136"/>
      <c r="M42" s="136">
        <f>'実質公債費比率（分子）の構造'!N$52</f>
        <v>5095</v>
      </c>
      <c r="N42" s="136"/>
      <c r="O42" s="136"/>
      <c r="P42" s="136">
        <f>'実質公債費比率（分子）の構造'!O$52</f>
        <v>4801</v>
      </c>
    </row>
    <row r="43" spans="1:16" x14ac:dyDescent="0.15">
      <c r="A43" s="136" t="s">
        <v>51</v>
      </c>
      <c r="B43" s="136" t="str">
        <f>'実質公債費比率（分子）の構造'!K$51</f>
        <v>-</v>
      </c>
      <c r="C43" s="136"/>
      <c r="D43" s="136"/>
      <c r="E43" s="136" t="str">
        <f>'実質公債費比率（分子）の構造'!L$51</f>
        <v>-</v>
      </c>
      <c r="F43" s="136"/>
      <c r="G43" s="136"/>
      <c r="H43" s="136">
        <f>'実質公債費比率（分子）の構造'!M$51</f>
        <v>1</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f>'実質公債費比率（分子）の構造'!L$50</f>
        <v>48</v>
      </c>
      <c r="F44" s="136"/>
      <c r="G44" s="136"/>
      <c r="H44" s="136">
        <f>'実質公債費比率（分子）の構造'!M$50</f>
        <v>48</v>
      </c>
      <c r="I44" s="136"/>
      <c r="J44" s="136"/>
      <c r="K44" s="136">
        <f>'実質公債費比率（分子）の構造'!N$50</f>
        <v>48</v>
      </c>
      <c r="L44" s="136"/>
      <c r="M44" s="136"/>
      <c r="N44" s="136">
        <f>'実質公債費比率（分子）の構造'!O$50</f>
        <v>48</v>
      </c>
      <c r="O44" s="136"/>
      <c r="P44" s="136"/>
    </row>
    <row r="45" spans="1:16" x14ac:dyDescent="0.15">
      <c r="A45" s="136" t="s">
        <v>53</v>
      </c>
      <c r="B45" s="136">
        <f>'実質公債費比率（分子）の構造'!K$49</f>
        <v>24</v>
      </c>
      <c r="C45" s="136"/>
      <c r="D45" s="136"/>
      <c r="E45" s="136">
        <f>'実質公債費比率（分子）の構造'!L$49</f>
        <v>25</v>
      </c>
      <c r="F45" s="136"/>
      <c r="G45" s="136"/>
      <c r="H45" s="136">
        <f>'実質公債費比率（分子）の構造'!M$49</f>
        <v>40</v>
      </c>
      <c r="I45" s="136"/>
      <c r="J45" s="136"/>
      <c r="K45" s="136">
        <f>'実質公債費比率（分子）の構造'!N$49</f>
        <v>54</v>
      </c>
      <c r="L45" s="136"/>
      <c r="M45" s="136"/>
      <c r="N45" s="136">
        <f>'実質公債費比率（分子）の構造'!O$49</f>
        <v>103</v>
      </c>
      <c r="O45" s="136"/>
      <c r="P45" s="136"/>
    </row>
    <row r="46" spans="1:16" x14ac:dyDescent="0.15">
      <c r="A46" s="136" t="s">
        <v>54</v>
      </c>
      <c r="B46" s="136">
        <f>'実質公債費比率（分子）の構造'!K$48</f>
        <v>1561</v>
      </c>
      <c r="C46" s="136"/>
      <c r="D46" s="136"/>
      <c r="E46" s="136">
        <f>'実質公債費比率（分子）の構造'!L$48</f>
        <v>1536</v>
      </c>
      <c r="F46" s="136"/>
      <c r="G46" s="136"/>
      <c r="H46" s="136">
        <f>'実質公債費比率（分子）の構造'!M$48</f>
        <v>1591</v>
      </c>
      <c r="I46" s="136"/>
      <c r="J46" s="136"/>
      <c r="K46" s="136">
        <f>'実質公債費比率（分子）の構造'!N$48</f>
        <v>1765</v>
      </c>
      <c r="L46" s="136"/>
      <c r="M46" s="136"/>
      <c r="N46" s="136">
        <f>'実質公債費比率（分子）の構造'!O$48</f>
        <v>1708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4844</v>
      </c>
      <c r="C49" s="136"/>
      <c r="D49" s="136"/>
      <c r="E49" s="136">
        <f>'実質公債費比率（分子）の構造'!L$45</f>
        <v>4857</v>
      </c>
      <c r="F49" s="136"/>
      <c r="G49" s="136"/>
      <c r="H49" s="136">
        <f>'実質公債費比率（分子）の構造'!M$45</f>
        <v>5068</v>
      </c>
      <c r="I49" s="136"/>
      <c r="J49" s="136"/>
      <c r="K49" s="136">
        <f>'実質公債費比率（分子）の構造'!N$45</f>
        <v>4952</v>
      </c>
      <c r="L49" s="136"/>
      <c r="M49" s="136"/>
      <c r="N49" s="136">
        <f>'実質公債費比率（分子）の構造'!O$45</f>
        <v>4660</v>
      </c>
      <c r="O49" s="136"/>
      <c r="P49" s="136"/>
    </row>
    <row r="50" spans="1:16" x14ac:dyDescent="0.15">
      <c r="A50" s="136" t="s">
        <v>58</v>
      </c>
      <c r="B50" s="136" t="e">
        <f>NA()</f>
        <v>#N/A</v>
      </c>
      <c r="C50" s="136">
        <f>IF(ISNUMBER('実質公債費比率（分子）の構造'!K$53),'実質公債費比率（分子）の構造'!K$53,NA())</f>
        <v>1558</v>
      </c>
      <c r="D50" s="136" t="e">
        <f>NA()</f>
        <v>#N/A</v>
      </c>
      <c r="E50" s="136" t="e">
        <f>NA()</f>
        <v>#N/A</v>
      </c>
      <c r="F50" s="136">
        <f>IF(ISNUMBER('実質公債費比率（分子）の構造'!L$53),'実質公債費比率（分子）の構造'!L$53,NA())</f>
        <v>1617</v>
      </c>
      <c r="G50" s="136" t="e">
        <f>NA()</f>
        <v>#N/A</v>
      </c>
      <c r="H50" s="136" t="e">
        <f>NA()</f>
        <v>#N/A</v>
      </c>
      <c r="I50" s="136">
        <f>IF(ISNUMBER('実質公債費比率（分子）の構造'!M$53),'実質公債費比率（分子）の構造'!M$53,NA())</f>
        <v>1851</v>
      </c>
      <c r="J50" s="136" t="e">
        <f>NA()</f>
        <v>#N/A</v>
      </c>
      <c r="K50" s="136" t="e">
        <f>NA()</f>
        <v>#N/A</v>
      </c>
      <c r="L50" s="136">
        <f>IF(ISNUMBER('実質公債費比率（分子）の構造'!N$53),'実質公債費比率（分子）の構造'!N$53,NA())</f>
        <v>1724</v>
      </c>
      <c r="M50" s="136" t="e">
        <f>NA()</f>
        <v>#N/A</v>
      </c>
      <c r="N50" s="136" t="e">
        <f>NA()</f>
        <v>#N/A</v>
      </c>
      <c r="O50" s="136">
        <f>IF(ISNUMBER('実質公債費比率（分子）の構造'!O$53),'実質公債費比率（分子）の構造'!O$53,NA())</f>
        <v>1718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43603</v>
      </c>
      <c r="E56" s="135"/>
      <c r="F56" s="135"/>
      <c r="G56" s="135">
        <f>'将来負担比率（分子）の構造'!J$51</f>
        <v>44480</v>
      </c>
      <c r="H56" s="135"/>
      <c r="I56" s="135"/>
      <c r="J56" s="135">
        <f>'将来負担比率（分子）の構造'!K$51</f>
        <v>45118</v>
      </c>
      <c r="K56" s="135"/>
      <c r="L56" s="135"/>
      <c r="M56" s="135">
        <f>'将来負担比率（分子）の構造'!L$51</f>
        <v>45627</v>
      </c>
      <c r="N56" s="135"/>
      <c r="O56" s="135"/>
      <c r="P56" s="135">
        <f>'将来負担比率（分子）の構造'!M$51</f>
        <v>47075</v>
      </c>
    </row>
    <row r="57" spans="1:16" x14ac:dyDescent="0.15">
      <c r="A57" s="135" t="s">
        <v>34</v>
      </c>
      <c r="B57" s="135"/>
      <c r="C57" s="135"/>
      <c r="D57" s="135">
        <f>'将来負担比率（分子）の構造'!I$50</f>
        <v>19541</v>
      </c>
      <c r="E57" s="135"/>
      <c r="F57" s="135"/>
      <c r="G57" s="135">
        <f>'将来負担比率（分子）の構造'!J$50</f>
        <v>19377</v>
      </c>
      <c r="H57" s="135"/>
      <c r="I57" s="135"/>
      <c r="J57" s="135">
        <f>'将来負担比率（分子）の構造'!K$50</f>
        <v>18650</v>
      </c>
      <c r="K57" s="135"/>
      <c r="L57" s="135"/>
      <c r="M57" s="135">
        <f>'将来負担比率（分子）の構造'!L$50</f>
        <v>18439</v>
      </c>
      <c r="N57" s="135"/>
      <c r="O57" s="135"/>
      <c r="P57" s="135">
        <f>'将来負担比率（分子）の構造'!M$50</f>
        <v>18226</v>
      </c>
    </row>
    <row r="58" spans="1:16" x14ac:dyDescent="0.15">
      <c r="A58" s="135" t="s">
        <v>33</v>
      </c>
      <c r="B58" s="135"/>
      <c r="C58" s="135"/>
      <c r="D58" s="135">
        <f>'将来負担比率（分子）の構造'!I$49</f>
        <v>7197</v>
      </c>
      <c r="E58" s="135"/>
      <c r="F58" s="135"/>
      <c r="G58" s="135">
        <f>'将来負担比率（分子）の構造'!J$49</f>
        <v>6341</v>
      </c>
      <c r="H58" s="135"/>
      <c r="I58" s="135"/>
      <c r="J58" s="135">
        <f>'将来負担比率（分子）の構造'!K$49</f>
        <v>7066</v>
      </c>
      <c r="K58" s="135"/>
      <c r="L58" s="135"/>
      <c r="M58" s="135">
        <f>'将来負担比率（分子）の構造'!L$49</f>
        <v>7212</v>
      </c>
      <c r="N58" s="135"/>
      <c r="O58" s="135"/>
      <c r="P58" s="135">
        <f>'将来負担比率（分子）の構造'!M$49</f>
        <v>7121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f>'将来負担比率（分子）の構造'!I$47</f>
        <v>1603</v>
      </c>
      <c r="C60" s="135"/>
      <c r="D60" s="135"/>
      <c r="E60" s="135">
        <f>'将来負担比率（分子）の構造'!J$47</f>
        <v>443</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5455</v>
      </c>
      <c r="C62" s="135"/>
      <c r="D62" s="135"/>
      <c r="E62" s="135">
        <f>'将来負担比率（分子）の構造'!J$45</f>
        <v>5078</v>
      </c>
      <c r="F62" s="135"/>
      <c r="G62" s="135"/>
      <c r="H62" s="135">
        <f>'将来負担比率（分子）の構造'!K$45</f>
        <v>4837</v>
      </c>
      <c r="I62" s="135"/>
      <c r="J62" s="135"/>
      <c r="K62" s="135">
        <f>'将来負担比率（分子）の構造'!L$45</f>
        <v>4650</v>
      </c>
      <c r="L62" s="135"/>
      <c r="M62" s="135"/>
      <c r="N62" s="135">
        <f>'将来負担比率（分子）の構造'!M$45</f>
        <v>4584</v>
      </c>
      <c r="O62" s="135"/>
      <c r="P62" s="135"/>
    </row>
    <row r="63" spans="1:16" x14ac:dyDescent="0.15">
      <c r="A63" s="135" t="s">
        <v>27</v>
      </c>
      <c r="B63" s="135">
        <f>'将来負担比率（分子）の構造'!I$44</f>
        <v>257</v>
      </c>
      <c r="C63" s="135"/>
      <c r="D63" s="135"/>
      <c r="E63" s="135">
        <f>'将来負担比率（分子）の構造'!J$44</f>
        <v>431</v>
      </c>
      <c r="F63" s="135"/>
      <c r="G63" s="135"/>
      <c r="H63" s="135">
        <f>'将来負担比率（分子）の構造'!K$44</f>
        <v>647</v>
      </c>
      <c r="I63" s="135"/>
      <c r="J63" s="135"/>
      <c r="K63" s="135">
        <f>'将来負担比率（分子）の構造'!L$44</f>
        <v>616</v>
      </c>
      <c r="L63" s="135"/>
      <c r="M63" s="135"/>
      <c r="N63" s="135">
        <f>'将来負担比率（分子）の構造'!M$44</f>
        <v>575</v>
      </c>
      <c r="O63" s="135"/>
      <c r="P63" s="135"/>
    </row>
    <row r="64" spans="1:16" x14ac:dyDescent="0.15">
      <c r="A64" s="135" t="s">
        <v>26</v>
      </c>
      <c r="B64" s="135">
        <f>'将来負担比率（分子）の構造'!I$43</f>
        <v>26984</v>
      </c>
      <c r="C64" s="135"/>
      <c r="D64" s="135"/>
      <c r="E64" s="135">
        <f>'将来負担比率（分子）の構造'!J$43</f>
        <v>27263</v>
      </c>
      <c r="F64" s="135"/>
      <c r="G64" s="135"/>
      <c r="H64" s="135">
        <f>'将来負担比率（分子）の構造'!K$43</f>
        <v>26819</v>
      </c>
      <c r="I64" s="135"/>
      <c r="J64" s="135"/>
      <c r="K64" s="135">
        <f>'将来負担比率（分子）の構造'!L$43</f>
        <v>27643</v>
      </c>
      <c r="L64" s="135"/>
      <c r="M64" s="135"/>
      <c r="N64" s="135">
        <f>'将来負担比率（分子）の構造'!M$43</f>
        <v>28621</v>
      </c>
      <c r="O64" s="135"/>
      <c r="P64" s="135"/>
    </row>
    <row r="65" spans="1:16" x14ac:dyDescent="0.15">
      <c r="A65" s="135" t="s">
        <v>25</v>
      </c>
      <c r="B65" s="135">
        <f>'将来負担比率（分子）の構造'!I$42</f>
        <v>4374</v>
      </c>
      <c r="C65" s="135"/>
      <c r="D65" s="135"/>
      <c r="E65" s="135">
        <f>'将来負担比率（分子）の構造'!J$42</f>
        <v>900</v>
      </c>
      <c r="F65" s="135"/>
      <c r="G65" s="135"/>
      <c r="H65" s="135">
        <f>'将来負担比率（分子）の構造'!K$42</f>
        <v>836</v>
      </c>
      <c r="I65" s="135"/>
      <c r="J65" s="135"/>
      <c r="K65" s="135">
        <f>'将来負担比率（分子）の構造'!L$42</f>
        <v>772</v>
      </c>
      <c r="L65" s="135"/>
      <c r="M65" s="135"/>
      <c r="N65" s="135">
        <f>'将来負担比率（分子）の構造'!M$42</f>
        <v>708</v>
      </c>
      <c r="O65" s="135"/>
      <c r="P65" s="135"/>
    </row>
    <row r="66" spans="1:16" x14ac:dyDescent="0.15">
      <c r="A66" s="135" t="s">
        <v>24</v>
      </c>
      <c r="B66" s="135">
        <f>'将来負担比率（分子）の構造'!I$41</f>
        <v>42505</v>
      </c>
      <c r="C66" s="135"/>
      <c r="D66" s="135"/>
      <c r="E66" s="135">
        <f>'将来負担比率（分子）の構造'!J$41</f>
        <v>46879</v>
      </c>
      <c r="F66" s="135"/>
      <c r="G66" s="135"/>
      <c r="H66" s="135">
        <f>'将来負担比率（分子）の構造'!K$41</f>
        <v>47637</v>
      </c>
      <c r="I66" s="135"/>
      <c r="J66" s="135"/>
      <c r="K66" s="135">
        <f>'将来負担比率（分子）の構造'!L$41</f>
        <v>47762</v>
      </c>
      <c r="L66" s="135"/>
      <c r="M66" s="135"/>
      <c r="N66" s="135">
        <f>'将来負担比率（分子）の構造'!M$41</f>
        <v>48483</v>
      </c>
      <c r="O66" s="135"/>
      <c r="P66" s="135"/>
    </row>
    <row r="67" spans="1:16" x14ac:dyDescent="0.15">
      <c r="A67" s="135" t="s">
        <v>62</v>
      </c>
      <c r="B67" s="135" t="e">
        <f>NA()</f>
        <v>#N/A</v>
      </c>
      <c r="C67" s="135">
        <f>IF(ISNUMBER('将来負担比率（分子）の構造'!I$52), IF('将来負担比率（分子）の構造'!I$52 &lt; 0, 0, '将来負担比率（分子）の構造'!I$52), NA())</f>
        <v>10838</v>
      </c>
      <c r="D67" s="135" t="e">
        <f>NA()</f>
        <v>#N/A</v>
      </c>
      <c r="E67" s="135" t="e">
        <f>NA()</f>
        <v>#N/A</v>
      </c>
      <c r="F67" s="135">
        <f>IF(ISNUMBER('将来負担比率（分子）の構造'!J$52), IF('将来負担比率（分子）の構造'!J$52 &lt; 0, 0, '将来負担比率（分子）の構造'!J$52), NA())</f>
        <v>10796</v>
      </c>
      <c r="G67" s="135" t="e">
        <f>NA()</f>
        <v>#N/A</v>
      </c>
      <c r="H67" s="135" t="e">
        <f>NA()</f>
        <v>#N/A</v>
      </c>
      <c r="I67" s="135">
        <f>IF(ISNUMBER('将来負担比率（分子）の構造'!K$52), IF('将来負担比率（分子）の構造'!K$52 &lt; 0, 0, '将来負担比率（分子）の構造'!K$52), NA())</f>
        <v>9943</v>
      </c>
      <c r="J67" s="135" t="e">
        <f>NA()</f>
        <v>#N/A</v>
      </c>
      <c r="K67" s="135" t="e">
        <f>NA()</f>
        <v>#N/A</v>
      </c>
      <c r="L67" s="135">
        <f>IF(ISNUMBER('将来負担比率（分子）の構造'!L$52), IF('将来負担比率（分子）の構造'!L$52 &lt; 0, 0, '将来負担比率（分子）の構造'!L$52), NA())</f>
        <v>10166</v>
      </c>
      <c r="M67" s="135" t="e">
        <f>NA()</f>
        <v>#N/A</v>
      </c>
      <c r="N67" s="135" t="e">
        <f>NA()</f>
        <v>#N/A</v>
      </c>
      <c r="O67" s="135">
        <f>IF(ISNUMBER('将来負担比率（分子）の構造'!M$52), IF('将来負担比率（分子）の構造'!M$52 &lt; 0, 0, '将来負担比率（分子）の構造'!M$52), NA())</f>
        <v>10548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17815989</v>
      </c>
      <c r="S5" s="613"/>
      <c r="T5" s="613"/>
      <c r="U5" s="613"/>
      <c r="V5" s="613"/>
      <c r="W5" s="613"/>
      <c r="X5" s="613"/>
      <c r="Y5" s="614"/>
      <c r="Z5" s="615">
        <v>33.6</v>
      </c>
      <c r="AA5" s="615"/>
      <c r="AB5" s="615"/>
      <c r="AC5" s="615"/>
      <c r="AD5" s="616">
        <v>16202214</v>
      </c>
      <c r="AE5" s="616"/>
      <c r="AF5" s="616"/>
      <c r="AG5" s="616"/>
      <c r="AH5" s="616"/>
      <c r="AI5" s="616"/>
      <c r="AJ5" s="616"/>
      <c r="AK5" s="616"/>
      <c r="AL5" s="617">
        <v>61.2</v>
      </c>
      <c r="AM5" s="618"/>
      <c r="AN5" s="618"/>
      <c r="AO5" s="619"/>
      <c r="AP5" s="609" t="s">
        <v>205</v>
      </c>
      <c r="AQ5" s="610"/>
      <c r="AR5" s="610"/>
      <c r="AS5" s="610"/>
      <c r="AT5" s="610"/>
      <c r="AU5" s="610"/>
      <c r="AV5" s="610"/>
      <c r="AW5" s="610"/>
      <c r="AX5" s="610"/>
      <c r="AY5" s="610"/>
      <c r="AZ5" s="610"/>
      <c r="BA5" s="610"/>
      <c r="BB5" s="610"/>
      <c r="BC5" s="610"/>
      <c r="BD5" s="610"/>
      <c r="BE5" s="610"/>
      <c r="BF5" s="611"/>
      <c r="BG5" s="623">
        <v>16188295</v>
      </c>
      <c r="BH5" s="624"/>
      <c r="BI5" s="624"/>
      <c r="BJ5" s="624"/>
      <c r="BK5" s="624"/>
      <c r="BL5" s="624"/>
      <c r="BM5" s="624"/>
      <c r="BN5" s="625"/>
      <c r="BO5" s="626">
        <v>90.9</v>
      </c>
      <c r="BP5" s="626"/>
      <c r="BQ5" s="626"/>
      <c r="BR5" s="626"/>
      <c r="BS5" s="627">
        <v>303676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189241</v>
      </c>
      <c r="S6" s="624"/>
      <c r="T6" s="624"/>
      <c r="U6" s="624"/>
      <c r="V6" s="624"/>
      <c r="W6" s="624"/>
      <c r="X6" s="624"/>
      <c r="Y6" s="625"/>
      <c r="Z6" s="626">
        <v>0.4</v>
      </c>
      <c r="AA6" s="626"/>
      <c r="AB6" s="626"/>
      <c r="AC6" s="626"/>
      <c r="AD6" s="627">
        <v>189241</v>
      </c>
      <c r="AE6" s="627"/>
      <c r="AF6" s="627"/>
      <c r="AG6" s="627"/>
      <c r="AH6" s="627"/>
      <c r="AI6" s="627"/>
      <c r="AJ6" s="627"/>
      <c r="AK6" s="627"/>
      <c r="AL6" s="628">
        <v>0.7</v>
      </c>
      <c r="AM6" s="629"/>
      <c r="AN6" s="629"/>
      <c r="AO6" s="630"/>
      <c r="AP6" s="620" t="s">
        <v>210</v>
      </c>
      <c r="AQ6" s="621"/>
      <c r="AR6" s="621"/>
      <c r="AS6" s="621"/>
      <c r="AT6" s="621"/>
      <c r="AU6" s="621"/>
      <c r="AV6" s="621"/>
      <c r="AW6" s="621"/>
      <c r="AX6" s="621"/>
      <c r="AY6" s="621"/>
      <c r="AZ6" s="621"/>
      <c r="BA6" s="621"/>
      <c r="BB6" s="621"/>
      <c r="BC6" s="621"/>
      <c r="BD6" s="621"/>
      <c r="BE6" s="621"/>
      <c r="BF6" s="622"/>
      <c r="BG6" s="623">
        <v>16188295</v>
      </c>
      <c r="BH6" s="624"/>
      <c r="BI6" s="624"/>
      <c r="BJ6" s="624"/>
      <c r="BK6" s="624"/>
      <c r="BL6" s="624"/>
      <c r="BM6" s="624"/>
      <c r="BN6" s="625"/>
      <c r="BO6" s="626">
        <v>90.9</v>
      </c>
      <c r="BP6" s="626"/>
      <c r="BQ6" s="626"/>
      <c r="BR6" s="626"/>
      <c r="BS6" s="627">
        <v>303676</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417392</v>
      </c>
      <c r="CS6" s="624"/>
      <c r="CT6" s="624"/>
      <c r="CU6" s="624"/>
      <c r="CV6" s="624"/>
      <c r="CW6" s="624"/>
      <c r="CX6" s="624"/>
      <c r="CY6" s="625"/>
      <c r="CZ6" s="626">
        <v>0.8</v>
      </c>
      <c r="DA6" s="626"/>
      <c r="DB6" s="626"/>
      <c r="DC6" s="626"/>
      <c r="DD6" s="632" t="s">
        <v>212</v>
      </c>
      <c r="DE6" s="624"/>
      <c r="DF6" s="624"/>
      <c r="DG6" s="624"/>
      <c r="DH6" s="624"/>
      <c r="DI6" s="624"/>
      <c r="DJ6" s="624"/>
      <c r="DK6" s="624"/>
      <c r="DL6" s="624"/>
      <c r="DM6" s="624"/>
      <c r="DN6" s="624"/>
      <c r="DO6" s="624"/>
      <c r="DP6" s="625"/>
      <c r="DQ6" s="632">
        <v>417352</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44954</v>
      </c>
      <c r="S7" s="624"/>
      <c r="T7" s="624"/>
      <c r="U7" s="624"/>
      <c r="V7" s="624"/>
      <c r="W7" s="624"/>
      <c r="X7" s="624"/>
      <c r="Y7" s="625"/>
      <c r="Z7" s="626">
        <v>0.1</v>
      </c>
      <c r="AA7" s="626"/>
      <c r="AB7" s="626"/>
      <c r="AC7" s="626"/>
      <c r="AD7" s="627">
        <v>44954</v>
      </c>
      <c r="AE7" s="627"/>
      <c r="AF7" s="627"/>
      <c r="AG7" s="627"/>
      <c r="AH7" s="627"/>
      <c r="AI7" s="627"/>
      <c r="AJ7" s="627"/>
      <c r="AK7" s="627"/>
      <c r="AL7" s="628">
        <v>0.2</v>
      </c>
      <c r="AM7" s="629"/>
      <c r="AN7" s="629"/>
      <c r="AO7" s="630"/>
      <c r="AP7" s="620" t="s">
        <v>214</v>
      </c>
      <c r="AQ7" s="621"/>
      <c r="AR7" s="621"/>
      <c r="AS7" s="621"/>
      <c r="AT7" s="621"/>
      <c r="AU7" s="621"/>
      <c r="AV7" s="621"/>
      <c r="AW7" s="621"/>
      <c r="AX7" s="621"/>
      <c r="AY7" s="621"/>
      <c r="AZ7" s="621"/>
      <c r="BA7" s="621"/>
      <c r="BB7" s="621"/>
      <c r="BC7" s="621"/>
      <c r="BD7" s="621"/>
      <c r="BE7" s="621"/>
      <c r="BF7" s="622"/>
      <c r="BG7" s="623">
        <v>6947496</v>
      </c>
      <c r="BH7" s="624"/>
      <c r="BI7" s="624"/>
      <c r="BJ7" s="624"/>
      <c r="BK7" s="624"/>
      <c r="BL7" s="624"/>
      <c r="BM7" s="624"/>
      <c r="BN7" s="625"/>
      <c r="BO7" s="626">
        <v>39</v>
      </c>
      <c r="BP7" s="626"/>
      <c r="BQ7" s="626"/>
      <c r="BR7" s="626"/>
      <c r="BS7" s="627">
        <v>303676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3589596</v>
      </c>
      <c r="CS7" s="624"/>
      <c r="CT7" s="624"/>
      <c r="CU7" s="624"/>
      <c r="CV7" s="624"/>
      <c r="CW7" s="624"/>
      <c r="CX7" s="624"/>
      <c r="CY7" s="625"/>
      <c r="CZ7" s="626">
        <v>6.8</v>
      </c>
      <c r="DA7" s="626"/>
      <c r="DB7" s="626"/>
      <c r="DC7" s="626"/>
      <c r="DD7" s="632">
        <v>58039</v>
      </c>
      <c r="DE7" s="624"/>
      <c r="DF7" s="624"/>
      <c r="DG7" s="624"/>
      <c r="DH7" s="624"/>
      <c r="DI7" s="624"/>
      <c r="DJ7" s="624"/>
      <c r="DK7" s="624"/>
      <c r="DL7" s="624"/>
      <c r="DM7" s="624"/>
      <c r="DN7" s="624"/>
      <c r="DO7" s="624"/>
      <c r="DP7" s="625"/>
      <c r="DQ7" s="632">
        <v>3110310</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105351</v>
      </c>
      <c r="S8" s="624"/>
      <c r="T8" s="624"/>
      <c r="U8" s="624"/>
      <c r="V8" s="624"/>
      <c r="W8" s="624"/>
      <c r="X8" s="624"/>
      <c r="Y8" s="625"/>
      <c r="Z8" s="626">
        <v>0.2</v>
      </c>
      <c r="AA8" s="626"/>
      <c r="AB8" s="626"/>
      <c r="AC8" s="626"/>
      <c r="AD8" s="627">
        <v>105351</v>
      </c>
      <c r="AE8" s="627"/>
      <c r="AF8" s="627"/>
      <c r="AG8" s="627"/>
      <c r="AH8" s="627"/>
      <c r="AI8" s="627"/>
      <c r="AJ8" s="627"/>
      <c r="AK8" s="627"/>
      <c r="AL8" s="628">
        <v>0.4</v>
      </c>
      <c r="AM8" s="629"/>
      <c r="AN8" s="629"/>
      <c r="AO8" s="630"/>
      <c r="AP8" s="620" t="s">
        <v>217</v>
      </c>
      <c r="AQ8" s="621"/>
      <c r="AR8" s="621"/>
      <c r="AS8" s="621"/>
      <c r="AT8" s="621"/>
      <c r="AU8" s="621"/>
      <c r="AV8" s="621"/>
      <c r="AW8" s="621"/>
      <c r="AX8" s="621"/>
      <c r="AY8" s="621"/>
      <c r="AZ8" s="621"/>
      <c r="BA8" s="621"/>
      <c r="BB8" s="621"/>
      <c r="BC8" s="621"/>
      <c r="BD8" s="621"/>
      <c r="BE8" s="621"/>
      <c r="BF8" s="622"/>
      <c r="BG8" s="623">
        <v>184116</v>
      </c>
      <c r="BH8" s="624"/>
      <c r="BI8" s="624"/>
      <c r="BJ8" s="624"/>
      <c r="BK8" s="624"/>
      <c r="BL8" s="624"/>
      <c r="BM8" s="624"/>
      <c r="BN8" s="625"/>
      <c r="BO8" s="626">
        <v>1</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28497816</v>
      </c>
      <c r="CS8" s="624"/>
      <c r="CT8" s="624"/>
      <c r="CU8" s="624"/>
      <c r="CV8" s="624"/>
      <c r="CW8" s="624"/>
      <c r="CX8" s="624"/>
      <c r="CY8" s="625"/>
      <c r="CZ8" s="626">
        <v>53.8</v>
      </c>
      <c r="DA8" s="626"/>
      <c r="DB8" s="626"/>
      <c r="DC8" s="626"/>
      <c r="DD8" s="632">
        <v>410187</v>
      </c>
      <c r="DE8" s="624"/>
      <c r="DF8" s="624"/>
      <c r="DG8" s="624"/>
      <c r="DH8" s="624"/>
      <c r="DI8" s="624"/>
      <c r="DJ8" s="624"/>
      <c r="DK8" s="624"/>
      <c r="DL8" s="624"/>
      <c r="DM8" s="624"/>
      <c r="DN8" s="624"/>
      <c r="DO8" s="624"/>
      <c r="DP8" s="625"/>
      <c r="DQ8" s="632">
        <v>12019542</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115436</v>
      </c>
      <c r="S9" s="624"/>
      <c r="T9" s="624"/>
      <c r="U9" s="624"/>
      <c r="V9" s="624"/>
      <c r="W9" s="624"/>
      <c r="X9" s="624"/>
      <c r="Y9" s="625"/>
      <c r="Z9" s="626">
        <v>0.2</v>
      </c>
      <c r="AA9" s="626"/>
      <c r="AB9" s="626"/>
      <c r="AC9" s="626"/>
      <c r="AD9" s="627">
        <v>115436</v>
      </c>
      <c r="AE9" s="627"/>
      <c r="AF9" s="627"/>
      <c r="AG9" s="627"/>
      <c r="AH9" s="627"/>
      <c r="AI9" s="627"/>
      <c r="AJ9" s="627"/>
      <c r="AK9" s="627"/>
      <c r="AL9" s="628">
        <v>0.4</v>
      </c>
      <c r="AM9" s="629"/>
      <c r="AN9" s="629"/>
      <c r="AO9" s="630"/>
      <c r="AP9" s="620" t="s">
        <v>220</v>
      </c>
      <c r="AQ9" s="621"/>
      <c r="AR9" s="621"/>
      <c r="AS9" s="621"/>
      <c r="AT9" s="621"/>
      <c r="AU9" s="621"/>
      <c r="AV9" s="621"/>
      <c r="AW9" s="621"/>
      <c r="AX9" s="621"/>
      <c r="AY9" s="621"/>
      <c r="AZ9" s="621"/>
      <c r="BA9" s="621"/>
      <c r="BB9" s="621"/>
      <c r="BC9" s="621"/>
      <c r="BD9" s="621"/>
      <c r="BE9" s="621"/>
      <c r="BF9" s="622"/>
      <c r="BG9" s="623">
        <v>5054696</v>
      </c>
      <c r="BH9" s="624"/>
      <c r="BI9" s="624"/>
      <c r="BJ9" s="624"/>
      <c r="BK9" s="624"/>
      <c r="BL9" s="624"/>
      <c r="BM9" s="624"/>
      <c r="BN9" s="625"/>
      <c r="BO9" s="626">
        <v>28.4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3494285</v>
      </c>
      <c r="CS9" s="624"/>
      <c r="CT9" s="624"/>
      <c r="CU9" s="624"/>
      <c r="CV9" s="624"/>
      <c r="CW9" s="624"/>
      <c r="CX9" s="624"/>
      <c r="CY9" s="625"/>
      <c r="CZ9" s="626">
        <v>6.6</v>
      </c>
      <c r="DA9" s="626"/>
      <c r="DB9" s="626"/>
      <c r="DC9" s="626"/>
      <c r="DD9" s="632">
        <v>308532</v>
      </c>
      <c r="DE9" s="624"/>
      <c r="DF9" s="624"/>
      <c r="DG9" s="624"/>
      <c r="DH9" s="624"/>
      <c r="DI9" s="624"/>
      <c r="DJ9" s="624"/>
      <c r="DK9" s="624"/>
      <c r="DL9" s="624"/>
      <c r="DM9" s="624"/>
      <c r="DN9" s="624"/>
      <c r="DO9" s="624"/>
      <c r="DP9" s="625"/>
      <c r="DQ9" s="632">
        <v>2880011</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2792550</v>
      </c>
      <c r="S10" s="624"/>
      <c r="T10" s="624"/>
      <c r="U10" s="624"/>
      <c r="V10" s="624"/>
      <c r="W10" s="624"/>
      <c r="X10" s="624"/>
      <c r="Y10" s="625"/>
      <c r="Z10" s="626">
        <v>5.3</v>
      </c>
      <c r="AA10" s="626"/>
      <c r="AB10" s="626"/>
      <c r="AC10" s="626"/>
      <c r="AD10" s="627">
        <v>2792550</v>
      </c>
      <c r="AE10" s="627"/>
      <c r="AF10" s="627"/>
      <c r="AG10" s="627"/>
      <c r="AH10" s="627"/>
      <c r="AI10" s="627"/>
      <c r="AJ10" s="627"/>
      <c r="AK10" s="627"/>
      <c r="AL10" s="628">
        <v>10.5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429778</v>
      </c>
      <c r="BH10" s="624"/>
      <c r="BI10" s="624"/>
      <c r="BJ10" s="624"/>
      <c r="BK10" s="624"/>
      <c r="BL10" s="624"/>
      <c r="BM10" s="624"/>
      <c r="BN10" s="625"/>
      <c r="BO10" s="626">
        <v>2.4</v>
      </c>
      <c r="BP10" s="626"/>
      <c r="BQ10" s="626"/>
      <c r="BR10" s="626"/>
      <c r="BS10" s="632">
        <v>71445</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163223</v>
      </c>
      <c r="CS10" s="624"/>
      <c r="CT10" s="624"/>
      <c r="CU10" s="624"/>
      <c r="CV10" s="624"/>
      <c r="CW10" s="624"/>
      <c r="CX10" s="624"/>
      <c r="CY10" s="625"/>
      <c r="CZ10" s="626">
        <v>0.3</v>
      </c>
      <c r="DA10" s="626"/>
      <c r="DB10" s="626"/>
      <c r="DC10" s="626"/>
      <c r="DD10" s="632" t="s">
        <v>108</v>
      </c>
      <c r="DE10" s="624"/>
      <c r="DF10" s="624"/>
      <c r="DG10" s="624"/>
      <c r="DH10" s="624"/>
      <c r="DI10" s="624"/>
      <c r="DJ10" s="624"/>
      <c r="DK10" s="624"/>
      <c r="DL10" s="624"/>
      <c r="DM10" s="624"/>
      <c r="DN10" s="624"/>
      <c r="DO10" s="624"/>
      <c r="DP10" s="625"/>
      <c r="DQ10" s="632">
        <v>154363</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1278906</v>
      </c>
      <c r="BH11" s="624"/>
      <c r="BI11" s="624"/>
      <c r="BJ11" s="624"/>
      <c r="BK11" s="624"/>
      <c r="BL11" s="624"/>
      <c r="BM11" s="624"/>
      <c r="BN11" s="625"/>
      <c r="BO11" s="626">
        <v>7.2</v>
      </c>
      <c r="BP11" s="626"/>
      <c r="BQ11" s="626"/>
      <c r="BR11" s="626"/>
      <c r="BS11" s="632">
        <v>232231</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31375</v>
      </c>
      <c r="CS11" s="624"/>
      <c r="CT11" s="624"/>
      <c r="CU11" s="624"/>
      <c r="CV11" s="624"/>
      <c r="CW11" s="624"/>
      <c r="CX11" s="624"/>
      <c r="CY11" s="625"/>
      <c r="CZ11" s="626">
        <v>0.1</v>
      </c>
      <c r="DA11" s="626"/>
      <c r="DB11" s="626"/>
      <c r="DC11" s="626"/>
      <c r="DD11" s="632">
        <v>1000</v>
      </c>
      <c r="DE11" s="624"/>
      <c r="DF11" s="624"/>
      <c r="DG11" s="624"/>
      <c r="DH11" s="624"/>
      <c r="DI11" s="624"/>
      <c r="DJ11" s="624"/>
      <c r="DK11" s="624"/>
      <c r="DL11" s="624"/>
      <c r="DM11" s="624"/>
      <c r="DN11" s="624"/>
      <c r="DO11" s="624"/>
      <c r="DP11" s="625"/>
      <c r="DQ11" s="632">
        <v>29259</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7920057</v>
      </c>
      <c r="BH12" s="624"/>
      <c r="BI12" s="624"/>
      <c r="BJ12" s="624"/>
      <c r="BK12" s="624"/>
      <c r="BL12" s="624"/>
      <c r="BM12" s="624"/>
      <c r="BN12" s="625"/>
      <c r="BO12" s="626">
        <v>44.5</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280342</v>
      </c>
      <c r="CS12" s="624"/>
      <c r="CT12" s="624"/>
      <c r="CU12" s="624"/>
      <c r="CV12" s="624"/>
      <c r="CW12" s="624"/>
      <c r="CX12" s="624"/>
      <c r="CY12" s="625"/>
      <c r="CZ12" s="626">
        <v>0.5</v>
      </c>
      <c r="DA12" s="626"/>
      <c r="DB12" s="626"/>
      <c r="DC12" s="626"/>
      <c r="DD12" s="632">
        <v>5168</v>
      </c>
      <c r="DE12" s="624"/>
      <c r="DF12" s="624"/>
      <c r="DG12" s="624"/>
      <c r="DH12" s="624"/>
      <c r="DI12" s="624"/>
      <c r="DJ12" s="624"/>
      <c r="DK12" s="624"/>
      <c r="DL12" s="624"/>
      <c r="DM12" s="624"/>
      <c r="DN12" s="624"/>
      <c r="DO12" s="624"/>
      <c r="DP12" s="625"/>
      <c r="DQ12" s="632">
        <v>268972</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68786</v>
      </c>
      <c r="S13" s="624"/>
      <c r="T13" s="624"/>
      <c r="U13" s="624"/>
      <c r="V13" s="624"/>
      <c r="W13" s="624"/>
      <c r="X13" s="624"/>
      <c r="Y13" s="625"/>
      <c r="Z13" s="626">
        <v>0.1</v>
      </c>
      <c r="AA13" s="626"/>
      <c r="AB13" s="626"/>
      <c r="AC13" s="626"/>
      <c r="AD13" s="627">
        <v>68786</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7809425</v>
      </c>
      <c r="BH13" s="624"/>
      <c r="BI13" s="624"/>
      <c r="BJ13" s="624"/>
      <c r="BK13" s="624"/>
      <c r="BL13" s="624"/>
      <c r="BM13" s="624"/>
      <c r="BN13" s="625"/>
      <c r="BO13" s="626">
        <v>43.8</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4251737</v>
      </c>
      <c r="CS13" s="624"/>
      <c r="CT13" s="624"/>
      <c r="CU13" s="624"/>
      <c r="CV13" s="624"/>
      <c r="CW13" s="624"/>
      <c r="CX13" s="624"/>
      <c r="CY13" s="625"/>
      <c r="CZ13" s="626">
        <v>8</v>
      </c>
      <c r="DA13" s="626"/>
      <c r="DB13" s="626"/>
      <c r="DC13" s="626"/>
      <c r="DD13" s="632">
        <v>1416528</v>
      </c>
      <c r="DE13" s="624"/>
      <c r="DF13" s="624"/>
      <c r="DG13" s="624"/>
      <c r="DH13" s="624"/>
      <c r="DI13" s="624"/>
      <c r="DJ13" s="624"/>
      <c r="DK13" s="624"/>
      <c r="DL13" s="624"/>
      <c r="DM13" s="624"/>
      <c r="DN13" s="624"/>
      <c r="DO13" s="624"/>
      <c r="DP13" s="625"/>
      <c r="DQ13" s="632">
        <v>2903112</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119242</v>
      </c>
      <c r="BH14" s="624"/>
      <c r="BI14" s="624"/>
      <c r="BJ14" s="624"/>
      <c r="BK14" s="624"/>
      <c r="BL14" s="624"/>
      <c r="BM14" s="624"/>
      <c r="BN14" s="625"/>
      <c r="BO14" s="626">
        <v>0.7</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1757599</v>
      </c>
      <c r="CS14" s="624"/>
      <c r="CT14" s="624"/>
      <c r="CU14" s="624"/>
      <c r="CV14" s="624"/>
      <c r="CW14" s="624"/>
      <c r="CX14" s="624"/>
      <c r="CY14" s="625"/>
      <c r="CZ14" s="626">
        <v>3.3</v>
      </c>
      <c r="DA14" s="626"/>
      <c r="DB14" s="626"/>
      <c r="DC14" s="626"/>
      <c r="DD14" s="632">
        <v>26084</v>
      </c>
      <c r="DE14" s="624"/>
      <c r="DF14" s="624"/>
      <c r="DG14" s="624"/>
      <c r="DH14" s="624"/>
      <c r="DI14" s="624"/>
      <c r="DJ14" s="624"/>
      <c r="DK14" s="624"/>
      <c r="DL14" s="624"/>
      <c r="DM14" s="624"/>
      <c r="DN14" s="624"/>
      <c r="DO14" s="624"/>
      <c r="DP14" s="625"/>
      <c r="DQ14" s="632">
        <v>1730498</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68924</v>
      </c>
      <c r="S15" s="624"/>
      <c r="T15" s="624"/>
      <c r="U15" s="624"/>
      <c r="V15" s="624"/>
      <c r="W15" s="624"/>
      <c r="X15" s="624"/>
      <c r="Y15" s="625"/>
      <c r="Z15" s="626">
        <v>0.1</v>
      </c>
      <c r="AA15" s="626"/>
      <c r="AB15" s="626"/>
      <c r="AC15" s="626"/>
      <c r="AD15" s="627">
        <v>68924</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1201500</v>
      </c>
      <c r="BH15" s="624"/>
      <c r="BI15" s="624"/>
      <c r="BJ15" s="624"/>
      <c r="BK15" s="624"/>
      <c r="BL15" s="624"/>
      <c r="BM15" s="624"/>
      <c r="BN15" s="625"/>
      <c r="BO15" s="626">
        <v>6.7</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5807163</v>
      </c>
      <c r="CS15" s="624"/>
      <c r="CT15" s="624"/>
      <c r="CU15" s="624"/>
      <c r="CV15" s="624"/>
      <c r="CW15" s="624"/>
      <c r="CX15" s="624"/>
      <c r="CY15" s="625"/>
      <c r="CZ15" s="626">
        <v>11</v>
      </c>
      <c r="DA15" s="626"/>
      <c r="DB15" s="626"/>
      <c r="DC15" s="626"/>
      <c r="DD15" s="632">
        <v>2695991</v>
      </c>
      <c r="DE15" s="624"/>
      <c r="DF15" s="624"/>
      <c r="DG15" s="624"/>
      <c r="DH15" s="624"/>
      <c r="DI15" s="624"/>
      <c r="DJ15" s="624"/>
      <c r="DK15" s="624"/>
      <c r="DL15" s="624"/>
      <c r="DM15" s="624"/>
      <c r="DN15" s="624"/>
      <c r="DO15" s="624"/>
      <c r="DP15" s="625"/>
      <c r="DQ15" s="632">
        <v>3160761</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6839512</v>
      </c>
      <c r="S16" s="624"/>
      <c r="T16" s="624"/>
      <c r="U16" s="624"/>
      <c r="V16" s="624"/>
      <c r="W16" s="624"/>
      <c r="X16" s="624"/>
      <c r="Y16" s="625"/>
      <c r="Z16" s="626">
        <v>12.9</v>
      </c>
      <c r="AA16" s="626"/>
      <c r="AB16" s="626"/>
      <c r="AC16" s="626"/>
      <c r="AD16" s="627">
        <v>6587119</v>
      </c>
      <c r="AE16" s="627"/>
      <c r="AF16" s="627"/>
      <c r="AG16" s="627"/>
      <c r="AH16" s="627"/>
      <c r="AI16" s="627"/>
      <c r="AJ16" s="627"/>
      <c r="AK16" s="627"/>
      <c r="AL16" s="628">
        <v>24.9</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6587119</v>
      </c>
      <c r="S17" s="624"/>
      <c r="T17" s="624"/>
      <c r="U17" s="624"/>
      <c r="V17" s="624"/>
      <c r="W17" s="624"/>
      <c r="X17" s="624"/>
      <c r="Y17" s="625"/>
      <c r="Z17" s="626">
        <v>12.4</v>
      </c>
      <c r="AA17" s="626"/>
      <c r="AB17" s="626"/>
      <c r="AC17" s="626"/>
      <c r="AD17" s="627">
        <v>6587119</v>
      </c>
      <c r="AE17" s="627"/>
      <c r="AF17" s="627"/>
      <c r="AG17" s="627"/>
      <c r="AH17" s="627"/>
      <c r="AI17" s="627"/>
      <c r="AJ17" s="627"/>
      <c r="AK17" s="627"/>
      <c r="AL17" s="628">
        <v>24.9</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4660419</v>
      </c>
      <c r="CS17" s="624"/>
      <c r="CT17" s="624"/>
      <c r="CU17" s="624"/>
      <c r="CV17" s="624"/>
      <c r="CW17" s="624"/>
      <c r="CX17" s="624"/>
      <c r="CY17" s="625"/>
      <c r="CZ17" s="626">
        <v>8.8000000000000007</v>
      </c>
      <c r="DA17" s="626"/>
      <c r="DB17" s="626"/>
      <c r="DC17" s="626"/>
      <c r="DD17" s="632" t="s">
        <v>108</v>
      </c>
      <c r="DE17" s="624"/>
      <c r="DF17" s="624"/>
      <c r="DG17" s="624"/>
      <c r="DH17" s="624"/>
      <c r="DI17" s="624"/>
      <c r="DJ17" s="624"/>
      <c r="DK17" s="624"/>
      <c r="DL17" s="624"/>
      <c r="DM17" s="624"/>
      <c r="DN17" s="624"/>
      <c r="DO17" s="624"/>
      <c r="DP17" s="625"/>
      <c r="DQ17" s="632">
        <v>4570728</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252392</v>
      </c>
      <c r="S18" s="624"/>
      <c r="T18" s="624"/>
      <c r="U18" s="624"/>
      <c r="V18" s="624"/>
      <c r="W18" s="624"/>
      <c r="X18" s="624"/>
      <c r="Y18" s="625"/>
      <c r="Z18" s="626">
        <v>0.5</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1627694</v>
      </c>
      <c r="BH19" s="624"/>
      <c r="BI19" s="624"/>
      <c r="BJ19" s="624"/>
      <c r="BK19" s="624"/>
      <c r="BL19" s="624"/>
      <c r="BM19" s="624"/>
      <c r="BN19" s="625"/>
      <c r="BO19" s="626">
        <v>9.1</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28040743</v>
      </c>
      <c r="S20" s="624"/>
      <c r="T20" s="624"/>
      <c r="U20" s="624"/>
      <c r="V20" s="624"/>
      <c r="W20" s="624"/>
      <c r="X20" s="624"/>
      <c r="Y20" s="625"/>
      <c r="Z20" s="626">
        <v>52.8</v>
      </c>
      <c r="AA20" s="626"/>
      <c r="AB20" s="626"/>
      <c r="AC20" s="626"/>
      <c r="AD20" s="627">
        <v>26174575</v>
      </c>
      <c r="AE20" s="627"/>
      <c r="AF20" s="627"/>
      <c r="AG20" s="627"/>
      <c r="AH20" s="627"/>
      <c r="AI20" s="627"/>
      <c r="AJ20" s="627"/>
      <c r="AK20" s="627"/>
      <c r="AL20" s="628">
        <v>98.9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1627694</v>
      </c>
      <c r="BH20" s="624"/>
      <c r="BI20" s="624"/>
      <c r="BJ20" s="624"/>
      <c r="BK20" s="624"/>
      <c r="BL20" s="624"/>
      <c r="BM20" s="624"/>
      <c r="BN20" s="625"/>
      <c r="BO20" s="626">
        <v>9.1</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52950947</v>
      </c>
      <c r="CS20" s="624"/>
      <c r="CT20" s="624"/>
      <c r="CU20" s="624"/>
      <c r="CV20" s="624"/>
      <c r="CW20" s="624"/>
      <c r="CX20" s="624"/>
      <c r="CY20" s="625"/>
      <c r="CZ20" s="626">
        <v>100</v>
      </c>
      <c r="DA20" s="626"/>
      <c r="DB20" s="626"/>
      <c r="DC20" s="626"/>
      <c r="DD20" s="632">
        <v>4921529</v>
      </c>
      <c r="DE20" s="624"/>
      <c r="DF20" s="624"/>
      <c r="DG20" s="624"/>
      <c r="DH20" s="624"/>
      <c r="DI20" s="624"/>
      <c r="DJ20" s="624"/>
      <c r="DK20" s="624"/>
      <c r="DL20" s="624"/>
      <c r="DM20" s="624"/>
      <c r="DN20" s="624"/>
      <c r="DO20" s="624"/>
      <c r="DP20" s="625"/>
      <c r="DQ20" s="632">
        <v>31244908</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18000</v>
      </c>
      <c r="S21" s="624"/>
      <c r="T21" s="624"/>
      <c r="U21" s="624"/>
      <c r="V21" s="624"/>
      <c r="W21" s="624"/>
      <c r="X21" s="624"/>
      <c r="Y21" s="625"/>
      <c r="Z21" s="626">
        <v>0</v>
      </c>
      <c r="AA21" s="626"/>
      <c r="AB21" s="626"/>
      <c r="AC21" s="626"/>
      <c r="AD21" s="627">
        <v>18000</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13919</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217667</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479758</v>
      </c>
      <c r="S23" s="624"/>
      <c r="T23" s="624"/>
      <c r="U23" s="624"/>
      <c r="V23" s="624"/>
      <c r="W23" s="624"/>
      <c r="X23" s="624"/>
      <c r="Y23" s="625"/>
      <c r="Z23" s="626">
        <v>0.9</v>
      </c>
      <c r="AA23" s="626"/>
      <c r="AB23" s="626"/>
      <c r="AC23" s="626"/>
      <c r="AD23" s="627">
        <v>194124</v>
      </c>
      <c r="AE23" s="627"/>
      <c r="AF23" s="627"/>
      <c r="AG23" s="627"/>
      <c r="AH23" s="627"/>
      <c r="AI23" s="627"/>
      <c r="AJ23" s="627"/>
      <c r="AK23" s="627"/>
      <c r="AL23" s="628">
        <v>0.7</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1613775</v>
      </c>
      <c r="BH23" s="624"/>
      <c r="BI23" s="624"/>
      <c r="BJ23" s="624"/>
      <c r="BK23" s="624"/>
      <c r="BL23" s="624"/>
      <c r="BM23" s="624"/>
      <c r="BN23" s="625"/>
      <c r="BO23" s="626">
        <v>9.1</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223232</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31342848</v>
      </c>
      <c r="CS24" s="613"/>
      <c r="CT24" s="613"/>
      <c r="CU24" s="613"/>
      <c r="CV24" s="613"/>
      <c r="CW24" s="613"/>
      <c r="CX24" s="613"/>
      <c r="CY24" s="614"/>
      <c r="CZ24" s="650">
        <v>59.2</v>
      </c>
      <c r="DA24" s="651"/>
      <c r="DB24" s="651"/>
      <c r="DC24" s="652"/>
      <c r="DD24" s="649">
        <v>16394211</v>
      </c>
      <c r="DE24" s="613"/>
      <c r="DF24" s="613"/>
      <c r="DG24" s="613"/>
      <c r="DH24" s="613"/>
      <c r="DI24" s="613"/>
      <c r="DJ24" s="613"/>
      <c r="DK24" s="614"/>
      <c r="DL24" s="649">
        <v>16292746</v>
      </c>
      <c r="DM24" s="613"/>
      <c r="DN24" s="613"/>
      <c r="DO24" s="613"/>
      <c r="DP24" s="613"/>
      <c r="DQ24" s="613"/>
      <c r="DR24" s="613"/>
      <c r="DS24" s="613"/>
      <c r="DT24" s="613"/>
      <c r="DU24" s="613"/>
      <c r="DV24" s="614"/>
      <c r="DW24" s="617">
        <v>56.8</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14292207</v>
      </c>
      <c r="S25" s="624"/>
      <c r="T25" s="624"/>
      <c r="U25" s="624"/>
      <c r="V25" s="624"/>
      <c r="W25" s="624"/>
      <c r="X25" s="624"/>
      <c r="Y25" s="625"/>
      <c r="Z25" s="626">
        <v>26.9</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6905810</v>
      </c>
      <c r="CS25" s="655"/>
      <c r="CT25" s="655"/>
      <c r="CU25" s="655"/>
      <c r="CV25" s="655"/>
      <c r="CW25" s="655"/>
      <c r="CX25" s="655"/>
      <c r="CY25" s="656"/>
      <c r="CZ25" s="657">
        <v>13</v>
      </c>
      <c r="DA25" s="658"/>
      <c r="DB25" s="658"/>
      <c r="DC25" s="659"/>
      <c r="DD25" s="632">
        <v>6460851</v>
      </c>
      <c r="DE25" s="655"/>
      <c r="DF25" s="655"/>
      <c r="DG25" s="655"/>
      <c r="DH25" s="655"/>
      <c r="DI25" s="655"/>
      <c r="DJ25" s="655"/>
      <c r="DK25" s="656"/>
      <c r="DL25" s="632">
        <v>6383246</v>
      </c>
      <c r="DM25" s="655"/>
      <c r="DN25" s="655"/>
      <c r="DO25" s="655"/>
      <c r="DP25" s="655"/>
      <c r="DQ25" s="655"/>
      <c r="DR25" s="655"/>
      <c r="DS25" s="655"/>
      <c r="DT25" s="655"/>
      <c r="DU25" s="655"/>
      <c r="DV25" s="656"/>
      <c r="DW25" s="628">
        <v>22.2</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4720651</v>
      </c>
      <c r="CS26" s="624"/>
      <c r="CT26" s="624"/>
      <c r="CU26" s="624"/>
      <c r="CV26" s="624"/>
      <c r="CW26" s="624"/>
      <c r="CX26" s="624"/>
      <c r="CY26" s="625"/>
      <c r="CZ26" s="657">
        <v>8.9</v>
      </c>
      <c r="DA26" s="658"/>
      <c r="DB26" s="658"/>
      <c r="DC26" s="659"/>
      <c r="DD26" s="632">
        <v>4461950</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3538697</v>
      </c>
      <c r="S27" s="624"/>
      <c r="T27" s="624"/>
      <c r="U27" s="624"/>
      <c r="V27" s="624"/>
      <c r="W27" s="624"/>
      <c r="X27" s="624"/>
      <c r="Y27" s="625"/>
      <c r="Z27" s="626">
        <v>6.7</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17815989</v>
      </c>
      <c r="BH27" s="624"/>
      <c r="BI27" s="624"/>
      <c r="BJ27" s="624"/>
      <c r="BK27" s="624"/>
      <c r="BL27" s="624"/>
      <c r="BM27" s="624"/>
      <c r="BN27" s="625"/>
      <c r="BO27" s="626">
        <v>100</v>
      </c>
      <c r="BP27" s="626"/>
      <c r="BQ27" s="626"/>
      <c r="BR27" s="626"/>
      <c r="BS27" s="632">
        <v>303676</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19776619</v>
      </c>
      <c r="CS27" s="655"/>
      <c r="CT27" s="655"/>
      <c r="CU27" s="655"/>
      <c r="CV27" s="655"/>
      <c r="CW27" s="655"/>
      <c r="CX27" s="655"/>
      <c r="CY27" s="656"/>
      <c r="CZ27" s="657">
        <v>37.299999999999997</v>
      </c>
      <c r="DA27" s="658"/>
      <c r="DB27" s="658"/>
      <c r="DC27" s="659"/>
      <c r="DD27" s="632">
        <v>5362632</v>
      </c>
      <c r="DE27" s="655"/>
      <c r="DF27" s="655"/>
      <c r="DG27" s="655"/>
      <c r="DH27" s="655"/>
      <c r="DI27" s="655"/>
      <c r="DJ27" s="655"/>
      <c r="DK27" s="656"/>
      <c r="DL27" s="632">
        <v>5338772</v>
      </c>
      <c r="DM27" s="655"/>
      <c r="DN27" s="655"/>
      <c r="DO27" s="655"/>
      <c r="DP27" s="655"/>
      <c r="DQ27" s="655"/>
      <c r="DR27" s="655"/>
      <c r="DS27" s="655"/>
      <c r="DT27" s="655"/>
      <c r="DU27" s="655"/>
      <c r="DV27" s="656"/>
      <c r="DW27" s="628">
        <v>18.600000000000001</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109243</v>
      </c>
      <c r="S28" s="624"/>
      <c r="T28" s="624"/>
      <c r="U28" s="624"/>
      <c r="V28" s="624"/>
      <c r="W28" s="624"/>
      <c r="X28" s="624"/>
      <c r="Y28" s="625"/>
      <c r="Z28" s="626">
        <v>0.2</v>
      </c>
      <c r="AA28" s="626"/>
      <c r="AB28" s="626"/>
      <c r="AC28" s="626"/>
      <c r="AD28" s="627">
        <v>41280</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4660419</v>
      </c>
      <c r="CS28" s="624"/>
      <c r="CT28" s="624"/>
      <c r="CU28" s="624"/>
      <c r="CV28" s="624"/>
      <c r="CW28" s="624"/>
      <c r="CX28" s="624"/>
      <c r="CY28" s="625"/>
      <c r="CZ28" s="657">
        <v>8.8000000000000007</v>
      </c>
      <c r="DA28" s="658"/>
      <c r="DB28" s="658"/>
      <c r="DC28" s="659"/>
      <c r="DD28" s="632">
        <v>4570728</v>
      </c>
      <c r="DE28" s="624"/>
      <c r="DF28" s="624"/>
      <c r="DG28" s="624"/>
      <c r="DH28" s="624"/>
      <c r="DI28" s="624"/>
      <c r="DJ28" s="624"/>
      <c r="DK28" s="625"/>
      <c r="DL28" s="632">
        <v>4570728</v>
      </c>
      <c r="DM28" s="624"/>
      <c r="DN28" s="624"/>
      <c r="DO28" s="624"/>
      <c r="DP28" s="624"/>
      <c r="DQ28" s="624"/>
      <c r="DR28" s="624"/>
      <c r="DS28" s="624"/>
      <c r="DT28" s="624"/>
      <c r="DU28" s="624"/>
      <c r="DV28" s="625"/>
      <c r="DW28" s="628">
        <v>15.9</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6385</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4660419</v>
      </c>
      <c r="CS29" s="655"/>
      <c r="CT29" s="655"/>
      <c r="CU29" s="655"/>
      <c r="CV29" s="655"/>
      <c r="CW29" s="655"/>
      <c r="CX29" s="655"/>
      <c r="CY29" s="656"/>
      <c r="CZ29" s="657">
        <v>8.8000000000000007</v>
      </c>
      <c r="DA29" s="658"/>
      <c r="DB29" s="658"/>
      <c r="DC29" s="659"/>
      <c r="DD29" s="632">
        <v>4570728</v>
      </c>
      <c r="DE29" s="655"/>
      <c r="DF29" s="655"/>
      <c r="DG29" s="655"/>
      <c r="DH29" s="655"/>
      <c r="DI29" s="655"/>
      <c r="DJ29" s="655"/>
      <c r="DK29" s="656"/>
      <c r="DL29" s="632">
        <v>4570728</v>
      </c>
      <c r="DM29" s="655"/>
      <c r="DN29" s="655"/>
      <c r="DO29" s="655"/>
      <c r="DP29" s="655"/>
      <c r="DQ29" s="655"/>
      <c r="DR29" s="655"/>
      <c r="DS29" s="655"/>
      <c r="DT29" s="655"/>
      <c r="DU29" s="655"/>
      <c r="DV29" s="656"/>
      <c r="DW29" s="628">
        <v>15.9</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369300</v>
      </c>
      <c r="S30" s="624"/>
      <c r="T30" s="624"/>
      <c r="U30" s="624"/>
      <c r="V30" s="624"/>
      <c r="W30" s="624"/>
      <c r="X30" s="624"/>
      <c r="Y30" s="625"/>
      <c r="Z30" s="626">
        <v>0.7</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98.5</v>
      </c>
      <c r="BH30" s="682"/>
      <c r="BI30" s="682"/>
      <c r="BJ30" s="682"/>
      <c r="BK30" s="682"/>
      <c r="BL30" s="682"/>
      <c r="BM30" s="618">
        <v>94.6</v>
      </c>
      <c r="BN30" s="682"/>
      <c r="BO30" s="682"/>
      <c r="BP30" s="682"/>
      <c r="BQ30" s="683"/>
      <c r="BR30" s="681">
        <v>98.3</v>
      </c>
      <c r="BS30" s="682"/>
      <c r="BT30" s="682"/>
      <c r="BU30" s="682"/>
      <c r="BV30" s="682"/>
      <c r="BW30" s="682"/>
      <c r="BX30" s="618">
        <v>93.1</v>
      </c>
      <c r="BY30" s="682"/>
      <c r="BZ30" s="682"/>
      <c r="CA30" s="682"/>
      <c r="CB30" s="683"/>
      <c r="CD30" s="686"/>
      <c r="CE30" s="687"/>
      <c r="CF30" s="637" t="s">
        <v>289</v>
      </c>
      <c r="CG30" s="638"/>
      <c r="CH30" s="638"/>
      <c r="CI30" s="638"/>
      <c r="CJ30" s="638"/>
      <c r="CK30" s="638"/>
      <c r="CL30" s="638"/>
      <c r="CM30" s="638"/>
      <c r="CN30" s="638"/>
      <c r="CO30" s="638"/>
      <c r="CP30" s="638"/>
      <c r="CQ30" s="639"/>
      <c r="CR30" s="623">
        <v>4113899</v>
      </c>
      <c r="CS30" s="624"/>
      <c r="CT30" s="624"/>
      <c r="CU30" s="624"/>
      <c r="CV30" s="624"/>
      <c r="CW30" s="624"/>
      <c r="CX30" s="624"/>
      <c r="CY30" s="625"/>
      <c r="CZ30" s="657">
        <v>7.8</v>
      </c>
      <c r="DA30" s="658"/>
      <c r="DB30" s="658"/>
      <c r="DC30" s="659"/>
      <c r="DD30" s="632">
        <v>4036912</v>
      </c>
      <c r="DE30" s="624"/>
      <c r="DF30" s="624"/>
      <c r="DG30" s="624"/>
      <c r="DH30" s="624"/>
      <c r="DI30" s="624"/>
      <c r="DJ30" s="624"/>
      <c r="DK30" s="625"/>
      <c r="DL30" s="632">
        <v>4036912</v>
      </c>
      <c r="DM30" s="624"/>
      <c r="DN30" s="624"/>
      <c r="DO30" s="624"/>
      <c r="DP30" s="624"/>
      <c r="DQ30" s="624"/>
      <c r="DR30" s="624"/>
      <c r="DS30" s="624"/>
      <c r="DT30" s="624"/>
      <c r="DU30" s="624"/>
      <c r="DV30" s="625"/>
      <c r="DW30" s="628">
        <v>14.1</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508962</v>
      </c>
      <c r="S31" s="624"/>
      <c r="T31" s="624"/>
      <c r="U31" s="624"/>
      <c r="V31" s="624"/>
      <c r="W31" s="624"/>
      <c r="X31" s="624"/>
      <c r="Y31" s="625"/>
      <c r="Z31" s="626">
        <v>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98.1</v>
      </c>
      <c r="BH31" s="655"/>
      <c r="BI31" s="655"/>
      <c r="BJ31" s="655"/>
      <c r="BK31" s="655"/>
      <c r="BL31" s="655"/>
      <c r="BM31" s="629">
        <v>93.1</v>
      </c>
      <c r="BN31" s="679"/>
      <c r="BO31" s="679"/>
      <c r="BP31" s="679"/>
      <c r="BQ31" s="680"/>
      <c r="BR31" s="678">
        <v>97.7</v>
      </c>
      <c r="BS31" s="655"/>
      <c r="BT31" s="655"/>
      <c r="BU31" s="655"/>
      <c r="BV31" s="655"/>
      <c r="BW31" s="655"/>
      <c r="BX31" s="629">
        <v>91.1</v>
      </c>
      <c r="BY31" s="679"/>
      <c r="BZ31" s="679"/>
      <c r="CA31" s="679"/>
      <c r="CB31" s="680"/>
      <c r="CD31" s="686"/>
      <c r="CE31" s="687"/>
      <c r="CF31" s="637" t="s">
        <v>293</v>
      </c>
      <c r="CG31" s="638"/>
      <c r="CH31" s="638"/>
      <c r="CI31" s="638"/>
      <c r="CJ31" s="638"/>
      <c r="CK31" s="638"/>
      <c r="CL31" s="638"/>
      <c r="CM31" s="638"/>
      <c r="CN31" s="638"/>
      <c r="CO31" s="638"/>
      <c r="CP31" s="638"/>
      <c r="CQ31" s="639"/>
      <c r="CR31" s="623">
        <v>546520</v>
      </c>
      <c r="CS31" s="655"/>
      <c r="CT31" s="655"/>
      <c r="CU31" s="655"/>
      <c r="CV31" s="655"/>
      <c r="CW31" s="655"/>
      <c r="CX31" s="655"/>
      <c r="CY31" s="656"/>
      <c r="CZ31" s="657">
        <v>1</v>
      </c>
      <c r="DA31" s="658"/>
      <c r="DB31" s="658"/>
      <c r="DC31" s="659"/>
      <c r="DD31" s="632">
        <v>533816</v>
      </c>
      <c r="DE31" s="655"/>
      <c r="DF31" s="655"/>
      <c r="DG31" s="655"/>
      <c r="DH31" s="655"/>
      <c r="DI31" s="655"/>
      <c r="DJ31" s="655"/>
      <c r="DK31" s="656"/>
      <c r="DL31" s="632">
        <v>533816</v>
      </c>
      <c r="DM31" s="655"/>
      <c r="DN31" s="655"/>
      <c r="DO31" s="655"/>
      <c r="DP31" s="655"/>
      <c r="DQ31" s="655"/>
      <c r="DR31" s="655"/>
      <c r="DS31" s="655"/>
      <c r="DT31" s="655"/>
      <c r="DU31" s="655"/>
      <c r="DV31" s="656"/>
      <c r="DW31" s="628">
        <v>1.9</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442872</v>
      </c>
      <c r="S32" s="624"/>
      <c r="T32" s="624"/>
      <c r="U32" s="624"/>
      <c r="V32" s="624"/>
      <c r="W32" s="624"/>
      <c r="X32" s="624"/>
      <c r="Y32" s="625"/>
      <c r="Z32" s="626">
        <v>0.8</v>
      </c>
      <c r="AA32" s="626"/>
      <c r="AB32" s="626"/>
      <c r="AC32" s="626"/>
      <c r="AD32" s="627">
        <v>45098</v>
      </c>
      <c r="AE32" s="627"/>
      <c r="AF32" s="627"/>
      <c r="AG32" s="627"/>
      <c r="AH32" s="627"/>
      <c r="AI32" s="627"/>
      <c r="AJ32" s="627"/>
      <c r="AK32" s="627"/>
      <c r="AL32" s="628">
        <v>0.2</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98.7</v>
      </c>
      <c r="BH32" s="691"/>
      <c r="BI32" s="691"/>
      <c r="BJ32" s="691"/>
      <c r="BK32" s="691"/>
      <c r="BL32" s="691"/>
      <c r="BM32" s="692">
        <v>94.9</v>
      </c>
      <c r="BN32" s="691"/>
      <c r="BO32" s="691"/>
      <c r="BP32" s="691"/>
      <c r="BQ32" s="693"/>
      <c r="BR32" s="690">
        <v>98.6</v>
      </c>
      <c r="BS32" s="691"/>
      <c r="BT32" s="691"/>
      <c r="BU32" s="691"/>
      <c r="BV32" s="691"/>
      <c r="BW32" s="691"/>
      <c r="BX32" s="692">
        <v>93.7</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4834417</v>
      </c>
      <c r="S33" s="624"/>
      <c r="T33" s="624"/>
      <c r="U33" s="624"/>
      <c r="V33" s="624"/>
      <c r="W33" s="624"/>
      <c r="X33" s="624"/>
      <c r="Y33" s="625"/>
      <c r="Z33" s="626">
        <v>9.1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16686570</v>
      </c>
      <c r="CS33" s="655"/>
      <c r="CT33" s="655"/>
      <c r="CU33" s="655"/>
      <c r="CV33" s="655"/>
      <c r="CW33" s="655"/>
      <c r="CX33" s="655"/>
      <c r="CY33" s="656"/>
      <c r="CZ33" s="657">
        <v>31.5</v>
      </c>
      <c r="DA33" s="658"/>
      <c r="DB33" s="658"/>
      <c r="DC33" s="659"/>
      <c r="DD33" s="632">
        <v>14276415</v>
      </c>
      <c r="DE33" s="655"/>
      <c r="DF33" s="655"/>
      <c r="DG33" s="655"/>
      <c r="DH33" s="655"/>
      <c r="DI33" s="655"/>
      <c r="DJ33" s="655"/>
      <c r="DK33" s="656"/>
      <c r="DL33" s="632">
        <v>12006490</v>
      </c>
      <c r="DM33" s="655"/>
      <c r="DN33" s="655"/>
      <c r="DO33" s="655"/>
      <c r="DP33" s="655"/>
      <c r="DQ33" s="655"/>
      <c r="DR33" s="655"/>
      <c r="DS33" s="655"/>
      <c r="DT33" s="655"/>
      <c r="DU33" s="655"/>
      <c r="DV33" s="656"/>
      <c r="DW33" s="628">
        <v>41.8</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5592403</v>
      </c>
      <c r="CS34" s="624"/>
      <c r="CT34" s="624"/>
      <c r="CU34" s="624"/>
      <c r="CV34" s="624"/>
      <c r="CW34" s="624"/>
      <c r="CX34" s="624"/>
      <c r="CY34" s="625"/>
      <c r="CZ34" s="657">
        <v>10.6</v>
      </c>
      <c r="DA34" s="658"/>
      <c r="DB34" s="658"/>
      <c r="DC34" s="659"/>
      <c r="DD34" s="632">
        <v>4690057</v>
      </c>
      <c r="DE34" s="624"/>
      <c r="DF34" s="624"/>
      <c r="DG34" s="624"/>
      <c r="DH34" s="624"/>
      <c r="DI34" s="624"/>
      <c r="DJ34" s="624"/>
      <c r="DK34" s="625"/>
      <c r="DL34" s="632">
        <v>4219615</v>
      </c>
      <c r="DM34" s="624"/>
      <c r="DN34" s="624"/>
      <c r="DO34" s="624"/>
      <c r="DP34" s="624"/>
      <c r="DQ34" s="624"/>
      <c r="DR34" s="624"/>
      <c r="DS34" s="624"/>
      <c r="DT34" s="624"/>
      <c r="DU34" s="624"/>
      <c r="DV34" s="625"/>
      <c r="DW34" s="628">
        <v>14.7</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2232517</v>
      </c>
      <c r="S35" s="624"/>
      <c r="T35" s="624"/>
      <c r="U35" s="624"/>
      <c r="V35" s="624"/>
      <c r="W35" s="624"/>
      <c r="X35" s="624"/>
      <c r="Y35" s="625"/>
      <c r="Z35" s="626">
        <v>4.2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7199220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-1746623</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177588</v>
      </c>
      <c r="CS35" s="655"/>
      <c r="CT35" s="655"/>
      <c r="CU35" s="655"/>
      <c r="CV35" s="655"/>
      <c r="CW35" s="655"/>
      <c r="CX35" s="655"/>
      <c r="CY35" s="656"/>
      <c r="CZ35" s="657">
        <v>0.3</v>
      </c>
      <c r="DA35" s="658"/>
      <c r="DB35" s="658"/>
      <c r="DC35" s="659"/>
      <c r="DD35" s="632">
        <v>150699</v>
      </c>
      <c r="DE35" s="655"/>
      <c r="DF35" s="655"/>
      <c r="DG35" s="655"/>
      <c r="DH35" s="655"/>
      <c r="DI35" s="655"/>
      <c r="DJ35" s="655"/>
      <c r="DK35" s="656"/>
      <c r="DL35" s="632">
        <v>147121</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53081483</v>
      </c>
      <c r="S36" s="696"/>
      <c r="T36" s="696"/>
      <c r="U36" s="696"/>
      <c r="V36" s="696"/>
      <c r="W36" s="696"/>
      <c r="X36" s="696"/>
      <c r="Y36" s="697"/>
      <c r="Z36" s="698">
        <v>100</v>
      </c>
      <c r="AA36" s="698"/>
      <c r="AB36" s="698"/>
      <c r="AC36" s="698"/>
      <c r="AD36" s="699">
        <v>26473077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2003248</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-2623219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3435789</v>
      </c>
      <c r="CS36" s="624"/>
      <c r="CT36" s="624"/>
      <c r="CU36" s="624"/>
      <c r="CV36" s="624"/>
      <c r="CW36" s="624"/>
      <c r="CX36" s="624"/>
      <c r="CY36" s="625"/>
      <c r="CZ36" s="657">
        <v>6.5</v>
      </c>
      <c r="DA36" s="658"/>
      <c r="DB36" s="658"/>
      <c r="DC36" s="659"/>
      <c r="DD36" s="632">
        <v>3150158</v>
      </c>
      <c r="DE36" s="624"/>
      <c r="DF36" s="624"/>
      <c r="DG36" s="624"/>
      <c r="DH36" s="624"/>
      <c r="DI36" s="624"/>
      <c r="DJ36" s="624"/>
      <c r="DK36" s="625"/>
      <c r="DL36" s="632">
        <v>2427444</v>
      </c>
      <c r="DM36" s="624"/>
      <c r="DN36" s="624"/>
      <c r="DO36" s="624"/>
      <c r="DP36" s="624"/>
      <c r="DQ36" s="624"/>
      <c r="DR36" s="624"/>
      <c r="DS36" s="624"/>
      <c r="DT36" s="624"/>
      <c r="DU36" s="624"/>
      <c r="DV36" s="625"/>
      <c r="DW36" s="628">
        <v>8.5</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4955</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23458</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1667464</v>
      </c>
      <c r="CS37" s="655"/>
      <c r="CT37" s="655"/>
      <c r="CU37" s="655"/>
      <c r="CV37" s="655"/>
      <c r="CW37" s="655"/>
      <c r="CX37" s="655"/>
      <c r="CY37" s="656"/>
      <c r="CZ37" s="657">
        <v>3.1</v>
      </c>
      <c r="DA37" s="658"/>
      <c r="DB37" s="658"/>
      <c r="DC37" s="659"/>
      <c r="DD37" s="632">
        <v>1666858</v>
      </c>
      <c r="DE37" s="655"/>
      <c r="DF37" s="655"/>
      <c r="DG37" s="655"/>
      <c r="DH37" s="655"/>
      <c r="DI37" s="655"/>
      <c r="DJ37" s="655"/>
      <c r="DK37" s="656"/>
      <c r="DL37" s="632">
        <v>1652830</v>
      </c>
      <c r="DM37" s="655"/>
      <c r="DN37" s="655"/>
      <c r="DO37" s="655"/>
      <c r="DP37" s="655"/>
      <c r="DQ37" s="655"/>
      <c r="DR37" s="655"/>
      <c r="DS37" s="655"/>
      <c r="DT37" s="655"/>
      <c r="DU37" s="655"/>
      <c r="DV37" s="656"/>
      <c r="DW37" s="628">
        <v>5.8</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38216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7194265</v>
      </c>
      <c r="CS38" s="624"/>
      <c r="CT38" s="624"/>
      <c r="CU38" s="624"/>
      <c r="CV38" s="624"/>
      <c r="CW38" s="624"/>
      <c r="CX38" s="624"/>
      <c r="CY38" s="625"/>
      <c r="CZ38" s="657">
        <v>13.6</v>
      </c>
      <c r="DA38" s="658"/>
      <c r="DB38" s="658"/>
      <c r="DC38" s="659"/>
      <c r="DD38" s="632">
        <v>6074845</v>
      </c>
      <c r="DE38" s="624"/>
      <c r="DF38" s="624"/>
      <c r="DG38" s="624"/>
      <c r="DH38" s="624"/>
      <c r="DI38" s="624"/>
      <c r="DJ38" s="624"/>
      <c r="DK38" s="625"/>
      <c r="DL38" s="632">
        <v>5212310</v>
      </c>
      <c r="DM38" s="624"/>
      <c r="DN38" s="624"/>
      <c r="DO38" s="624"/>
      <c r="DP38" s="624"/>
      <c r="DQ38" s="624"/>
      <c r="DR38" s="624"/>
      <c r="DS38" s="624"/>
      <c r="DT38" s="624"/>
      <c r="DU38" s="624"/>
      <c r="DV38" s="625"/>
      <c r="DW38" s="628">
        <v>18.2</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277525</v>
      </c>
      <c r="CS39" s="655"/>
      <c r="CT39" s="655"/>
      <c r="CU39" s="655"/>
      <c r="CV39" s="655"/>
      <c r="CW39" s="655"/>
      <c r="CX39" s="655"/>
      <c r="CY39" s="656"/>
      <c r="CZ39" s="657">
        <v>0.5</v>
      </c>
      <c r="DA39" s="658"/>
      <c r="DB39" s="658"/>
      <c r="DC39" s="659"/>
      <c r="DD39" s="632">
        <v>210656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2249572</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9000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2941445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306</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4921529</v>
      </c>
      <c r="CS42" s="624"/>
      <c r="CT42" s="624"/>
      <c r="CU42" s="624"/>
      <c r="CV42" s="624"/>
      <c r="CW42" s="624"/>
      <c r="CX42" s="624"/>
      <c r="CY42" s="625"/>
      <c r="CZ42" s="657">
        <v>9.3000000000000007</v>
      </c>
      <c r="DA42" s="706"/>
      <c r="DB42" s="706"/>
      <c r="DC42" s="707"/>
      <c r="DD42" s="632">
        <v>574282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148021</v>
      </c>
      <c r="CS43" s="655"/>
      <c r="CT43" s="655"/>
      <c r="CU43" s="655"/>
      <c r="CV43" s="655"/>
      <c r="CW43" s="655"/>
      <c r="CX43" s="655"/>
      <c r="CY43" s="656"/>
      <c r="CZ43" s="657">
        <v>0.3</v>
      </c>
      <c r="DA43" s="658"/>
      <c r="DB43" s="658"/>
      <c r="DC43" s="659"/>
      <c r="DD43" s="632">
        <v>148021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4921529</v>
      </c>
      <c r="CS44" s="624"/>
      <c r="CT44" s="624"/>
      <c r="CU44" s="624"/>
      <c r="CV44" s="624"/>
      <c r="CW44" s="624"/>
      <c r="CX44" s="624"/>
      <c r="CY44" s="625"/>
      <c r="CZ44" s="657">
        <v>9.3000000000000007</v>
      </c>
      <c r="DA44" s="706"/>
      <c r="DB44" s="706"/>
      <c r="DC44" s="707"/>
      <c r="DD44" s="632">
        <v>574282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1790309</v>
      </c>
      <c r="CS45" s="655"/>
      <c r="CT45" s="655"/>
      <c r="CU45" s="655"/>
      <c r="CV45" s="655"/>
      <c r="CW45" s="655"/>
      <c r="CX45" s="655"/>
      <c r="CY45" s="656"/>
      <c r="CZ45" s="657">
        <v>3.4</v>
      </c>
      <c r="DA45" s="658"/>
      <c r="DB45" s="658"/>
      <c r="DC45" s="659"/>
      <c r="DD45" s="632">
        <v>84824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3131220</v>
      </c>
      <c r="CS46" s="624"/>
      <c r="CT46" s="624"/>
      <c r="CU46" s="624"/>
      <c r="CV46" s="624"/>
      <c r="CW46" s="624"/>
      <c r="CX46" s="624"/>
      <c r="CY46" s="625"/>
      <c r="CZ46" s="657">
        <v>5.9</v>
      </c>
      <c r="DA46" s="706"/>
      <c r="DB46" s="706"/>
      <c r="DC46" s="707"/>
      <c r="DD46" s="632">
        <v>489458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52950947</v>
      </c>
      <c r="CS49" s="691"/>
      <c r="CT49" s="691"/>
      <c r="CU49" s="691"/>
      <c r="CV49" s="691"/>
      <c r="CW49" s="691"/>
      <c r="CX49" s="691"/>
      <c r="CY49" s="718"/>
      <c r="CZ49" s="719">
        <v>100</v>
      </c>
      <c r="DA49" s="720"/>
      <c r="DB49" s="720"/>
      <c r="DC49" s="721"/>
      <c r="DD49" s="722">
        <v>31244908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54195</v>
      </c>
      <c r="R7" s="753"/>
      <c r="S7" s="753"/>
      <c r="T7" s="753"/>
      <c r="U7" s="753"/>
      <c r="V7" s="753">
        <v>54064</v>
      </c>
      <c r="W7" s="753"/>
      <c r="X7" s="753"/>
      <c r="Y7" s="753"/>
      <c r="Z7" s="753"/>
      <c r="AA7" s="753">
        <v>131</v>
      </c>
      <c r="AB7" s="753"/>
      <c r="AC7" s="753"/>
      <c r="AD7" s="753"/>
      <c r="AE7" s="754"/>
      <c r="AF7" s="755">
        <v>55</v>
      </c>
      <c r="AG7" s="756"/>
      <c r="AH7" s="756"/>
      <c r="AI7" s="756"/>
      <c r="AJ7" s="757"/>
      <c r="AK7" s="792">
        <v>369</v>
      </c>
      <c r="AL7" s="793"/>
      <c r="AM7" s="793"/>
      <c r="AN7" s="793"/>
      <c r="AO7" s="793"/>
      <c r="AP7" s="793">
        <v>47620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-8</v>
      </c>
      <c r="CI7" s="790"/>
      <c r="CJ7" s="790"/>
      <c r="CK7" s="790"/>
      <c r="CL7" s="791"/>
      <c r="CM7" s="789">
        <v>61</v>
      </c>
      <c r="CN7" s="790"/>
      <c r="CO7" s="790"/>
      <c r="CP7" s="790"/>
      <c r="CQ7" s="791"/>
      <c r="CR7" s="789">
        <v>25</v>
      </c>
      <c r="CS7" s="790"/>
      <c r="CT7" s="790"/>
      <c r="CU7" s="790"/>
      <c r="CV7" s="791"/>
      <c r="CW7" s="789" t="s">
        <v>550</v>
      </c>
      <c r="CX7" s="790"/>
      <c r="CY7" s="790"/>
      <c r="CZ7" s="790"/>
      <c r="DA7" s="791"/>
      <c r="DB7" s="789" t="s">
        <v>476</v>
      </c>
      <c r="DC7" s="790"/>
      <c r="DD7" s="790"/>
      <c r="DE7" s="790"/>
      <c r="DF7" s="791"/>
      <c r="DG7" s="789" t="s">
        <v>476</v>
      </c>
      <c r="DH7" s="790"/>
      <c r="DI7" s="790"/>
      <c r="DJ7" s="790"/>
      <c r="DK7" s="791"/>
      <c r="DL7" s="789" t="s">
        <v>476</v>
      </c>
      <c r="DM7" s="790"/>
      <c r="DN7" s="790"/>
      <c r="DO7" s="790"/>
      <c r="DP7" s="791"/>
      <c r="DQ7" s="789" t="s">
        <v>476</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t="s">
        <v>476</v>
      </c>
      <c r="R8" s="777"/>
      <c r="S8" s="777"/>
      <c r="T8" s="777"/>
      <c r="U8" s="777"/>
      <c r="V8" s="777" t="s">
        <v>476</v>
      </c>
      <c r="W8" s="777"/>
      <c r="X8" s="777"/>
      <c r="Y8" s="777"/>
      <c r="Z8" s="777"/>
      <c r="AA8" s="777" t="s">
        <v>476</v>
      </c>
      <c r="AB8" s="777"/>
      <c r="AC8" s="777"/>
      <c r="AD8" s="777"/>
      <c r="AE8" s="778"/>
      <c r="AF8" s="779" t="s">
        <v>108</v>
      </c>
      <c r="AG8" s="780"/>
      <c r="AH8" s="780"/>
      <c r="AI8" s="780"/>
      <c r="AJ8" s="781"/>
      <c r="AK8" s="782" t="s">
        <v>548</v>
      </c>
      <c r="AL8" s="783"/>
      <c r="AM8" s="783"/>
      <c r="AN8" s="783"/>
      <c r="AO8" s="783"/>
      <c r="AP8" s="783" t="s">
        <v>548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497</v>
      </c>
      <c r="R9" s="777"/>
      <c r="S9" s="777"/>
      <c r="T9" s="777"/>
      <c r="U9" s="777"/>
      <c r="V9" s="777">
        <v>497</v>
      </c>
      <c r="W9" s="777"/>
      <c r="X9" s="777"/>
      <c r="Y9" s="777"/>
      <c r="Z9" s="777"/>
      <c r="AA9" s="777" t="s">
        <v>476</v>
      </c>
      <c r="AB9" s="777"/>
      <c r="AC9" s="777"/>
      <c r="AD9" s="777"/>
      <c r="AE9" s="778"/>
      <c r="AF9" s="779" t="s">
        <v>108</v>
      </c>
      <c r="AG9" s="780"/>
      <c r="AH9" s="780"/>
      <c r="AI9" s="780"/>
      <c r="AJ9" s="781"/>
      <c r="AK9" s="782">
        <v>497</v>
      </c>
      <c r="AL9" s="783"/>
      <c r="AM9" s="783"/>
      <c r="AN9" s="783"/>
      <c r="AO9" s="783"/>
      <c r="AP9" s="783">
        <v>863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53081</v>
      </c>
      <c r="R23" s="812"/>
      <c r="S23" s="812"/>
      <c r="T23" s="812"/>
      <c r="U23" s="812"/>
      <c r="V23" s="812">
        <v>52951</v>
      </c>
      <c r="W23" s="812"/>
      <c r="X23" s="812"/>
      <c r="Y23" s="812"/>
      <c r="Z23" s="812"/>
      <c r="AA23" s="812">
        <v>131</v>
      </c>
      <c r="AB23" s="812"/>
      <c r="AC23" s="812"/>
      <c r="AD23" s="812"/>
      <c r="AE23" s="813"/>
      <c r="AF23" s="814">
        <v>55</v>
      </c>
      <c r="AG23" s="812"/>
      <c r="AH23" s="812"/>
      <c r="AI23" s="812"/>
      <c r="AJ23" s="815"/>
      <c r="AK23" s="816"/>
      <c r="AL23" s="817"/>
      <c r="AM23" s="817"/>
      <c r="AN23" s="817"/>
      <c r="AO23" s="817"/>
      <c r="AP23" s="812">
        <f>+AP7+AP9</f>
        <v>48483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20147</v>
      </c>
      <c r="R28" s="841"/>
      <c r="S28" s="841"/>
      <c r="T28" s="841"/>
      <c r="U28" s="841"/>
      <c r="V28" s="841">
        <v>21894</v>
      </c>
      <c r="W28" s="841"/>
      <c r="X28" s="841"/>
      <c r="Y28" s="841"/>
      <c r="Z28" s="841"/>
      <c r="AA28" s="841">
        <v>-1747</v>
      </c>
      <c r="AB28" s="841"/>
      <c r="AC28" s="841"/>
      <c r="AD28" s="841"/>
      <c r="AE28" s="842"/>
      <c r="AF28" s="843">
        <v>-1747</v>
      </c>
      <c r="AG28" s="841"/>
      <c r="AH28" s="841"/>
      <c r="AI28" s="841"/>
      <c r="AJ28" s="844"/>
      <c r="AK28" s="845">
        <v>2250</v>
      </c>
      <c r="AL28" s="836"/>
      <c r="AM28" s="836"/>
      <c r="AN28" s="836"/>
      <c r="AO28" s="836"/>
      <c r="AP28" s="836" t="s">
        <v>476</v>
      </c>
      <c r="AQ28" s="836"/>
      <c r="AR28" s="836"/>
      <c r="AS28" s="836"/>
      <c r="AT28" s="836"/>
      <c r="AU28" s="836" t="s">
        <v>476</v>
      </c>
      <c r="AV28" s="836"/>
      <c r="AW28" s="836"/>
      <c r="AX28" s="836"/>
      <c r="AY28" s="836"/>
      <c r="AZ28" s="837" t="s">
        <v>476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1385</v>
      </c>
      <c r="R29" s="777"/>
      <c r="S29" s="777"/>
      <c r="T29" s="777"/>
      <c r="U29" s="777"/>
      <c r="V29" s="777">
        <v>1308</v>
      </c>
      <c r="W29" s="777"/>
      <c r="X29" s="777"/>
      <c r="Y29" s="777"/>
      <c r="Z29" s="777"/>
      <c r="AA29" s="777">
        <v>78</v>
      </c>
      <c r="AB29" s="777"/>
      <c r="AC29" s="777"/>
      <c r="AD29" s="777"/>
      <c r="AE29" s="778"/>
      <c r="AF29" s="779">
        <v>78</v>
      </c>
      <c r="AG29" s="780"/>
      <c r="AH29" s="780"/>
      <c r="AI29" s="780"/>
      <c r="AJ29" s="781"/>
      <c r="AK29" s="848">
        <v>326</v>
      </c>
      <c r="AL29" s="849"/>
      <c r="AM29" s="849"/>
      <c r="AN29" s="849"/>
      <c r="AO29" s="849"/>
      <c r="AP29" s="849" t="s">
        <v>476</v>
      </c>
      <c r="AQ29" s="849"/>
      <c r="AR29" s="849"/>
      <c r="AS29" s="849"/>
      <c r="AT29" s="849"/>
      <c r="AU29" s="849" t="s">
        <v>476</v>
      </c>
      <c r="AV29" s="849"/>
      <c r="AW29" s="849"/>
      <c r="AX29" s="849"/>
      <c r="AY29" s="849"/>
      <c r="AZ29" s="850" t="s">
        <v>476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2899</v>
      </c>
      <c r="R30" s="777"/>
      <c r="S30" s="777"/>
      <c r="T30" s="777"/>
      <c r="U30" s="777"/>
      <c r="V30" s="777">
        <v>2362</v>
      </c>
      <c r="W30" s="777"/>
      <c r="X30" s="777"/>
      <c r="Y30" s="777"/>
      <c r="Z30" s="777"/>
      <c r="AA30" s="777">
        <f>Q30-V30</f>
        <v>537</v>
      </c>
      <c r="AB30" s="777"/>
      <c r="AC30" s="777"/>
      <c r="AD30" s="777"/>
      <c r="AE30" s="778"/>
      <c r="AF30" s="779">
        <v>2935</v>
      </c>
      <c r="AG30" s="780"/>
      <c r="AH30" s="780"/>
      <c r="AI30" s="780"/>
      <c r="AJ30" s="781"/>
      <c r="AK30" s="848">
        <v>5</v>
      </c>
      <c r="AL30" s="849"/>
      <c r="AM30" s="849"/>
      <c r="AN30" s="849"/>
      <c r="AO30" s="849"/>
      <c r="AP30" s="849">
        <v>4199</v>
      </c>
      <c r="AQ30" s="849"/>
      <c r="AR30" s="849"/>
      <c r="AS30" s="849"/>
      <c r="AT30" s="849"/>
      <c r="AU30" s="849" t="s">
        <v>476</v>
      </c>
      <c r="AV30" s="849"/>
      <c r="AW30" s="849"/>
      <c r="AX30" s="849"/>
      <c r="AY30" s="849"/>
      <c r="AZ30" s="850" t="s">
        <v>476</v>
      </c>
      <c r="BA30" s="850"/>
      <c r="BB30" s="850"/>
      <c r="BC30" s="850"/>
      <c r="BD30" s="850"/>
      <c r="BE30" s="846" t="s">
        <v>379</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7267</v>
      </c>
      <c r="R31" s="777"/>
      <c r="S31" s="777"/>
      <c r="T31" s="777"/>
      <c r="U31" s="777"/>
      <c r="V31" s="777">
        <v>7088</v>
      </c>
      <c r="W31" s="777"/>
      <c r="X31" s="777"/>
      <c r="Y31" s="777"/>
      <c r="Z31" s="777"/>
      <c r="AA31" s="777">
        <v>180</v>
      </c>
      <c r="AB31" s="777"/>
      <c r="AC31" s="777"/>
      <c r="AD31" s="777"/>
      <c r="AE31" s="778"/>
      <c r="AF31" s="779">
        <v>179</v>
      </c>
      <c r="AG31" s="780"/>
      <c r="AH31" s="780"/>
      <c r="AI31" s="780"/>
      <c r="AJ31" s="781"/>
      <c r="AK31" s="848">
        <v>2003</v>
      </c>
      <c r="AL31" s="849"/>
      <c r="AM31" s="849"/>
      <c r="AN31" s="849"/>
      <c r="AO31" s="849"/>
      <c r="AP31" s="849">
        <v>40598</v>
      </c>
      <c r="AQ31" s="849"/>
      <c r="AR31" s="849"/>
      <c r="AS31" s="849"/>
      <c r="AT31" s="849"/>
      <c r="AU31" s="849">
        <v>28621</v>
      </c>
      <c r="AV31" s="849"/>
      <c r="AW31" s="849"/>
      <c r="AX31" s="849"/>
      <c r="AY31" s="849"/>
      <c r="AZ31" s="850" t="s">
        <v>476</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1446</v>
      </c>
      <c r="AG63" s="860"/>
      <c r="AH63" s="860"/>
      <c r="AI63" s="860"/>
      <c r="AJ63" s="861"/>
      <c r="AK63" s="862"/>
      <c r="AL63" s="857"/>
      <c r="AM63" s="857"/>
      <c r="AN63" s="857"/>
      <c r="AO63" s="857"/>
      <c r="AP63" s="860">
        <f>+AP30+AP31</f>
        <v>44797</v>
      </c>
      <c r="AQ63" s="860"/>
      <c r="AR63" s="860"/>
      <c r="AS63" s="860"/>
      <c r="AT63" s="860"/>
      <c r="AU63" s="860">
        <f>+AU31</f>
        <v>28621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3701</v>
      </c>
      <c r="R68" s="884"/>
      <c r="S68" s="884"/>
      <c r="T68" s="884"/>
      <c r="U68" s="884"/>
      <c r="V68" s="884">
        <v>3681</v>
      </c>
      <c r="W68" s="884"/>
      <c r="X68" s="884"/>
      <c r="Y68" s="884"/>
      <c r="Z68" s="884"/>
      <c r="AA68" s="884">
        <v>20</v>
      </c>
      <c r="AB68" s="884"/>
      <c r="AC68" s="884"/>
      <c r="AD68" s="884"/>
      <c r="AE68" s="884"/>
      <c r="AF68" s="884">
        <v>20</v>
      </c>
      <c r="AG68" s="884"/>
      <c r="AH68" s="884"/>
      <c r="AI68" s="884"/>
      <c r="AJ68" s="884"/>
      <c r="AK68" s="884" t="s">
        <v>476</v>
      </c>
      <c r="AL68" s="884"/>
      <c r="AM68" s="884"/>
      <c r="AN68" s="884"/>
      <c r="AO68" s="884"/>
      <c r="AP68" s="884">
        <v>1236</v>
      </c>
      <c r="AQ68" s="884"/>
      <c r="AR68" s="884"/>
      <c r="AS68" s="884"/>
      <c r="AT68" s="884"/>
      <c r="AU68" s="884">
        <v>575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252</v>
      </c>
      <c r="R69" s="849"/>
      <c r="S69" s="849"/>
      <c r="T69" s="849"/>
      <c r="U69" s="849"/>
      <c r="V69" s="849">
        <v>217</v>
      </c>
      <c r="W69" s="849"/>
      <c r="X69" s="849"/>
      <c r="Y69" s="849"/>
      <c r="Z69" s="849"/>
      <c r="AA69" s="849">
        <v>35</v>
      </c>
      <c r="AB69" s="849"/>
      <c r="AC69" s="849"/>
      <c r="AD69" s="849"/>
      <c r="AE69" s="849"/>
      <c r="AF69" s="849">
        <v>35</v>
      </c>
      <c r="AG69" s="849"/>
      <c r="AH69" s="849"/>
      <c r="AI69" s="849"/>
      <c r="AJ69" s="849"/>
      <c r="AK69" s="849" t="s">
        <v>476</v>
      </c>
      <c r="AL69" s="849"/>
      <c r="AM69" s="849"/>
      <c r="AN69" s="849"/>
      <c r="AO69" s="849"/>
      <c r="AP69" s="849" t="s">
        <v>476</v>
      </c>
      <c r="AQ69" s="849"/>
      <c r="AR69" s="849"/>
      <c r="AS69" s="849"/>
      <c r="AT69" s="849"/>
      <c r="AU69" s="849" t="s">
        <v>476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486</v>
      </c>
      <c r="R70" s="849"/>
      <c r="S70" s="849"/>
      <c r="T70" s="849"/>
      <c r="U70" s="849"/>
      <c r="V70" s="849">
        <v>469</v>
      </c>
      <c r="W70" s="849"/>
      <c r="X70" s="849"/>
      <c r="Y70" s="849"/>
      <c r="Z70" s="849"/>
      <c r="AA70" s="849">
        <v>17</v>
      </c>
      <c r="AB70" s="849"/>
      <c r="AC70" s="849"/>
      <c r="AD70" s="849"/>
      <c r="AE70" s="849"/>
      <c r="AF70" s="849">
        <v>17</v>
      </c>
      <c r="AG70" s="849"/>
      <c r="AH70" s="849"/>
      <c r="AI70" s="849"/>
      <c r="AJ70" s="849"/>
      <c r="AK70" s="849" t="s">
        <v>476</v>
      </c>
      <c r="AL70" s="849"/>
      <c r="AM70" s="849"/>
      <c r="AN70" s="849"/>
      <c r="AO70" s="849"/>
      <c r="AP70" s="849" t="s">
        <v>476</v>
      </c>
      <c r="AQ70" s="849"/>
      <c r="AR70" s="849"/>
      <c r="AS70" s="849"/>
      <c r="AT70" s="849"/>
      <c r="AU70" s="849" t="s">
        <v>476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268</v>
      </c>
      <c r="R71" s="849"/>
      <c r="S71" s="849"/>
      <c r="T71" s="849"/>
      <c r="U71" s="849"/>
      <c r="V71" s="849">
        <v>265</v>
      </c>
      <c r="W71" s="849"/>
      <c r="X71" s="849"/>
      <c r="Y71" s="849"/>
      <c r="Z71" s="849"/>
      <c r="AA71" s="849">
        <v>3</v>
      </c>
      <c r="AB71" s="849"/>
      <c r="AC71" s="849"/>
      <c r="AD71" s="849"/>
      <c r="AE71" s="849"/>
      <c r="AF71" s="849">
        <v>3</v>
      </c>
      <c r="AG71" s="849"/>
      <c r="AH71" s="849"/>
      <c r="AI71" s="849"/>
      <c r="AJ71" s="849"/>
      <c r="AK71" s="849">
        <v>110</v>
      </c>
      <c r="AL71" s="849"/>
      <c r="AM71" s="849"/>
      <c r="AN71" s="849"/>
      <c r="AO71" s="849"/>
      <c r="AP71" s="849" t="s">
        <v>476</v>
      </c>
      <c r="AQ71" s="849"/>
      <c r="AR71" s="849"/>
      <c r="AS71" s="849"/>
      <c r="AT71" s="849"/>
      <c r="AU71" s="849" t="s">
        <v>476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26916</v>
      </c>
      <c r="R72" s="849"/>
      <c r="S72" s="849"/>
      <c r="T72" s="849"/>
      <c r="U72" s="849"/>
      <c r="V72" s="849">
        <v>26194</v>
      </c>
      <c r="W72" s="849"/>
      <c r="X72" s="849"/>
      <c r="Y72" s="849"/>
      <c r="Z72" s="849"/>
      <c r="AA72" s="849">
        <v>722</v>
      </c>
      <c r="AB72" s="849"/>
      <c r="AC72" s="849"/>
      <c r="AD72" s="849"/>
      <c r="AE72" s="849"/>
      <c r="AF72" s="849">
        <v>722</v>
      </c>
      <c r="AG72" s="849"/>
      <c r="AH72" s="849"/>
      <c r="AI72" s="849"/>
      <c r="AJ72" s="849"/>
      <c r="AK72" s="849" t="s">
        <v>476</v>
      </c>
      <c r="AL72" s="849"/>
      <c r="AM72" s="849"/>
      <c r="AN72" s="849"/>
      <c r="AO72" s="849"/>
      <c r="AP72" s="849">
        <v>264</v>
      </c>
      <c r="AQ72" s="849"/>
      <c r="AR72" s="849"/>
      <c r="AS72" s="849"/>
      <c r="AT72" s="849"/>
      <c r="AU72" s="849" t="s">
        <v>548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189</v>
      </c>
      <c r="R73" s="849"/>
      <c r="S73" s="849"/>
      <c r="T73" s="849"/>
      <c r="U73" s="849"/>
      <c r="V73" s="849">
        <v>168</v>
      </c>
      <c r="W73" s="849"/>
      <c r="X73" s="849"/>
      <c r="Y73" s="849"/>
      <c r="Z73" s="849"/>
      <c r="AA73" s="849">
        <v>22</v>
      </c>
      <c r="AB73" s="849"/>
      <c r="AC73" s="849"/>
      <c r="AD73" s="849"/>
      <c r="AE73" s="849"/>
      <c r="AF73" s="849">
        <v>22</v>
      </c>
      <c r="AG73" s="849"/>
      <c r="AH73" s="849"/>
      <c r="AI73" s="849"/>
      <c r="AJ73" s="849"/>
      <c r="AK73" s="849">
        <v>13</v>
      </c>
      <c r="AL73" s="849"/>
      <c r="AM73" s="849"/>
      <c r="AN73" s="849"/>
      <c r="AO73" s="849"/>
      <c r="AP73" s="849" t="s">
        <v>476</v>
      </c>
      <c r="AQ73" s="849"/>
      <c r="AR73" s="849"/>
      <c r="AS73" s="849"/>
      <c r="AT73" s="849"/>
      <c r="AU73" s="849" t="s">
        <v>476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545</v>
      </c>
      <c r="C74" s="892"/>
      <c r="D74" s="892"/>
      <c r="E74" s="892"/>
      <c r="F74" s="892"/>
      <c r="G74" s="892"/>
      <c r="H74" s="892"/>
      <c r="I74" s="892"/>
      <c r="J74" s="892"/>
      <c r="K74" s="892"/>
      <c r="L74" s="892"/>
      <c r="M74" s="892"/>
      <c r="N74" s="892"/>
      <c r="O74" s="892"/>
      <c r="P74" s="893"/>
      <c r="Q74" s="894">
        <v>1044329</v>
      </c>
      <c r="R74" s="849"/>
      <c r="S74" s="849"/>
      <c r="T74" s="849"/>
      <c r="U74" s="849"/>
      <c r="V74" s="849">
        <v>1022081</v>
      </c>
      <c r="W74" s="849"/>
      <c r="X74" s="849"/>
      <c r="Y74" s="849"/>
      <c r="Z74" s="849"/>
      <c r="AA74" s="849">
        <v>22247</v>
      </c>
      <c r="AB74" s="849"/>
      <c r="AC74" s="849"/>
      <c r="AD74" s="849"/>
      <c r="AE74" s="849"/>
      <c r="AF74" s="849">
        <v>22247</v>
      </c>
      <c r="AG74" s="849"/>
      <c r="AH74" s="849"/>
      <c r="AI74" s="849"/>
      <c r="AJ74" s="849"/>
      <c r="AK74" s="849">
        <v>593</v>
      </c>
      <c r="AL74" s="849"/>
      <c r="AM74" s="849"/>
      <c r="AN74" s="849"/>
      <c r="AO74" s="849"/>
      <c r="AP74" s="849" t="s">
        <v>476</v>
      </c>
      <c r="AQ74" s="849"/>
      <c r="AR74" s="849"/>
      <c r="AS74" s="849"/>
      <c r="AT74" s="849"/>
      <c r="AU74" s="849" t="s">
        <v>476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546</v>
      </c>
      <c r="C75" s="892"/>
      <c r="D75" s="892"/>
      <c r="E75" s="892"/>
      <c r="F75" s="892"/>
      <c r="G75" s="892"/>
      <c r="H75" s="892"/>
      <c r="I75" s="892"/>
      <c r="J75" s="892"/>
      <c r="K75" s="892"/>
      <c r="L75" s="892"/>
      <c r="M75" s="892"/>
      <c r="N75" s="892"/>
      <c r="O75" s="892"/>
      <c r="P75" s="893"/>
      <c r="Q75" s="897">
        <v>42179</v>
      </c>
      <c r="R75" s="898"/>
      <c r="S75" s="898"/>
      <c r="T75" s="898"/>
      <c r="U75" s="848"/>
      <c r="V75" s="899">
        <v>35893</v>
      </c>
      <c r="W75" s="898"/>
      <c r="X75" s="898"/>
      <c r="Y75" s="898"/>
      <c r="Z75" s="848"/>
      <c r="AA75" s="899">
        <v>6286</v>
      </c>
      <c r="AB75" s="898"/>
      <c r="AC75" s="898"/>
      <c r="AD75" s="898"/>
      <c r="AE75" s="848"/>
      <c r="AF75" s="899">
        <v>25370</v>
      </c>
      <c r="AG75" s="898"/>
      <c r="AH75" s="898"/>
      <c r="AI75" s="898"/>
      <c r="AJ75" s="848"/>
      <c r="AK75" s="899" t="s">
        <v>476</v>
      </c>
      <c r="AL75" s="898"/>
      <c r="AM75" s="898"/>
      <c r="AN75" s="898"/>
      <c r="AO75" s="848"/>
      <c r="AP75" s="899">
        <v>140190</v>
      </c>
      <c r="AQ75" s="898"/>
      <c r="AR75" s="898"/>
      <c r="AS75" s="898"/>
      <c r="AT75" s="848"/>
      <c r="AU75" s="899" t="s">
        <v>476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547</v>
      </c>
      <c r="C76" s="892"/>
      <c r="D76" s="892"/>
      <c r="E76" s="892"/>
      <c r="F76" s="892"/>
      <c r="G76" s="892"/>
      <c r="H76" s="892"/>
      <c r="I76" s="892"/>
      <c r="J76" s="892"/>
      <c r="K76" s="892"/>
      <c r="L76" s="892"/>
      <c r="M76" s="892"/>
      <c r="N76" s="892"/>
      <c r="O76" s="892"/>
      <c r="P76" s="893"/>
      <c r="Q76" s="897">
        <v>8559</v>
      </c>
      <c r="R76" s="898"/>
      <c r="S76" s="898"/>
      <c r="T76" s="898"/>
      <c r="U76" s="848"/>
      <c r="V76" s="899">
        <v>6038</v>
      </c>
      <c r="W76" s="898"/>
      <c r="X76" s="898"/>
      <c r="Y76" s="898"/>
      <c r="Z76" s="848"/>
      <c r="AA76" s="899">
        <v>2521</v>
      </c>
      <c r="AB76" s="898"/>
      <c r="AC76" s="898"/>
      <c r="AD76" s="898"/>
      <c r="AE76" s="848"/>
      <c r="AF76" s="899">
        <v>17171</v>
      </c>
      <c r="AG76" s="898"/>
      <c r="AH76" s="898"/>
      <c r="AI76" s="898"/>
      <c r="AJ76" s="848"/>
      <c r="AK76" s="899" t="s">
        <v>476</v>
      </c>
      <c r="AL76" s="898"/>
      <c r="AM76" s="898"/>
      <c r="AN76" s="898"/>
      <c r="AO76" s="848"/>
      <c r="AP76" s="899">
        <v>18268</v>
      </c>
      <c r="AQ76" s="898"/>
      <c r="AR76" s="898"/>
      <c r="AS76" s="898"/>
      <c r="AT76" s="848"/>
      <c r="AU76" s="899" t="s">
        <v>476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SUM(AF68:AJ87)</f>
        <v>65607</v>
      </c>
      <c r="AG88" s="860"/>
      <c r="AH88" s="860"/>
      <c r="AI88" s="860"/>
      <c r="AJ88" s="860"/>
      <c r="AK88" s="857"/>
      <c r="AL88" s="857"/>
      <c r="AM88" s="857"/>
      <c r="AN88" s="857"/>
      <c r="AO88" s="857"/>
      <c r="AP88" s="860">
        <f>SUM(AP68:AT87)</f>
        <v>159958</v>
      </c>
      <c r="AQ88" s="860"/>
      <c r="AR88" s="860"/>
      <c r="AS88" s="860"/>
      <c r="AT88" s="860"/>
      <c r="AU88" s="860">
        <f>SUM(AU68:AY87)</f>
        <v>575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25</v>
      </c>
      <c r="CS102" s="868"/>
      <c r="CT102" s="868"/>
      <c r="CU102" s="868"/>
      <c r="CV102" s="911"/>
      <c r="CW102" s="910" t="s">
        <v>476</v>
      </c>
      <c r="CX102" s="868"/>
      <c r="CY102" s="868"/>
      <c r="CZ102" s="868"/>
      <c r="DA102" s="911"/>
      <c r="DB102" s="910" t="s">
        <v>476</v>
      </c>
      <c r="DC102" s="868"/>
      <c r="DD102" s="868"/>
      <c r="DE102" s="868"/>
      <c r="DF102" s="911"/>
      <c r="DG102" s="910" t="s">
        <v>476</v>
      </c>
      <c r="DH102" s="868"/>
      <c r="DI102" s="868"/>
      <c r="DJ102" s="868"/>
      <c r="DK102" s="911"/>
      <c r="DL102" s="910" t="s">
        <v>476</v>
      </c>
      <c r="DM102" s="868"/>
      <c r="DN102" s="868"/>
      <c r="DO102" s="868"/>
      <c r="DP102" s="911"/>
      <c r="DQ102" s="910" t="s">
        <v>476</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5067881</v>
      </c>
      <c r="AB110" s="920"/>
      <c r="AC110" s="920"/>
      <c r="AD110" s="920"/>
      <c r="AE110" s="921"/>
      <c r="AF110" s="922">
        <v>4951794</v>
      </c>
      <c r="AG110" s="920"/>
      <c r="AH110" s="920"/>
      <c r="AI110" s="920"/>
      <c r="AJ110" s="921"/>
      <c r="AK110" s="922">
        <v>4660419</v>
      </c>
      <c r="AL110" s="920"/>
      <c r="AM110" s="920"/>
      <c r="AN110" s="920"/>
      <c r="AO110" s="921"/>
      <c r="AP110" s="923">
        <v>19.5</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47636817</v>
      </c>
      <c r="BR110" s="957"/>
      <c r="BS110" s="957"/>
      <c r="BT110" s="957"/>
      <c r="BU110" s="957"/>
      <c r="BV110" s="957">
        <v>47762046</v>
      </c>
      <c r="BW110" s="957"/>
      <c r="BX110" s="957"/>
      <c r="BY110" s="957"/>
      <c r="BZ110" s="957"/>
      <c r="CA110" s="957">
        <v>48482564</v>
      </c>
      <c r="CB110" s="957"/>
      <c r="CC110" s="957"/>
      <c r="CD110" s="957"/>
      <c r="CE110" s="957"/>
      <c r="CF110" s="971">
        <v>203.3</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836348</v>
      </c>
      <c r="DH110" s="957"/>
      <c r="DI110" s="957"/>
      <c r="DJ110" s="957"/>
      <c r="DK110" s="957"/>
      <c r="DL110" s="957">
        <v>772248</v>
      </c>
      <c r="DM110" s="957"/>
      <c r="DN110" s="957"/>
      <c r="DO110" s="957"/>
      <c r="DP110" s="957"/>
      <c r="DQ110" s="957">
        <v>708113</v>
      </c>
      <c r="DR110" s="957"/>
      <c r="DS110" s="957"/>
      <c r="DT110" s="957"/>
      <c r="DU110" s="957"/>
      <c r="DV110" s="958">
        <v>3</v>
      </c>
      <c r="DW110" s="958"/>
      <c r="DX110" s="958"/>
      <c r="DY110" s="958"/>
      <c r="DZ110" s="959"/>
    </row>
    <row r="111" spans="1:131" s="197" customFormat="1" ht="26.25" customHeight="1" x14ac:dyDescent="0.15">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836348</v>
      </c>
      <c r="BR111" s="950"/>
      <c r="BS111" s="950"/>
      <c r="BT111" s="950"/>
      <c r="BU111" s="950"/>
      <c r="BV111" s="950">
        <v>772248</v>
      </c>
      <c r="BW111" s="950"/>
      <c r="BX111" s="950"/>
      <c r="BY111" s="950"/>
      <c r="BZ111" s="950"/>
      <c r="CA111" s="950">
        <v>708113</v>
      </c>
      <c r="CB111" s="950"/>
      <c r="CC111" s="950"/>
      <c r="CD111" s="950"/>
      <c r="CE111" s="950"/>
      <c r="CF111" s="944">
        <v>3</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26819174</v>
      </c>
      <c r="BR112" s="950"/>
      <c r="BS112" s="950"/>
      <c r="BT112" s="950"/>
      <c r="BU112" s="950"/>
      <c r="BV112" s="950">
        <v>27643333</v>
      </c>
      <c r="BW112" s="950"/>
      <c r="BX112" s="950"/>
      <c r="BY112" s="950"/>
      <c r="BZ112" s="950"/>
      <c r="CA112" s="950">
        <v>28621474</v>
      </c>
      <c r="CB112" s="950"/>
      <c r="CC112" s="950"/>
      <c r="CD112" s="950"/>
      <c r="CE112" s="950"/>
      <c r="CF112" s="944">
        <v>120</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1591426</v>
      </c>
      <c r="AB113" s="964"/>
      <c r="AC113" s="964"/>
      <c r="AD113" s="964"/>
      <c r="AE113" s="965"/>
      <c r="AF113" s="966">
        <v>1764798</v>
      </c>
      <c r="AG113" s="964"/>
      <c r="AH113" s="964"/>
      <c r="AI113" s="964"/>
      <c r="AJ113" s="965"/>
      <c r="AK113" s="966">
        <v>1707592</v>
      </c>
      <c r="AL113" s="964"/>
      <c r="AM113" s="964"/>
      <c r="AN113" s="964"/>
      <c r="AO113" s="965"/>
      <c r="AP113" s="967">
        <v>7.2</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v>647079</v>
      </c>
      <c r="BR113" s="950"/>
      <c r="BS113" s="950"/>
      <c r="BT113" s="950"/>
      <c r="BU113" s="950"/>
      <c r="BV113" s="950">
        <v>616092</v>
      </c>
      <c r="BW113" s="950"/>
      <c r="BX113" s="950"/>
      <c r="BY113" s="950"/>
      <c r="BZ113" s="950"/>
      <c r="CA113" s="950">
        <v>574847</v>
      </c>
      <c r="CB113" s="950"/>
      <c r="CC113" s="950"/>
      <c r="CD113" s="950"/>
      <c r="CE113" s="950"/>
      <c r="CF113" s="944">
        <v>2.4</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40034</v>
      </c>
      <c r="AB114" s="989"/>
      <c r="AC114" s="989"/>
      <c r="AD114" s="989"/>
      <c r="AE114" s="990"/>
      <c r="AF114" s="991">
        <v>53989</v>
      </c>
      <c r="AG114" s="989"/>
      <c r="AH114" s="989"/>
      <c r="AI114" s="989"/>
      <c r="AJ114" s="990"/>
      <c r="AK114" s="991">
        <v>102700</v>
      </c>
      <c r="AL114" s="989"/>
      <c r="AM114" s="989"/>
      <c r="AN114" s="989"/>
      <c r="AO114" s="990"/>
      <c r="AP114" s="992">
        <v>0.4</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4837411</v>
      </c>
      <c r="BR114" s="950"/>
      <c r="BS114" s="950"/>
      <c r="BT114" s="950"/>
      <c r="BU114" s="950"/>
      <c r="BV114" s="950">
        <v>4649982</v>
      </c>
      <c r="BW114" s="950"/>
      <c r="BX114" s="950"/>
      <c r="BY114" s="950"/>
      <c r="BZ114" s="950"/>
      <c r="CA114" s="950">
        <v>4583889</v>
      </c>
      <c r="CB114" s="950"/>
      <c r="CC114" s="950"/>
      <c r="CD114" s="950"/>
      <c r="CE114" s="950"/>
      <c r="CF114" s="944">
        <v>19.2</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48000</v>
      </c>
      <c r="AB115" s="964"/>
      <c r="AC115" s="964"/>
      <c r="AD115" s="964"/>
      <c r="AE115" s="965"/>
      <c r="AF115" s="966">
        <v>48000</v>
      </c>
      <c r="AG115" s="964"/>
      <c r="AH115" s="964"/>
      <c r="AI115" s="964"/>
      <c r="AJ115" s="965"/>
      <c r="AK115" s="966">
        <v>48000</v>
      </c>
      <c r="AL115" s="964"/>
      <c r="AM115" s="964"/>
      <c r="AN115" s="964"/>
      <c r="AO115" s="965"/>
      <c r="AP115" s="967">
        <v>0.2</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587</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6747928</v>
      </c>
      <c r="AB117" s="996"/>
      <c r="AC117" s="996"/>
      <c r="AD117" s="996"/>
      <c r="AE117" s="997"/>
      <c r="AF117" s="995">
        <v>6818581</v>
      </c>
      <c r="AG117" s="996"/>
      <c r="AH117" s="996"/>
      <c r="AI117" s="996"/>
      <c r="AJ117" s="997"/>
      <c r="AK117" s="995">
        <v>6518711</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425</v>
      </c>
      <c r="BP118" s="1024"/>
      <c r="BQ118" s="1015">
        <v>80776829</v>
      </c>
      <c r="BR118" s="1016"/>
      <c r="BS118" s="1016"/>
      <c r="BT118" s="1016"/>
      <c r="BU118" s="1016"/>
      <c r="BV118" s="1016">
        <v>81443701</v>
      </c>
      <c r="BW118" s="1016"/>
      <c r="BX118" s="1016"/>
      <c r="BY118" s="1016"/>
      <c r="BZ118" s="1016"/>
      <c r="CA118" s="1016">
        <v>82970887</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48000</v>
      </c>
      <c r="AB119" s="920"/>
      <c r="AC119" s="920"/>
      <c r="AD119" s="920"/>
      <c r="AE119" s="921"/>
      <c r="AF119" s="922">
        <v>48000</v>
      </c>
      <c r="AG119" s="920"/>
      <c r="AH119" s="920"/>
      <c r="AI119" s="920"/>
      <c r="AJ119" s="921"/>
      <c r="AK119" s="922">
        <v>48000</v>
      </c>
      <c r="AL119" s="920"/>
      <c r="AM119" s="920"/>
      <c r="AN119" s="920"/>
      <c r="AO119" s="921"/>
      <c r="AP119" s="923">
        <v>0.2</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7066312</v>
      </c>
      <c r="BR119" s="957"/>
      <c r="BS119" s="957"/>
      <c r="BT119" s="957"/>
      <c r="BU119" s="957"/>
      <c r="BV119" s="957">
        <v>7211991</v>
      </c>
      <c r="BW119" s="957"/>
      <c r="BX119" s="957"/>
      <c r="BY119" s="957"/>
      <c r="BZ119" s="957"/>
      <c r="CA119" s="957">
        <v>7120561</v>
      </c>
      <c r="CB119" s="957"/>
      <c r="CC119" s="957"/>
      <c r="CD119" s="957"/>
      <c r="CE119" s="957"/>
      <c r="CF119" s="971">
        <v>29.9</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18649558</v>
      </c>
      <c r="BR120" s="950"/>
      <c r="BS120" s="950"/>
      <c r="BT120" s="950"/>
      <c r="BU120" s="950"/>
      <c r="BV120" s="950">
        <v>18439087</v>
      </c>
      <c r="BW120" s="950"/>
      <c r="BX120" s="950"/>
      <c r="BY120" s="950"/>
      <c r="BZ120" s="950"/>
      <c r="CA120" s="950">
        <v>18226479</v>
      </c>
      <c r="CB120" s="950"/>
      <c r="CC120" s="950"/>
      <c r="CD120" s="950"/>
      <c r="CE120" s="950"/>
      <c r="CF120" s="944">
        <v>76.400000000000006</v>
      </c>
      <c r="CG120" s="945"/>
      <c r="CH120" s="945"/>
      <c r="CI120" s="945"/>
      <c r="CJ120" s="945"/>
      <c r="CK120" s="1043" t="s">
        <v>431</v>
      </c>
      <c r="CL120" s="1044"/>
      <c r="CM120" s="1044"/>
      <c r="CN120" s="1044"/>
      <c r="CO120" s="1045"/>
      <c r="CP120" s="1051" t="s">
        <v>432</v>
      </c>
      <c r="CQ120" s="1052"/>
      <c r="CR120" s="1052"/>
      <c r="CS120" s="1052"/>
      <c r="CT120" s="1052"/>
      <c r="CU120" s="1052"/>
      <c r="CV120" s="1052"/>
      <c r="CW120" s="1052"/>
      <c r="CX120" s="1052"/>
      <c r="CY120" s="1052"/>
      <c r="CZ120" s="1052"/>
      <c r="DA120" s="1052"/>
      <c r="DB120" s="1052"/>
      <c r="DC120" s="1052"/>
      <c r="DD120" s="1052"/>
      <c r="DE120" s="1052"/>
      <c r="DF120" s="1053"/>
      <c r="DG120" s="956">
        <v>26814538</v>
      </c>
      <c r="DH120" s="957"/>
      <c r="DI120" s="957"/>
      <c r="DJ120" s="957"/>
      <c r="DK120" s="957"/>
      <c r="DL120" s="957">
        <v>27638904</v>
      </c>
      <c r="DM120" s="957"/>
      <c r="DN120" s="957"/>
      <c r="DO120" s="957"/>
      <c r="DP120" s="957"/>
      <c r="DQ120" s="957">
        <v>28621474</v>
      </c>
      <c r="DR120" s="957"/>
      <c r="DS120" s="957"/>
      <c r="DT120" s="957"/>
      <c r="DU120" s="957"/>
      <c r="DV120" s="958">
        <v>120</v>
      </c>
      <c r="DW120" s="958"/>
      <c r="DX120" s="958"/>
      <c r="DY120" s="958"/>
      <c r="DZ120" s="959"/>
    </row>
    <row r="121" spans="1:130" s="197" customFormat="1" ht="26.25" customHeight="1" x14ac:dyDescent="0.15">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45118415</v>
      </c>
      <c r="BR121" s="1016"/>
      <c r="BS121" s="1016"/>
      <c r="BT121" s="1016"/>
      <c r="BU121" s="1016"/>
      <c r="BV121" s="1016">
        <v>45626688</v>
      </c>
      <c r="BW121" s="1016"/>
      <c r="BX121" s="1016"/>
      <c r="BY121" s="1016"/>
      <c r="BZ121" s="1016"/>
      <c r="CA121" s="1016">
        <v>47075489</v>
      </c>
      <c r="CB121" s="1016"/>
      <c r="CC121" s="1016"/>
      <c r="CD121" s="1016"/>
      <c r="CE121" s="1016"/>
      <c r="CF121" s="1054">
        <v>197.4</v>
      </c>
      <c r="CG121" s="1055"/>
      <c r="CH121" s="1055"/>
      <c r="CI121" s="1055"/>
      <c r="CJ121" s="1055"/>
      <c r="CK121" s="1046"/>
      <c r="CL121" s="1047"/>
      <c r="CM121" s="1047"/>
      <c r="CN121" s="1047"/>
      <c r="CO121" s="1048"/>
      <c r="CP121" s="1037" t="s">
        <v>435</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x14ac:dyDescent="0.15">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436</v>
      </c>
      <c r="BP122" s="1024"/>
      <c r="BQ122" s="1064">
        <v>70834285</v>
      </c>
      <c r="BR122" s="1065"/>
      <c r="BS122" s="1065"/>
      <c r="BT122" s="1065"/>
      <c r="BU122" s="1065"/>
      <c r="BV122" s="1065">
        <v>71277766</v>
      </c>
      <c r="BW122" s="1065"/>
      <c r="BX122" s="1065"/>
      <c r="BY122" s="1065"/>
      <c r="BZ122" s="1065"/>
      <c r="CA122" s="1065">
        <v>72422529</v>
      </c>
      <c r="CB122" s="1065"/>
      <c r="CC122" s="1065"/>
      <c r="CD122" s="1065"/>
      <c r="CE122" s="1065"/>
      <c r="CF122" s="1017"/>
      <c r="CG122" s="1018"/>
      <c r="CH122" s="1018"/>
      <c r="CI122" s="1018"/>
      <c r="CJ122" s="1019"/>
      <c r="CK122" s="1046"/>
      <c r="CL122" s="1047"/>
      <c r="CM122" s="1047"/>
      <c r="CN122" s="1047"/>
      <c r="CO122" s="1048"/>
      <c r="CP122" s="1037" t="s">
        <v>376</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42.1</v>
      </c>
      <c r="BR123" s="1057"/>
      <c r="BS123" s="1057"/>
      <c r="BT123" s="1057"/>
      <c r="BU123" s="1057"/>
      <c r="BV123" s="1057">
        <v>43.3</v>
      </c>
      <c r="BW123" s="1057"/>
      <c r="BX123" s="1057"/>
      <c r="BY123" s="1057"/>
      <c r="BZ123" s="1057"/>
      <c r="CA123" s="1057">
        <v>44.2</v>
      </c>
      <c r="CB123" s="1057"/>
      <c r="CC123" s="1057"/>
      <c r="CD123" s="1057"/>
      <c r="CE123" s="1057"/>
      <c r="CF123" s="1058"/>
      <c r="CG123" s="1059"/>
      <c r="CH123" s="1059"/>
      <c r="CI123" s="1059"/>
      <c r="CJ123" s="1060"/>
      <c r="CK123" s="1046"/>
      <c r="CL123" s="1047"/>
      <c r="CM123" s="1047"/>
      <c r="CN123" s="1047"/>
      <c r="CO123" s="1048"/>
      <c r="CP123" s="1037" t="s">
        <v>438</v>
      </c>
      <c r="CQ123" s="1038"/>
      <c r="CR123" s="1038"/>
      <c r="CS123" s="1038"/>
      <c r="CT123" s="1038"/>
      <c r="CU123" s="1038"/>
      <c r="CV123" s="1038"/>
      <c r="CW123" s="1038"/>
      <c r="CX123" s="1038"/>
      <c r="CY123" s="1038"/>
      <c r="CZ123" s="1038"/>
      <c r="DA123" s="1038"/>
      <c r="DB123" s="1038"/>
      <c r="DC123" s="1038"/>
      <c r="DD123" s="1038"/>
      <c r="DE123" s="1038"/>
      <c r="DF123" s="1039"/>
      <c r="DG123" s="988">
        <v>4636</v>
      </c>
      <c r="DH123" s="989"/>
      <c r="DI123" s="989"/>
      <c r="DJ123" s="989"/>
      <c r="DK123" s="990"/>
      <c r="DL123" s="991">
        <v>4429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x14ac:dyDescent="0.15">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x14ac:dyDescent="0.2">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x14ac:dyDescent="0.15">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x14ac:dyDescent="0.2">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449</v>
      </c>
      <c r="AY127" s="917"/>
      <c r="AZ127" s="917"/>
      <c r="BA127" s="917"/>
      <c r="BB127" s="917"/>
      <c r="BC127" s="917"/>
      <c r="BD127" s="917"/>
      <c r="BE127" s="918"/>
      <c r="BF127" s="1071" t="s">
        <v>439</v>
      </c>
      <c r="BG127" s="1072"/>
      <c r="BH127" s="1072"/>
      <c r="BI127" s="1072"/>
      <c r="BJ127" s="1072"/>
      <c r="BK127" s="1072"/>
      <c r="BL127" s="1081"/>
      <c r="BM127" s="1071">
        <v>11.95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452</v>
      </c>
      <c r="DM127" s="1078"/>
      <c r="DN127" s="1078"/>
      <c r="DO127" s="1078"/>
      <c r="DP127" s="1078"/>
      <c r="DQ127" s="1078" t="s">
        <v>452</v>
      </c>
      <c r="DR127" s="1078"/>
      <c r="DS127" s="1078"/>
      <c r="DT127" s="1078"/>
      <c r="DU127" s="1078"/>
      <c r="DV127" s="1079" t="s">
        <v>452</v>
      </c>
      <c r="DW127" s="1079"/>
      <c r="DX127" s="1079"/>
      <c r="DY127" s="1079"/>
      <c r="DZ127" s="1080"/>
    </row>
    <row r="128" spans="1:130" s="197" customFormat="1" ht="26.25" customHeight="1" x14ac:dyDescent="0.15">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1575089</v>
      </c>
      <c r="AB128" s="1120"/>
      <c r="AC128" s="1120"/>
      <c r="AD128" s="1120"/>
      <c r="AE128" s="1121"/>
      <c r="AF128" s="1122">
        <v>1590748</v>
      </c>
      <c r="AG128" s="1120"/>
      <c r="AH128" s="1120"/>
      <c r="AI128" s="1120"/>
      <c r="AJ128" s="1121"/>
      <c r="AK128" s="1122">
        <v>1532078</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439</v>
      </c>
      <c r="BG128" s="1097"/>
      <c r="BH128" s="1097"/>
      <c r="BI128" s="1097"/>
      <c r="BJ128" s="1097"/>
      <c r="BK128" s="1097"/>
      <c r="BL128" s="1098"/>
      <c r="BM128" s="1096">
        <v>16.95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26928919</v>
      </c>
      <c r="AB129" s="989"/>
      <c r="AC129" s="989"/>
      <c r="AD129" s="989"/>
      <c r="AE129" s="990"/>
      <c r="AF129" s="991">
        <v>26978018</v>
      </c>
      <c r="AG129" s="989"/>
      <c r="AH129" s="989"/>
      <c r="AI129" s="989"/>
      <c r="AJ129" s="990"/>
      <c r="AK129" s="991">
        <v>27111922</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7.4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3322769</v>
      </c>
      <c r="AB130" s="989"/>
      <c r="AC130" s="989"/>
      <c r="AD130" s="989"/>
      <c r="AE130" s="990"/>
      <c r="AF130" s="991">
        <v>3503577</v>
      </c>
      <c r="AG130" s="989"/>
      <c r="AH130" s="989"/>
      <c r="AI130" s="989"/>
      <c r="AJ130" s="990"/>
      <c r="AK130" s="991">
        <v>3269344</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44.2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23606150</v>
      </c>
      <c r="AB131" s="1028"/>
      <c r="AC131" s="1028"/>
      <c r="AD131" s="1028"/>
      <c r="AE131" s="1029"/>
      <c r="AF131" s="1030">
        <v>23474441</v>
      </c>
      <c r="AG131" s="1028"/>
      <c r="AH131" s="1028"/>
      <c r="AI131" s="1028"/>
      <c r="AJ131" s="1029"/>
      <c r="AK131" s="1030">
        <v>23842578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7.8372373299999998</v>
      </c>
      <c r="AB132" s="1134"/>
      <c r="AC132" s="1134"/>
      <c r="AD132" s="1134"/>
      <c r="AE132" s="1135"/>
      <c r="AF132" s="1136">
        <v>7.3452483920000002</v>
      </c>
      <c r="AG132" s="1134"/>
      <c r="AH132" s="1134"/>
      <c r="AI132" s="1134"/>
      <c r="AJ132" s="1135"/>
      <c r="AK132" s="1136">
        <v>7.2026145829999999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7.1</v>
      </c>
      <c r="AB133" s="1141"/>
      <c r="AC133" s="1141"/>
      <c r="AD133" s="1141"/>
      <c r="AE133" s="1142"/>
      <c r="AF133" s="1140">
        <v>7.3</v>
      </c>
      <c r="AG133" s="1141"/>
      <c r="AH133" s="1141"/>
      <c r="AI133" s="1141"/>
      <c r="AJ133" s="1142"/>
      <c r="AK133" s="1140">
        <v>7.4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7" t="s">
        <v>467</v>
      </c>
      <c r="L7" s="254"/>
      <c r="M7" s="255" t="s">
        <v>468</v>
      </c>
      <c r="N7" s="256"/>
    </row>
    <row r="8" spans="1:16" x14ac:dyDescent="0.15">
      <c r="A8" s="248"/>
      <c r="B8" s="244"/>
      <c r="C8" s="244"/>
      <c r="D8" s="244"/>
      <c r="E8" s="244"/>
      <c r="F8" s="244"/>
      <c r="G8" s="257"/>
      <c r="H8" s="258"/>
      <c r="I8" s="258"/>
      <c r="J8" s="259"/>
      <c r="K8" s="1148"/>
      <c r="L8" s="260" t="s">
        <v>469</v>
      </c>
      <c r="M8" s="261" t="s">
        <v>470</v>
      </c>
      <c r="N8" s="262" t="s">
        <v>471</v>
      </c>
    </row>
    <row r="9" spans="1:16" x14ac:dyDescent="0.15">
      <c r="A9" s="248"/>
      <c r="B9" s="244"/>
      <c r="C9" s="244"/>
      <c r="D9" s="244"/>
      <c r="E9" s="244"/>
      <c r="F9" s="244"/>
      <c r="G9" s="1149" t="s">
        <v>472</v>
      </c>
      <c r="H9" s="1150"/>
      <c r="I9" s="1150"/>
      <c r="J9" s="1151"/>
      <c r="K9" s="263">
        <v>6905810</v>
      </c>
      <c r="L9" s="264">
        <v>55066</v>
      </c>
      <c r="M9" s="265">
        <v>59425</v>
      </c>
      <c r="N9" s="266">
        <v>-7.3</v>
      </c>
    </row>
    <row r="10" spans="1:16" x14ac:dyDescent="0.15">
      <c r="A10" s="248"/>
      <c r="B10" s="244"/>
      <c r="C10" s="244"/>
      <c r="D10" s="244"/>
      <c r="E10" s="244"/>
      <c r="F10" s="244"/>
      <c r="G10" s="1149" t="s">
        <v>473</v>
      </c>
      <c r="H10" s="1150"/>
      <c r="I10" s="1150"/>
      <c r="J10" s="1151"/>
      <c r="K10" s="267">
        <v>173812</v>
      </c>
      <c r="L10" s="268">
        <v>1386</v>
      </c>
      <c r="M10" s="269">
        <v>4056</v>
      </c>
      <c r="N10" s="270">
        <v>-65.8</v>
      </c>
    </row>
    <row r="11" spans="1:16" ht="13.5" customHeight="1" x14ac:dyDescent="0.15">
      <c r="A11" s="248"/>
      <c r="B11" s="244"/>
      <c r="C11" s="244"/>
      <c r="D11" s="244"/>
      <c r="E11" s="244"/>
      <c r="F11" s="244"/>
      <c r="G11" s="1149" t="s">
        <v>474</v>
      </c>
      <c r="H11" s="1150"/>
      <c r="I11" s="1150"/>
      <c r="J11" s="1151"/>
      <c r="K11" s="267">
        <v>1438507</v>
      </c>
      <c r="L11" s="268">
        <v>11471</v>
      </c>
      <c r="M11" s="269">
        <v>4833</v>
      </c>
      <c r="N11" s="270">
        <v>137.30000000000001</v>
      </c>
    </row>
    <row r="12" spans="1:16" ht="13.5" customHeight="1" x14ac:dyDescent="0.15">
      <c r="A12" s="248"/>
      <c r="B12" s="244"/>
      <c r="C12" s="244"/>
      <c r="D12" s="244"/>
      <c r="E12" s="244"/>
      <c r="F12" s="244"/>
      <c r="G12" s="1149" t="s">
        <v>475</v>
      </c>
      <c r="H12" s="1150"/>
      <c r="I12" s="1150"/>
      <c r="J12" s="1151"/>
      <c r="K12" s="267" t="s">
        <v>476</v>
      </c>
      <c r="L12" s="268" t="s">
        <v>476</v>
      </c>
      <c r="M12" s="269">
        <v>359</v>
      </c>
      <c r="N12" s="270" t="s">
        <v>476</v>
      </c>
    </row>
    <row r="13" spans="1:16" ht="13.5" customHeight="1" x14ac:dyDescent="0.15">
      <c r="A13" s="248"/>
      <c r="B13" s="244"/>
      <c r="C13" s="244"/>
      <c r="D13" s="244"/>
      <c r="E13" s="244"/>
      <c r="F13" s="244"/>
      <c r="G13" s="1149" t="s">
        <v>477</v>
      </c>
      <c r="H13" s="1150"/>
      <c r="I13" s="1150"/>
      <c r="J13" s="1151"/>
      <c r="K13" s="267" t="s">
        <v>476</v>
      </c>
      <c r="L13" s="268" t="s">
        <v>476</v>
      </c>
      <c r="M13" s="269" t="s">
        <v>476</v>
      </c>
      <c r="N13" s="270" t="s">
        <v>476</v>
      </c>
    </row>
    <row r="14" spans="1:16" ht="13.5" customHeight="1" x14ac:dyDescent="0.15">
      <c r="A14" s="248"/>
      <c r="B14" s="244"/>
      <c r="C14" s="244"/>
      <c r="D14" s="244"/>
      <c r="E14" s="244"/>
      <c r="F14" s="244"/>
      <c r="G14" s="1149" t="s">
        <v>478</v>
      </c>
      <c r="H14" s="1150"/>
      <c r="I14" s="1150"/>
      <c r="J14" s="1151"/>
      <c r="K14" s="267">
        <v>282556</v>
      </c>
      <c r="L14" s="268">
        <v>2253</v>
      </c>
      <c r="M14" s="269">
        <v>2483</v>
      </c>
      <c r="N14" s="270">
        <v>-9.3000000000000007</v>
      </c>
    </row>
    <row r="15" spans="1:16" ht="13.5" customHeight="1" x14ac:dyDescent="0.15">
      <c r="A15" s="248"/>
      <c r="B15" s="244"/>
      <c r="C15" s="244"/>
      <c r="D15" s="244"/>
      <c r="E15" s="244"/>
      <c r="F15" s="244"/>
      <c r="G15" s="1149" t="s">
        <v>479</v>
      </c>
      <c r="H15" s="1150"/>
      <c r="I15" s="1150"/>
      <c r="J15" s="1151"/>
      <c r="K15" s="267">
        <v>148021</v>
      </c>
      <c r="L15" s="268">
        <v>1180</v>
      </c>
      <c r="M15" s="269">
        <v>1661</v>
      </c>
      <c r="N15" s="270">
        <v>-29</v>
      </c>
    </row>
    <row r="16" spans="1:16" x14ac:dyDescent="0.15">
      <c r="A16" s="248"/>
      <c r="B16" s="244"/>
      <c r="C16" s="244"/>
      <c r="D16" s="244"/>
      <c r="E16" s="244"/>
      <c r="F16" s="244"/>
      <c r="G16" s="1152" t="s">
        <v>480</v>
      </c>
      <c r="H16" s="1153"/>
      <c r="I16" s="1153"/>
      <c r="J16" s="1154"/>
      <c r="K16" s="268">
        <v>-346872</v>
      </c>
      <c r="L16" s="268">
        <v>-2766</v>
      </c>
      <c r="M16" s="269">
        <v>-5705</v>
      </c>
      <c r="N16" s="270">
        <v>-51.5</v>
      </c>
    </row>
    <row r="17" spans="1:16" x14ac:dyDescent="0.15">
      <c r="A17" s="248"/>
      <c r="B17" s="244"/>
      <c r="C17" s="244"/>
      <c r="D17" s="244"/>
      <c r="E17" s="244"/>
      <c r="F17" s="244"/>
      <c r="G17" s="1152" t="s">
        <v>166</v>
      </c>
      <c r="H17" s="1153"/>
      <c r="I17" s="1153"/>
      <c r="J17" s="1154"/>
      <c r="K17" s="268">
        <v>8601834</v>
      </c>
      <c r="L17" s="268">
        <v>68590</v>
      </c>
      <c r="M17" s="269">
        <v>67113</v>
      </c>
      <c r="N17" s="270">
        <v>2.2000000000000002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4" t="s">
        <v>485</v>
      </c>
      <c r="H21" s="1145"/>
      <c r="I21" s="1145"/>
      <c r="J21" s="1146"/>
      <c r="K21" s="280">
        <v>5.96</v>
      </c>
      <c r="L21" s="281">
        <v>6.44</v>
      </c>
      <c r="M21" s="282">
        <v>-0.48</v>
      </c>
      <c r="N21" s="249"/>
      <c r="O21" s="283"/>
      <c r="P21" s="279"/>
    </row>
    <row r="22" spans="1:16" s="284" customFormat="1" x14ac:dyDescent="0.15">
      <c r="A22" s="279"/>
      <c r="B22" s="249"/>
      <c r="C22" s="249"/>
      <c r="D22" s="249"/>
      <c r="E22" s="249"/>
      <c r="F22" s="249"/>
      <c r="G22" s="1144" t="s">
        <v>486</v>
      </c>
      <c r="H22" s="1145"/>
      <c r="I22" s="1145"/>
      <c r="J22" s="1146"/>
      <c r="K22" s="285">
        <v>96.8</v>
      </c>
      <c r="L22" s="286">
        <v>98.9</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7" t="s">
        <v>467</v>
      </c>
      <c r="L30" s="254"/>
      <c r="M30" s="255" t="s">
        <v>468</v>
      </c>
      <c r="N30" s="256"/>
    </row>
    <row r="31" spans="1:16" x14ac:dyDescent="0.15">
      <c r="A31" s="248"/>
      <c r="B31" s="244"/>
      <c r="C31" s="244"/>
      <c r="D31" s="244"/>
      <c r="E31" s="244"/>
      <c r="F31" s="244"/>
      <c r="G31" s="257"/>
      <c r="H31" s="258"/>
      <c r="I31" s="258"/>
      <c r="J31" s="259"/>
      <c r="K31" s="1148"/>
      <c r="L31" s="260" t="s">
        <v>469</v>
      </c>
      <c r="M31" s="261" t="s">
        <v>470</v>
      </c>
      <c r="N31" s="262" t="s">
        <v>471</v>
      </c>
    </row>
    <row r="32" spans="1:16" ht="27" customHeight="1" x14ac:dyDescent="0.15">
      <c r="A32" s="248"/>
      <c r="B32" s="244"/>
      <c r="C32" s="244"/>
      <c r="D32" s="244"/>
      <c r="E32" s="244"/>
      <c r="F32" s="244"/>
      <c r="G32" s="1160" t="s">
        <v>490</v>
      </c>
      <c r="H32" s="1161"/>
      <c r="I32" s="1161"/>
      <c r="J32" s="1162"/>
      <c r="K32" s="294">
        <v>4660419</v>
      </c>
      <c r="L32" s="294">
        <v>37162</v>
      </c>
      <c r="M32" s="295">
        <v>38730</v>
      </c>
      <c r="N32" s="296">
        <v>-4</v>
      </c>
    </row>
    <row r="33" spans="1:16" ht="13.5" customHeight="1" x14ac:dyDescent="0.15">
      <c r="A33" s="248"/>
      <c r="B33" s="244"/>
      <c r="C33" s="244"/>
      <c r="D33" s="244"/>
      <c r="E33" s="244"/>
      <c r="F33" s="244"/>
      <c r="G33" s="1160" t="s">
        <v>491</v>
      </c>
      <c r="H33" s="1161"/>
      <c r="I33" s="1161"/>
      <c r="J33" s="1162"/>
      <c r="K33" s="294" t="s">
        <v>476</v>
      </c>
      <c r="L33" s="294" t="s">
        <v>476</v>
      </c>
      <c r="M33" s="295" t="s">
        <v>476</v>
      </c>
      <c r="N33" s="296" t="s">
        <v>476</v>
      </c>
    </row>
    <row r="34" spans="1:16" ht="27" customHeight="1" x14ac:dyDescent="0.15">
      <c r="A34" s="248"/>
      <c r="B34" s="244"/>
      <c r="C34" s="244"/>
      <c r="D34" s="244"/>
      <c r="E34" s="244"/>
      <c r="F34" s="244"/>
      <c r="G34" s="1160" t="s">
        <v>492</v>
      </c>
      <c r="H34" s="1161"/>
      <c r="I34" s="1161"/>
      <c r="J34" s="1162"/>
      <c r="K34" s="294" t="s">
        <v>476</v>
      </c>
      <c r="L34" s="294" t="s">
        <v>476</v>
      </c>
      <c r="M34" s="295">
        <v>20</v>
      </c>
      <c r="N34" s="296" t="s">
        <v>476</v>
      </c>
    </row>
    <row r="35" spans="1:16" ht="27" customHeight="1" x14ac:dyDescent="0.15">
      <c r="A35" s="248"/>
      <c r="B35" s="244"/>
      <c r="C35" s="244"/>
      <c r="D35" s="244"/>
      <c r="E35" s="244"/>
      <c r="F35" s="244"/>
      <c r="G35" s="1160" t="s">
        <v>493</v>
      </c>
      <c r="H35" s="1161"/>
      <c r="I35" s="1161"/>
      <c r="J35" s="1162"/>
      <c r="K35" s="294">
        <v>1707592</v>
      </c>
      <c r="L35" s="294">
        <v>13616</v>
      </c>
      <c r="M35" s="295">
        <v>9869</v>
      </c>
      <c r="N35" s="296">
        <v>38</v>
      </c>
    </row>
    <row r="36" spans="1:16" ht="27" customHeight="1" x14ac:dyDescent="0.15">
      <c r="A36" s="248"/>
      <c r="B36" s="244"/>
      <c r="C36" s="244"/>
      <c r="D36" s="244"/>
      <c r="E36" s="244"/>
      <c r="F36" s="244"/>
      <c r="G36" s="1160" t="s">
        <v>494</v>
      </c>
      <c r="H36" s="1161"/>
      <c r="I36" s="1161"/>
      <c r="J36" s="1162"/>
      <c r="K36" s="294">
        <v>102700</v>
      </c>
      <c r="L36" s="294">
        <v>819</v>
      </c>
      <c r="M36" s="295">
        <v>1414</v>
      </c>
      <c r="N36" s="296">
        <v>-42.1</v>
      </c>
    </row>
    <row r="37" spans="1:16" ht="13.5" customHeight="1" x14ac:dyDescent="0.15">
      <c r="A37" s="248"/>
      <c r="B37" s="244"/>
      <c r="C37" s="244"/>
      <c r="D37" s="244"/>
      <c r="E37" s="244"/>
      <c r="F37" s="244"/>
      <c r="G37" s="1160" t="s">
        <v>495</v>
      </c>
      <c r="H37" s="1161"/>
      <c r="I37" s="1161"/>
      <c r="J37" s="1162"/>
      <c r="K37" s="294">
        <v>48000</v>
      </c>
      <c r="L37" s="294">
        <v>383</v>
      </c>
      <c r="M37" s="295">
        <v>1206</v>
      </c>
      <c r="N37" s="296">
        <v>-68.2</v>
      </c>
    </row>
    <row r="38" spans="1:16" ht="27" customHeight="1" x14ac:dyDescent="0.15">
      <c r="A38" s="248"/>
      <c r="B38" s="244"/>
      <c r="C38" s="244"/>
      <c r="D38" s="244"/>
      <c r="E38" s="244"/>
      <c r="F38" s="244"/>
      <c r="G38" s="1163" t="s">
        <v>496</v>
      </c>
      <c r="H38" s="1164"/>
      <c r="I38" s="1164"/>
      <c r="J38" s="1165"/>
      <c r="K38" s="297" t="s">
        <v>476</v>
      </c>
      <c r="L38" s="297" t="s">
        <v>476</v>
      </c>
      <c r="M38" s="298">
        <v>1</v>
      </c>
      <c r="N38" s="299" t="s">
        <v>476</v>
      </c>
      <c r="O38" s="293"/>
    </row>
    <row r="39" spans="1:16" x14ac:dyDescent="0.15">
      <c r="A39" s="248"/>
      <c r="B39" s="244"/>
      <c r="C39" s="244"/>
      <c r="D39" s="244"/>
      <c r="E39" s="244"/>
      <c r="F39" s="244"/>
      <c r="G39" s="1163" t="s">
        <v>497</v>
      </c>
      <c r="H39" s="1164"/>
      <c r="I39" s="1164"/>
      <c r="J39" s="1165"/>
      <c r="K39" s="300">
        <v>-1532078</v>
      </c>
      <c r="L39" s="300">
        <v>-12217</v>
      </c>
      <c r="M39" s="301">
        <v>-5887</v>
      </c>
      <c r="N39" s="302">
        <v>107.5</v>
      </c>
      <c r="O39" s="293"/>
    </row>
    <row r="40" spans="1:16" ht="27" customHeight="1" x14ac:dyDescent="0.15">
      <c r="A40" s="248"/>
      <c r="B40" s="244"/>
      <c r="C40" s="244"/>
      <c r="D40" s="244"/>
      <c r="E40" s="244"/>
      <c r="F40" s="244"/>
      <c r="G40" s="1160" t="s">
        <v>498</v>
      </c>
      <c r="H40" s="1161"/>
      <c r="I40" s="1161"/>
      <c r="J40" s="1162"/>
      <c r="K40" s="300">
        <v>-3269344</v>
      </c>
      <c r="L40" s="300">
        <v>-26069</v>
      </c>
      <c r="M40" s="301">
        <v>-31918</v>
      </c>
      <c r="N40" s="302">
        <v>-18.3</v>
      </c>
      <c r="O40" s="293"/>
    </row>
    <row r="41" spans="1:16" x14ac:dyDescent="0.15">
      <c r="A41" s="248"/>
      <c r="B41" s="244"/>
      <c r="C41" s="244"/>
      <c r="D41" s="244"/>
      <c r="E41" s="244"/>
      <c r="F41" s="244"/>
      <c r="G41" s="1166" t="s">
        <v>277</v>
      </c>
      <c r="H41" s="1167"/>
      <c r="I41" s="1167"/>
      <c r="J41" s="1168"/>
      <c r="K41" s="294">
        <v>1717289</v>
      </c>
      <c r="L41" s="300">
        <v>13694</v>
      </c>
      <c r="M41" s="301">
        <v>13436</v>
      </c>
      <c r="N41" s="302">
        <v>1.9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5" t="s">
        <v>467</v>
      </c>
      <c r="J49" s="1157" t="s">
        <v>502</v>
      </c>
      <c r="K49" s="1158"/>
      <c r="L49" s="1158"/>
      <c r="M49" s="1158"/>
      <c r="N49" s="1159"/>
    </row>
    <row r="50" spans="1:14" x14ac:dyDescent="0.15">
      <c r="A50" s="248"/>
      <c r="B50" s="244"/>
      <c r="C50" s="244"/>
      <c r="D50" s="244"/>
      <c r="E50" s="244"/>
      <c r="F50" s="244"/>
      <c r="G50" s="312"/>
      <c r="H50" s="313"/>
      <c r="I50" s="1156"/>
      <c r="J50" s="314" t="s">
        <v>503</v>
      </c>
      <c r="K50" s="315" t="s">
        <v>504</v>
      </c>
      <c r="L50" s="316" t="s">
        <v>505</v>
      </c>
      <c r="M50" s="317" t="s">
        <v>506</v>
      </c>
      <c r="N50" s="318" t="s">
        <v>507</v>
      </c>
    </row>
    <row r="51" spans="1:14" x14ac:dyDescent="0.15">
      <c r="A51" s="248"/>
      <c r="B51" s="244"/>
      <c r="C51" s="244"/>
      <c r="D51" s="244"/>
      <c r="E51" s="244"/>
      <c r="F51" s="244"/>
      <c r="G51" s="310" t="s">
        <v>508</v>
      </c>
      <c r="H51" s="311"/>
      <c r="I51" s="319">
        <v>3835606</v>
      </c>
      <c r="J51" s="320">
        <v>30395</v>
      </c>
      <c r="K51" s="321">
        <v>50</v>
      </c>
      <c r="L51" s="322">
        <v>41433</v>
      </c>
      <c r="M51" s="323">
        <v>-21.2</v>
      </c>
      <c r="N51" s="324">
        <v>71.2</v>
      </c>
    </row>
    <row r="52" spans="1:14" x14ac:dyDescent="0.15">
      <c r="A52" s="248"/>
      <c r="B52" s="244"/>
      <c r="C52" s="244"/>
      <c r="D52" s="244"/>
      <c r="E52" s="244"/>
      <c r="F52" s="244"/>
      <c r="G52" s="325"/>
      <c r="H52" s="326" t="s">
        <v>509</v>
      </c>
      <c r="I52" s="327">
        <v>665312</v>
      </c>
      <c r="J52" s="328">
        <v>5272</v>
      </c>
      <c r="K52" s="329">
        <v>-44.6</v>
      </c>
      <c r="L52" s="330">
        <v>22351</v>
      </c>
      <c r="M52" s="331">
        <v>-30.7</v>
      </c>
      <c r="N52" s="332">
        <v>-13.9</v>
      </c>
    </row>
    <row r="53" spans="1:14" x14ac:dyDescent="0.15">
      <c r="A53" s="248"/>
      <c r="B53" s="244"/>
      <c r="C53" s="244"/>
      <c r="D53" s="244"/>
      <c r="E53" s="244"/>
      <c r="F53" s="244"/>
      <c r="G53" s="310" t="s">
        <v>510</v>
      </c>
      <c r="H53" s="311"/>
      <c r="I53" s="319">
        <v>4583955</v>
      </c>
      <c r="J53" s="320">
        <v>35792</v>
      </c>
      <c r="K53" s="321">
        <v>17.8</v>
      </c>
      <c r="L53" s="322">
        <v>43493</v>
      </c>
      <c r="M53" s="323">
        <v>5</v>
      </c>
      <c r="N53" s="324">
        <v>12.8</v>
      </c>
    </row>
    <row r="54" spans="1:14" x14ac:dyDescent="0.15">
      <c r="A54" s="248"/>
      <c r="B54" s="244"/>
      <c r="C54" s="244"/>
      <c r="D54" s="244"/>
      <c r="E54" s="244"/>
      <c r="F54" s="244"/>
      <c r="G54" s="325"/>
      <c r="H54" s="326" t="s">
        <v>509</v>
      </c>
      <c r="I54" s="327">
        <v>2232487</v>
      </c>
      <c r="J54" s="328">
        <v>17431</v>
      </c>
      <c r="K54" s="329">
        <v>230.6</v>
      </c>
      <c r="L54" s="330">
        <v>23254</v>
      </c>
      <c r="M54" s="331">
        <v>4</v>
      </c>
      <c r="N54" s="332">
        <v>226.6</v>
      </c>
    </row>
    <row r="55" spans="1:14" x14ac:dyDescent="0.15">
      <c r="A55" s="248"/>
      <c r="B55" s="244"/>
      <c r="C55" s="244"/>
      <c r="D55" s="244"/>
      <c r="E55" s="244"/>
      <c r="F55" s="244"/>
      <c r="G55" s="310" t="s">
        <v>511</v>
      </c>
      <c r="H55" s="311"/>
      <c r="I55" s="319">
        <v>5203387</v>
      </c>
      <c r="J55" s="320">
        <v>40767</v>
      </c>
      <c r="K55" s="321">
        <v>13.9</v>
      </c>
      <c r="L55" s="322">
        <v>50840</v>
      </c>
      <c r="M55" s="323">
        <v>16.899999999999999</v>
      </c>
      <c r="N55" s="324">
        <v>-3</v>
      </c>
    </row>
    <row r="56" spans="1:14" x14ac:dyDescent="0.15">
      <c r="A56" s="248"/>
      <c r="B56" s="244"/>
      <c r="C56" s="244"/>
      <c r="D56" s="244"/>
      <c r="E56" s="244"/>
      <c r="F56" s="244"/>
      <c r="G56" s="325"/>
      <c r="H56" s="326" t="s">
        <v>509</v>
      </c>
      <c r="I56" s="327">
        <v>1820435</v>
      </c>
      <c r="J56" s="328">
        <v>14262</v>
      </c>
      <c r="K56" s="329">
        <v>-18.2</v>
      </c>
      <c r="L56" s="330">
        <v>25367</v>
      </c>
      <c r="M56" s="331">
        <v>9.1</v>
      </c>
      <c r="N56" s="332">
        <v>-27.3</v>
      </c>
    </row>
    <row r="57" spans="1:14" x14ac:dyDescent="0.15">
      <c r="A57" s="248"/>
      <c r="B57" s="244"/>
      <c r="C57" s="244"/>
      <c r="D57" s="244"/>
      <c r="E57" s="244"/>
      <c r="F57" s="244"/>
      <c r="G57" s="310" t="s">
        <v>512</v>
      </c>
      <c r="H57" s="311"/>
      <c r="I57" s="319">
        <v>3741286</v>
      </c>
      <c r="J57" s="320">
        <v>29551</v>
      </c>
      <c r="K57" s="321">
        <v>-27.5</v>
      </c>
      <c r="L57" s="322">
        <v>53605</v>
      </c>
      <c r="M57" s="323">
        <v>5.4</v>
      </c>
      <c r="N57" s="324">
        <v>-32.9</v>
      </c>
    </row>
    <row r="58" spans="1:14" x14ac:dyDescent="0.15">
      <c r="A58" s="248"/>
      <c r="B58" s="244"/>
      <c r="C58" s="244"/>
      <c r="D58" s="244"/>
      <c r="E58" s="244"/>
      <c r="F58" s="244"/>
      <c r="G58" s="325"/>
      <c r="H58" s="326" t="s">
        <v>509</v>
      </c>
      <c r="I58" s="327">
        <v>1986320</v>
      </c>
      <c r="J58" s="328">
        <v>15689</v>
      </c>
      <c r="K58" s="329">
        <v>10</v>
      </c>
      <c r="L58" s="330">
        <v>28343</v>
      </c>
      <c r="M58" s="331">
        <v>11.7</v>
      </c>
      <c r="N58" s="332">
        <v>-1.7</v>
      </c>
    </row>
    <row r="59" spans="1:14" x14ac:dyDescent="0.15">
      <c r="A59" s="248"/>
      <c r="B59" s="244"/>
      <c r="C59" s="244"/>
      <c r="D59" s="244"/>
      <c r="E59" s="244"/>
      <c r="F59" s="244"/>
      <c r="G59" s="310" t="s">
        <v>513</v>
      </c>
      <c r="H59" s="311"/>
      <c r="I59" s="319">
        <v>4921529</v>
      </c>
      <c r="J59" s="320">
        <v>39244</v>
      </c>
      <c r="K59" s="321">
        <v>32.799999999999997</v>
      </c>
      <c r="L59" s="322">
        <v>58051</v>
      </c>
      <c r="M59" s="323">
        <v>8.3000000000000007</v>
      </c>
      <c r="N59" s="324">
        <v>24.5</v>
      </c>
    </row>
    <row r="60" spans="1:14" x14ac:dyDescent="0.15">
      <c r="A60" s="248"/>
      <c r="B60" s="244"/>
      <c r="C60" s="244"/>
      <c r="D60" s="244"/>
      <c r="E60" s="244"/>
      <c r="F60" s="244"/>
      <c r="G60" s="325"/>
      <c r="H60" s="326" t="s">
        <v>509</v>
      </c>
      <c r="I60" s="333">
        <v>3131220</v>
      </c>
      <c r="J60" s="328">
        <v>24968</v>
      </c>
      <c r="K60" s="329">
        <v>59.1</v>
      </c>
      <c r="L60" s="330">
        <v>32143</v>
      </c>
      <c r="M60" s="331">
        <v>13.4</v>
      </c>
      <c r="N60" s="332">
        <v>45.7</v>
      </c>
    </row>
    <row r="61" spans="1:14" x14ac:dyDescent="0.15">
      <c r="A61" s="248"/>
      <c r="B61" s="244"/>
      <c r="C61" s="244"/>
      <c r="D61" s="244"/>
      <c r="E61" s="244"/>
      <c r="F61" s="244"/>
      <c r="G61" s="310" t="s">
        <v>514</v>
      </c>
      <c r="H61" s="334"/>
      <c r="I61" s="335">
        <v>4457153</v>
      </c>
      <c r="J61" s="336">
        <v>35150</v>
      </c>
      <c r="K61" s="337">
        <v>17.399999999999999</v>
      </c>
      <c r="L61" s="338">
        <v>49484</v>
      </c>
      <c r="M61" s="339">
        <v>2.9</v>
      </c>
      <c r="N61" s="324">
        <v>14.5</v>
      </c>
    </row>
    <row r="62" spans="1:14" x14ac:dyDescent="0.15">
      <c r="A62" s="248"/>
      <c r="B62" s="244"/>
      <c r="C62" s="244"/>
      <c r="D62" s="244"/>
      <c r="E62" s="244"/>
      <c r="F62" s="244"/>
      <c r="G62" s="325"/>
      <c r="H62" s="326" t="s">
        <v>509</v>
      </c>
      <c r="I62" s="327">
        <v>1967155</v>
      </c>
      <c r="J62" s="328">
        <v>15524</v>
      </c>
      <c r="K62" s="329">
        <v>47.4</v>
      </c>
      <c r="L62" s="330">
        <v>26292</v>
      </c>
      <c r="M62" s="331">
        <v>1.5</v>
      </c>
      <c r="N62" s="332">
        <v>45.9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6.94</v>
      </c>
      <c r="G47" s="12">
        <v>6.08</v>
      </c>
      <c r="H47" s="12">
        <v>5.92</v>
      </c>
      <c r="I47" s="12">
        <v>6.42</v>
      </c>
      <c r="J47" s="13">
        <v>7.17</v>
      </c>
    </row>
    <row r="48" spans="2:10" ht="57.75" customHeight="1" x14ac:dyDescent="0.15">
      <c r="B48" s="14"/>
      <c r="C48" s="1171" t="s">
        <v>4</v>
      </c>
      <c r="D48" s="1171"/>
      <c r="E48" s="1172"/>
      <c r="F48" s="15">
        <v>0.42</v>
      </c>
      <c r="G48" s="16">
        <v>0.96</v>
      </c>
      <c r="H48" s="16">
        <v>0.99</v>
      </c>
      <c r="I48" s="16">
        <v>1.55</v>
      </c>
      <c r="J48" s="17">
        <v>0.2</v>
      </c>
    </row>
    <row r="49" spans="2:10" ht="57.75" customHeight="1" thickBot="1" x14ac:dyDescent="0.2">
      <c r="B49" s="18"/>
      <c r="C49" s="1173" t="s">
        <v>5</v>
      </c>
      <c r="D49" s="1173"/>
      <c r="E49" s="1174"/>
      <c r="F49" s="19" t="s">
        <v>521</v>
      </c>
      <c r="G49" s="20" t="s">
        <v>522</v>
      </c>
      <c r="H49" s="20" t="s">
        <v>523</v>
      </c>
      <c r="I49" s="20">
        <v>1.07</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20040215</cp:lastModifiedBy>
  <cp:lastPrinted>2017-03-15T02:30:37Z</cp:lastPrinted>
  <dcterms:created xsi:type="dcterms:W3CDTF">2017-02-15T20:31:23Z</dcterms:created>
  <dcterms:modified xsi:type="dcterms:W3CDTF">2017-05-26T05:17:49Z</dcterms:modified>
</cp:coreProperties>
</file>