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RLnKHRZaslA+EOvTVzgrJW8sqLgY04xoYHZIAiG56V3LsIkHgeADtBMZwjJ8Xmutu7qsx9rAGLOqDzXXcsfpBg==" workbookSaltValue="u5Gk1yfYZkXtOI3H7FgUWg=="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BB8" i="4" s="1"/>
  <c r="S6" i="5"/>
  <c r="AT8" i="4" s="1"/>
  <c r="R6" i="5"/>
  <c r="Q6" i="5"/>
  <c r="P6" i="5"/>
  <c r="O6" i="5"/>
  <c r="P10" i="4" s="1"/>
  <c r="N6" i="5"/>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D10" i="4"/>
  <c r="W10" i="4"/>
  <c r="I10" i="4"/>
  <c r="AL8"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<sst xmlns="http://schemas.openxmlformats.org/spreadsheetml/2006/main" count="226" uniqueCount="111">
  <si>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</si>
  <si>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</si>
  <si>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</si>
  <si>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</si>
  <si>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</si>
  <si>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</si>
  <si>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</si>
  <si>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</si>
  <si>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</si>
  <si>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</si>
  <si>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</si>
  <si>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</si>
  <si>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</si>
  <si>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</si>
  <si>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</si>
  <si>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</si>
  <si>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</si>
  <si>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</si>
  <si>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</si>
  <si>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</si>
  <si>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</si>
  <si>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</si>
  <si>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</si>
  <si>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</si>
  <si>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</si>
  <si>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</si>
  <si>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</si>
  <si>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</si>
  <si>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</si>
  <si>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</si>
  <si>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</si>
  <si>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</si>
  <si>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</si>
  <si>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</si>
  <si>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</si>
  <si>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</si>
  <si>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</si>
  <si>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</si>
  <si>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</si>
  <si>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</si>
  <si>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</si>
  <si>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</si>
  <si>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</si>
  <si>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</si>
  <si>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</si>
  <si>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</si>
  <si>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</si>
  <si>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</si>
  <si>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</si>
  <si>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</si>
  <si>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</si>
  <si>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</si>
  <si>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</si>
  <si>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</si>
  <si>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</si>
  <si>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</si>
  <si>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</si>
  <si>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</si>
  <si>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</si>
  <si>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</si>
  <si>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</si>
  <si>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</si>
  <si>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</si>
  <si>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</si>
  <si>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</si>
  <si>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</si>
  <si>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</si>
  <si>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</si>
  <si>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</si>
  <si>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</si>
  <si>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</si>
  <si>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</si>
  <si>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</si>
  <si>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</si>
  <si>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</si>
  <si>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</si>
  <si>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</si>
  <si>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</si>
  <si>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</si>
  <si>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</si>
  <si>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</si>
  <si>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</si>
  <si>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</si>
  <si>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</si>
  <si>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</si>
  <si>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</si>
  <si>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</si>
  <si>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</si>
  <si>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</si>
  <si>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</si>
  <si>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</si>
  <si>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</si>
  <si>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</si>
  <si>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</si>
  <si>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</si>
  <si>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</si>
  <si>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河南町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</si>
  <si>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</si>
  <si>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</si>
  <si>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</si>
  <si>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</si>
  <si>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</si>
  <si>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</si>
  <si>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</si>
  <si>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</si>
  <si>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</si>
  <si>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</si>
  <si>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</si>
  <si>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収益的収支比率については、資本費の増加が続いており現状では100％を下回っている。また、下水道事業の性質上、多額となる投資の世代間負担の公平を図るため資本費平準化債の活用をしている。　
　企業債残高対事業規模比率については、類似団体と比較して低い数値で推移しているが、今後、長寿命化に係る下水道事業債が増加するため、下水道使用料に対する企業債残高の比率は高まる傾向になる見込みである。
　経費回収率については、現在のところ100％を下回っているが、数値は毎年改善しており、類似団体と比較しても高い数値となっているが、今後はマンホールポンプの増加及び修繕費の増加により維持管理費が上昇することが見込まれる。
　汚水処理原価については、本町の下水道が独自の終末処理場を有しない流域関連公共下水道なので類似団体と比較して低い数値で推移している。
　水洗化率については、100％を下回っているが、供用開始区域における水洗化の促進により数値は毎年改善しており、類似団体と比較しても高い数値となっている。
　</t>
    <rPh sb="1" eb="4">
      <t>シュウエキテキ</t>
    </rPh>
    <rPh sb="4" eb="8">
      <t>シュウシヒリツ</t>
    </rPh>
    <rPh sb="14" eb="17">
      <t>シホンヒ</t>
    </rPh>
    <rPh sb="18" eb="20">
      <t>ゾウカ</t>
    </rPh>
    <rPh sb="21" eb="22">
      <t>ツヅ</t>
    </rPh>
    <rPh sb="26" eb="28">
      <t>ゲンジョウ</t>
    </rPh>
    <rPh sb="35" eb="37">
      <t>シタマワ</t>
    </rPh>
    <rPh sb="45" eb="48">
      <t>ゲスイドウ</t>
    </rPh>
    <rPh sb="76" eb="79">
      <t>シホンヒ</t>
    </rPh>
    <rPh sb="79" eb="82">
      <t>ヘイジュンカ</t>
    </rPh>
    <rPh sb="82" eb="83">
      <t>サイ</t>
    </rPh>
    <rPh sb="84" eb="86">
      <t>カツヨウ</t>
    </rPh>
    <rPh sb="95" eb="98">
      <t>キギョウサイ</t>
    </rPh>
    <rPh sb="98" eb="100">
      <t>ザンダカ</t>
    </rPh>
    <rPh sb="100" eb="101">
      <t>タイ</t>
    </rPh>
    <rPh sb="101" eb="105">
      <t>ジギョウキボ</t>
    </rPh>
    <rPh sb="105" eb="107">
      <t>ヒリツ</t>
    </rPh>
    <rPh sb="113" eb="115">
      <t>ルイジ</t>
    </rPh>
    <rPh sb="115" eb="117">
      <t>ダンタイ</t>
    </rPh>
    <rPh sb="118" eb="120">
      <t>ヒカク</t>
    </rPh>
    <rPh sb="122" eb="123">
      <t>ヒク</t>
    </rPh>
    <rPh sb="124" eb="126">
      <t>スウチ</t>
    </rPh>
    <rPh sb="127" eb="129">
      <t>スイイ</t>
    </rPh>
    <rPh sb="135" eb="137">
      <t>コンゴ</t>
    </rPh>
    <rPh sb="138" eb="142">
      <t>チョウジュミョウカ</t>
    </rPh>
    <rPh sb="143" eb="144">
      <t>カカ</t>
    </rPh>
    <rPh sb="145" eb="148">
      <t>ゲスイドウ</t>
    </rPh>
    <rPh sb="148" eb="151">
      <t>ジギョウサイ</t>
    </rPh>
    <rPh sb="152" eb="154">
      <t>ゾウカ</t>
    </rPh>
    <rPh sb="159" eb="165">
      <t>ゲスイドウシヨウリョウ</t>
    </rPh>
    <rPh sb="166" eb="167">
      <t>タイ</t>
    </rPh>
    <rPh sb="169" eb="172">
      <t>キギョウサイ</t>
    </rPh>
    <rPh sb="172" eb="174">
      <t>ザンダカ</t>
    </rPh>
    <rPh sb="175" eb="177">
      <t>ヒリツ</t>
    </rPh>
    <rPh sb="178" eb="179">
      <t>タカ</t>
    </rPh>
    <rPh sb="181" eb="183">
      <t>ケイコウ</t>
    </rPh>
    <rPh sb="186" eb="188">
      <t>ミコ</t>
    </rPh>
    <rPh sb="195" eb="200">
      <t>ケイヒカイシュウリツ</t>
    </rPh>
    <rPh sb="206" eb="208">
      <t>ゲンザイ</t>
    </rPh>
    <rPh sb="237" eb="239">
      <t>ルイジ</t>
    </rPh>
    <rPh sb="239" eb="241">
      <t>ダンタイ</t>
    </rPh>
    <rPh sb="242" eb="244">
      <t>ヒカク</t>
    </rPh>
    <rPh sb="247" eb="248">
      <t>タカ</t>
    </rPh>
    <rPh sb="249" eb="251">
      <t>スウチ</t>
    </rPh>
    <rPh sb="259" eb="261">
      <t>コンゴ</t>
    </rPh>
    <rPh sb="271" eb="273">
      <t>ゾウカ</t>
    </rPh>
    <rPh sb="273" eb="274">
      <t>オヨ</t>
    </rPh>
    <rPh sb="275" eb="278">
      <t>シュウゼンヒ</t>
    </rPh>
    <rPh sb="279" eb="281">
      <t>ゾウカ</t>
    </rPh>
    <rPh sb="284" eb="289">
      <t>イジカンリヒ</t>
    </rPh>
    <rPh sb="290" eb="292">
      <t>ジョウショウ</t>
    </rPh>
    <rPh sb="297" eb="299">
      <t>ミコ</t>
    </rPh>
    <rPh sb="305" eb="311">
      <t>オスイショリゲンカ</t>
    </rPh>
    <rPh sb="317" eb="319">
      <t>ホンチョウ</t>
    </rPh>
    <rPh sb="320" eb="323">
      <t>ゲスイドウ</t>
    </rPh>
    <rPh sb="337" eb="346">
      <t>リュウイキカンレンコウキョウゲスイドウ</t>
    </rPh>
    <rPh sb="349" eb="351">
      <t>ルイジ</t>
    </rPh>
    <rPh sb="351" eb="353">
      <t>ダンタイ</t>
    </rPh>
    <rPh sb="354" eb="356">
      <t>ヒカク</t>
    </rPh>
    <rPh sb="358" eb="359">
      <t>ヒク</t>
    </rPh>
    <rPh sb="360" eb="362">
      <t>スウチ</t>
    </rPh>
    <rPh sb="363" eb="365">
      <t>スイイ</t>
    </rPh>
    <rPh sb="372" eb="376">
      <t>スイセンカリツ</t>
    </rPh>
    <rPh sb="395" eb="399">
      <t>キョウヨウカイシ</t>
    </rPh>
    <rPh sb="399" eb="401">
      <t>クイキ</t>
    </rPh>
    <rPh sb="405" eb="408">
      <t>スイセンカ</t>
    </rPh>
    <rPh sb="409" eb="412">
      <t>ソクシンイ</t>
    </rPh>
    <phoneticPr fontId="4"/>
  </si>
  <si>
    <t>　本町の公共下水道事業の経営は、平成27年度までは類似団体と比較して、企業債残高対事業規模比率、経費回収率、汚水処理原価より、類似団体と比較して概ね健全で効率のよい経営ができているといえる。
　しかし、使用料以外の収入で賄っている部分があり、維持管理費の増も見込まれるため、今後は公営企業会計の導入を行い効率的な事業運営に取り組んで行く。</t>
    <rPh sb="1" eb="3">
      <t>ホンチョウ</t>
    </rPh>
    <rPh sb="4" eb="6">
      <t>コウキョウ</t>
    </rPh>
    <rPh sb="6" eb="9">
      <t>ゲスイドウ</t>
    </rPh>
    <rPh sb="9" eb="11">
      <t>ジギョウ</t>
    </rPh>
    <rPh sb="12" eb="14">
      <t>ケ</t>
    </rPh>
    <phoneticPr fontId="4"/>
  </si>
  <si>
    <t>　本町では、昭和63年度から下水道事業に着手したが、民間企業の大規模開発によりコミュニティプラント処理していた区域を公共下水道に接続した地区があり、管布設から45年を経過することから、平成26、27年度に長寿命化計画（Ⅰ期　平成27～31年度、Ⅱ期　平成28～32年度）を策定し、平成27年度から計画的な更新を行っている。</t>
    <rPh sb="1" eb="3">
      <t>ホンチョウ</t>
    </rPh>
    <rPh sb="6" eb="8">
      <t>ショウワ</t>
    </rPh>
    <rPh sb="10" eb="12">
      <t>ネンド</t>
    </rPh>
    <rPh sb="14" eb="17">
      <t>ゲスイドウ</t>
    </rPh>
    <rPh sb="17" eb="19">
      <t>ジギョウ</t>
    </rPh>
    <rPh sb="20" eb="22">
      <t>チャクシュ</t>
    </rPh>
    <rPh sb="31" eb="36">
      <t>ダイキボカイハツ</t>
    </rPh>
    <rPh sb="49" eb="51">
      <t>ショリ</t>
    </rPh>
    <rPh sb="55" eb="57">
      <t>クイキ</t>
    </rPh>
    <rPh sb="58" eb="63">
      <t>コウキョウゲスイドウ</t>
    </rPh>
    <rPh sb="64" eb="66">
      <t>セツゾク</t>
    </rPh>
    <rPh sb="68" eb="70">
      <t>チク</t>
    </rPh>
    <rPh sb="74" eb="75">
      <t>カン</t>
    </rPh>
    <rPh sb="75" eb="77">
      <t>フセツ</t>
    </rPh>
    <rPh sb="81" eb="82">
      <t>ネン</t>
    </rPh>
    <rPh sb="83" eb="85">
      <t>ケイカ</t>
    </rPh>
    <rPh sb="99" eb="101">
      <t>ネンド</t>
    </rPh>
    <rPh sb="102" eb="106">
      <t>チョウジュミョウカ</t>
    </rPh>
    <rPh sb="106" eb="108">
      <t>ケイカク</t>
    </rPh>
    <rPh sb="110" eb="111">
      <t>キ</t>
    </rPh>
    <rPh sb="112" eb="114">
      <t>ヘイセイ</t>
    </rPh>
    <rPh sb="119" eb="121">
      <t>ネンド</t>
    </rPh>
    <rPh sb="123" eb="124">
      <t>キ</t>
    </rPh>
    <rPh sb="125" eb="127">
      <t>ヘイセイ</t>
    </rPh>
    <rPh sb="132" eb="134">
      <t>ネンド</t>
    </rPh>
    <rPh sb="136" eb="138">
      <t>サクテイ</t>
    </rPh>
    <rPh sb="140" eb="142">
      <t>ヘイセイ</t>
    </rPh>
    <rPh sb="144" eb="146">
      <t>ネンド</t>
    </rPh>
    <rPh sb="148" eb="150">
      <t>ケイカク</t>
    </rPh>
    <rPh sb="150" eb="151">
      <t>テキ</t>
    </rPh>
    <rPh sb="152" eb="154">
      <t>コウシン</t>
    </rPh>
    <rPh sb="155" eb="1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</si>
</sst>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0.08</c:v>
                </c:pt>
                <c:pt idx="1">
                  <c:v>0.1</c:v>
                </c:pt>
                <c:pt idx="2" formatCode="#,##0.00;&quot;△&quot;#,##0.00">
                  <c:v>0</c:v>
                </c:pt>
                <c:pt idx="3" formatCode="#,##0.00;&quot;△&quot;#,##0.00">
                  <c:v>0</c:v>
                </c:pt>
                <c:pt idx="4" formatCode="#,##0.00;&quot;△&quot;#,##0.00">
                  <c:v>0.37</c:v>
                </c:pt>
              </c:numCache>
            </c:numRef>
          </c:val>
        </c:ser>
        <c:dLbls>
          <c:showLegendKey val="0"/>
          <c:showVal val="0"/>
          <c:showCatName val="0"/>
          <c:showSerName val="0"/>
          <c:showPercent val="0"/>
          <c:showBubbleSize val="0"/>
        </c:dLbls>
        <c:gapWidth val="150"/>
        <c:axId val="84236544"/>
        <c:axId val="857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84236544"/>
        <c:axId val="85787008"/>
      </c:lineChart>
      <c:dateAx>
        <c:axId val="84236544"/>
        <c:scaling>
          <c:orientation val="minMax"/>
        </c:scaling>
        <c:delete val="1"/>
        <c:axPos val="b"/>
        <c:numFmt formatCode="ge" sourceLinked="1"/>
        <c:majorTickMark val="none"/>
        <c:minorTickMark val="none"/>
        <c:tickLblPos val="none"/>
        <c:crossAx val="85787008"/>
        <c:crosses val="autoZero"/>
        <c:auto val="1"/>
        <c:lblOffset val="100"/>
        <c:baseTimeUnit val="years"/>
      </c:dateAx>
      <c:valAx>
        <c:axId val="857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605120"/>
        <c:axId val="996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99605120"/>
        <c:axId val="99611392"/>
      </c:lineChart>
      <c:dateAx>
        <c:axId val="99605120"/>
        <c:scaling>
          <c:orientation val="minMax"/>
        </c:scaling>
        <c:delete val="1"/>
        <c:axPos val="b"/>
        <c:numFmt formatCode="ge" sourceLinked="1"/>
        <c:majorTickMark val="none"/>
        <c:minorTickMark val="none"/>
        <c:tickLblPos val="none"/>
        <c:crossAx val="99611392"/>
        <c:crosses val="autoZero"/>
        <c:auto val="1"/>
        <c:lblOffset val="100"/>
        <c:baseTimeUnit val="years"/>
      </c:dateAx>
      <c:valAx>
        <c:axId val="996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93.37</c:v>
                </c:pt>
                <c:pt idx="1">
                  <c:v>92.42</c:v>
                </c:pt>
                <c:pt idx="2">
                  <c:v>94.07</c:v>
                </c:pt>
                <c:pt idx="3">
                  <c:v>95.5</c:v>
                </c:pt>
                <c:pt idx="4">
                  <c:v>96.21</c:v>
                </c:pt>
              </c:numCache>
            </c:numRef>
          </c:val>
        </c:ser>
        <c:dLbls>
          <c:showLegendKey val="0"/>
          <c:showVal val="0"/>
          <c:showCatName val="0"/>
          <c:showSerName val="0"/>
          <c:showPercent val="0"/>
          <c:showBubbleSize val="0"/>
        </c:dLbls>
        <c:gapWidth val="150"/>
        <c:axId val="99645696"/>
        <c:axId val="996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99645696"/>
        <c:axId val="99647872"/>
      </c:lineChart>
      <c:dateAx>
        <c:axId val="99645696"/>
        <c:scaling>
          <c:orientation val="minMax"/>
        </c:scaling>
        <c:delete val="1"/>
        <c:axPos val="b"/>
        <c:numFmt formatCode="ge" sourceLinked="1"/>
        <c:majorTickMark val="none"/>
        <c:minorTickMark val="none"/>
        <c:tickLblPos val="none"/>
        <c:crossAx val="99647872"/>
        <c:crosses val="autoZero"/>
        <c:auto val="1"/>
        <c:lblOffset val="100"/>
        <c:baseTimeUnit val="years"/>
      </c:dateAx>
      <c:valAx>
        <c:axId val="996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74.349999999999994</c:v>
                </c:pt>
                <c:pt idx="1">
                  <c:v>76.180000000000007</c:v>
                </c:pt>
                <c:pt idx="2">
                  <c:v>76.86</c:v>
                </c:pt>
                <c:pt idx="3">
                  <c:v>78.91</c:v>
                </c:pt>
                <c:pt idx="4">
                  <c:v>78.59</c:v>
                </c:pt>
              </c:numCache>
            </c:numRef>
          </c:val>
        </c:ser>
        <c:dLbls>
          <c:showLegendKey val="0"/>
          <c:showVal val="0"/>
          <c:showCatName val="0"/>
          <c:showSerName val="0"/>
          <c:showPercent val="0"/>
          <c:showBubbleSize val="0"/>
        </c:dLbls>
        <c:gapWidth val="150"/>
        <c:axId val="85817216"/>
        <c:axId val="858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17216"/>
        <c:axId val="85823488"/>
      </c:lineChart>
      <c:dateAx>
        <c:axId val="85817216"/>
        <c:scaling>
          <c:orientation val="minMax"/>
        </c:scaling>
        <c:delete val="1"/>
        <c:axPos val="b"/>
        <c:numFmt formatCode="ge" sourceLinked="1"/>
        <c:majorTickMark val="none"/>
        <c:minorTickMark val="none"/>
        <c:tickLblPos val="none"/>
        <c:crossAx val="85823488"/>
        <c:crosses val="autoZero"/>
        <c:auto val="1"/>
        <c:lblOffset val="100"/>
        <c:baseTimeUnit val="years"/>
      </c:dateAx>
      <c:valAx>
        <c:axId val="858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841408"/>
        <c:axId val="858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841408"/>
        <c:axId val="85843328"/>
      </c:lineChart>
      <c:dateAx>
        <c:axId val="85841408"/>
        <c:scaling>
          <c:orientation val="minMax"/>
        </c:scaling>
        <c:delete val="1"/>
        <c:axPos val="b"/>
        <c:numFmt formatCode="ge" sourceLinked="1"/>
        <c:majorTickMark val="none"/>
        <c:minorTickMark val="none"/>
        <c:tickLblPos val="none"/>
        <c:crossAx val="85843328"/>
        <c:crosses val="autoZero"/>
        <c:auto val="1"/>
        <c:lblOffset val="100"/>
        <c:baseTimeUnit val="years"/>
      </c:dateAx>
      <c:valAx>
        <c:axId val="858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88576"/>
        <c:axId val="900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88576"/>
        <c:axId val="90090496"/>
      </c:lineChart>
      <c:dateAx>
        <c:axId val="90088576"/>
        <c:scaling>
          <c:orientation val="minMax"/>
        </c:scaling>
        <c:delete val="1"/>
        <c:axPos val="b"/>
        <c:numFmt formatCode="ge" sourceLinked="1"/>
        <c:majorTickMark val="none"/>
        <c:minorTickMark val="none"/>
        <c:tickLblPos val="none"/>
        <c:crossAx val="90090496"/>
        <c:crosses val="autoZero"/>
        <c:auto val="1"/>
        <c:lblOffset val="100"/>
        <c:baseTimeUnit val="years"/>
      </c:dateAx>
      <c:valAx>
        <c:axId val="900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41664"/>
        <c:axId val="918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41664"/>
        <c:axId val="91843584"/>
      </c:lineChart>
      <c:dateAx>
        <c:axId val="91841664"/>
        <c:scaling>
          <c:orientation val="minMax"/>
        </c:scaling>
        <c:delete val="1"/>
        <c:axPos val="b"/>
        <c:numFmt formatCode="ge" sourceLinked="1"/>
        <c:majorTickMark val="none"/>
        <c:minorTickMark val="none"/>
        <c:tickLblPos val="none"/>
        <c:crossAx val="91843584"/>
        <c:crosses val="autoZero"/>
        <c:auto val="1"/>
        <c:lblOffset val="100"/>
        <c:baseTimeUnit val="years"/>
      </c:dateAx>
      <c:valAx>
        <c:axId val="918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65856"/>
        <c:axId val="918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65856"/>
        <c:axId val="91867776"/>
      </c:lineChart>
      <c:dateAx>
        <c:axId val="91865856"/>
        <c:scaling>
          <c:orientation val="minMax"/>
        </c:scaling>
        <c:delete val="1"/>
        <c:axPos val="b"/>
        <c:numFmt formatCode="ge" sourceLinked="1"/>
        <c:majorTickMark val="none"/>
        <c:minorTickMark val="none"/>
        <c:tickLblPos val="none"/>
        <c:crossAx val="91867776"/>
        <c:crosses val="autoZero"/>
        <c:auto val="1"/>
        <c:lblOffset val="100"/>
        <c:baseTimeUnit val="years"/>
      </c:dateAx>
      <c:valAx>
        <c:axId val="918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1658.47</c:v>
                </c:pt>
                <c:pt idx="1">
                  <c:v>941.39</c:v>
                </c:pt>
                <c:pt idx="2">
                  <c:v>846.52</c:v>
                </c:pt>
                <c:pt idx="3">
                  <c:v>753.09</c:v>
                </c:pt>
                <c:pt idx="4">
                  <c:v>829.27</c:v>
                </c:pt>
              </c:numCache>
            </c:numRef>
          </c:val>
        </c:ser>
        <c:dLbls>
          <c:showLegendKey val="0"/>
          <c:showVal val="0"/>
          <c:showCatName val="0"/>
          <c:showSerName val="0"/>
          <c:showPercent val="0"/>
          <c:showBubbleSize val="0"/>
        </c:dLbls>
        <c:gapWidth val="150"/>
        <c:axId val="99438976"/>
        <c:axId val="994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99438976"/>
        <c:axId val="99440896"/>
      </c:lineChart>
      <c:dateAx>
        <c:axId val="99438976"/>
        <c:scaling>
          <c:orientation val="minMax"/>
        </c:scaling>
        <c:delete val="1"/>
        <c:axPos val="b"/>
        <c:numFmt formatCode="ge" sourceLinked="1"/>
        <c:majorTickMark val="none"/>
        <c:minorTickMark val="none"/>
        <c:tickLblPos val="none"/>
        <c:crossAx val="99440896"/>
        <c:crosses val="autoZero"/>
        <c:auto val="1"/>
        <c:lblOffset val="100"/>
        <c:baseTimeUnit val="years"/>
      </c:dateAx>
      <c:valAx>
        <c:axId val="994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82.93</c:v>
                </c:pt>
                <c:pt idx="1">
                  <c:v>86.89</c:v>
                </c:pt>
                <c:pt idx="2">
                  <c:v>89.31</c:v>
                </c:pt>
                <c:pt idx="3">
                  <c:v>95.51</c:v>
                </c:pt>
                <c:pt idx="4">
                  <c:v>95.86</c:v>
                </c:pt>
              </c:numCache>
            </c:numRef>
          </c:val>
        </c:ser>
        <c:dLbls>
          <c:showLegendKey val="0"/>
          <c:showVal val="0"/>
          <c:showCatName val="0"/>
          <c:showSerName val="0"/>
          <c:showPercent val="0"/>
          <c:showBubbleSize val="0"/>
        </c:dLbls>
        <c:gapWidth val="150"/>
        <c:axId val="99467264"/>
        <c:axId val="994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99467264"/>
        <c:axId val="99469184"/>
      </c:lineChart>
      <c:dateAx>
        <c:axId val="99467264"/>
        <c:scaling>
          <c:orientation val="minMax"/>
        </c:scaling>
        <c:delete val="1"/>
        <c:axPos val="b"/>
        <c:numFmt formatCode="ge" sourceLinked="1"/>
        <c:majorTickMark val="none"/>
        <c:minorTickMark val="none"/>
        <c:tickLblPos val="none"/>
        <c:crossAx val="99469184"/>
        <c:crosses val="autoZero"/>
        <c:auto val="1"/>
        <c:lblOffset val="100"/>
        <c:baseTimeUnit val="years"/>
      </c:dateAx>
      <c:valAx>
        <c:axId val="994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123.25</c:v>
                </c:pt>
                <c:pt idx="1">
                  <c:v>117.11</c:v>
                </c:pt>
                <c:pt idx="2">
                  <c:v>114.19</c:v>
                </c:pt>
                <c:pt idx="3">
                  <c:v>110.69</c:v>
                </c:pt>
                <c:pt idx="4">
                  <c:v>109.87</c:v>
                </c:pt>
              </c:numCache>
            </c:numRef>
          </c:val>
        </c:ser>
        <c:dLbls>
          <c:showLegendKey val="0"/>
          <c:showVal val="0"/>
          <c:showCatName val="0"/>
          <c:showSerName val="0"/>
          <c:showPercent val="0"/>
          <c:showBubbleSize val="0"/>
        </c:dLbls>
        <c:gapWidth val="150"/>
        <c:axId val="99560448"/>
        <c:axId val="995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99560448"/>
        <c:axId val="99574912"/>
      </c:lineChart>
      <c:dateAx>
        <c:axId val="99560448"/>
        <c:scaling>
          <c:orientation val="minMax"/>
        </c:scaling>
        <c:delete val="1"/>
        <c:axPos val="b"/>
        <c:numFmt formatCode="ge" sourceLinked="1"/>
        <c:majorTickMark val="none"/>
        <c:minorTickMark val="none"/>
        <c:tickLblPos val="none"/>
        <c:crossAx val="99574912"/>
        <c:crosses val="autoZero"/>
        <c:auto val="1"/>
        <c:lblOffset val="100"/>
        <c:baseTimeUnit val="years"/>
      </c:dateAx>
      <c:valAx>
        <c:axId val="995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河南町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15857</v>
      </c>
      <c r="AM8" s="47"/>
      <c r="AN8" s="47"/>
      <c r="AO8" s="47"/>
      <c r="AP8" s="47"/>
      <c r="AQ8" s="47"/>
      <c r="AR8" s="47"/>
      <c r="AS8" s="47"/>
      <c r="AT8" s="43">
        <f>データ!S6</f>
        <v>25.26</v>
      </c>
      <c r="AU8" s="43"/>
      <c r="AV8" s="43"/>
      <c r="AW8" s="43"/>
      <c r="AX8" s="43"/>
      <c r="AY8" s="43"/>
      <c r="AZ8" s="43"/>
      <c r="BA8" s="43"/>
      <c r="BB8" s="43">
        <f>データ!T6</f>
        <v>627.75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78.260000000000005</v>
      </c>
      <c r="Q10" s="43"/>
      <c r="R10" s="43"/>
      <c r="S10" s="43"/>
      <c r="T10" s="43"/>
      <c r="U10" s="43"/>
      <c r="V10" s="43"/>
      <c r="W10" s="43">
        <f>データ!P6</f>
        <v>96.46</v>
      </c>
      <c r="X10" s="43"/>
      <c r="Y10" s="43"/>
      <c r="Z10" s="43"/>
      <c r="AA10" s="43"/>
      <c r="AB10" s="43"/>
      <c r="AC10" s="43"/>
      <c r="AD10" s="47">
        <f>データ!Q6</f>
        <v>1792</v>
      </c>
      <c r="AE10" s="47"/>
      <c r="AF10" s="47"/>
      <c r="AG10" s="47"/>
      <c r="AH10" s="47"/>
      <c r="AI10" s="47"/>
      <c r="AJ10" s="47"/>
      <c r="AK10" s="2"/>
      <c r="AL10" s="47">
        <f>データ!U6</f>
        <v>12388</v>
      </c>
      <c r="AM10" s="47"/>
      <c r="AN10" s="47"/>
      <c r="AO10" s="47"/>
      <c r="AP10" s="47"/>
      <c r="AQ10" s="47"/>
      <c r="AR10" s="47"/>
      <c r="AS10" s="47"/>
      <c r="AT10" s="43">
        <f>データ!V6</f>
        <v>3.11</v>
      </c>
      <c r="AU10" s="43"/>
      <c r="AV10" s="43"/>
      <c r="AW10" s="43"/>
      <c r="AX10" s="43"/>
      <c r="AY10" s="43"/>
      <c r="AZ10" s="43"/>
      <c r="BA10" s="43"/>
      <c r="BB10" s="43">
        <f>データ!W6</f>
        <v>3983.28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110</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EHvVQKzfH5B/EdGNSmBd9N5zUKy/aOwFs63oK/3AEEDSuzVkC3CPHTTtSTdKr6LJ9q2NiP/BYl3+9QJbD8UhYQ==" saltValue="AgDw7xerh9wxiqu963zoA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X1" workbookViewId="0">
      <selection activeCell="EH8" sqref="EH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273821</v>
      </c>
      <c r="D6" s="31">
        <f t="shared" si="3"/>
        <v>47</v>
      </c>
      <c r="E6" s="31">
        <f t="shared" si="3"/>
        <v>17</v>
      </c>
      <c r="F6" s="31">
        <f t="shared" si="3"/>
        <v>1</v>
      </c>
      <c r="G6" s="31">
        <f t="shared" si="3"/>
        <v>0</v>
      </c>
      <c r="H6" s="31" t="str">
        <f t="shared" si="3"/>
        <v>大阪府　河南町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78.260000000000005</v>
      </c>
      <c r="P6" s="32">
        <f t="shared" si="3"/>
        <v>96.46</v>
      </c>
      <c r="Q6" s="32">
        <f t="shared" si="3"/>
        <v>1792</v>
      </c>
      <c r="R6" s="32">
        <f t="shared" si="3"/>
        <v>15857</v>
      </c>
      <c r="S6" s="32">
        <f t="shared" si="3"/>
        <v>25.26</v>
      </c>
      <c r="T6" s="32">
        <f t="shared" si="3"/>
        <v>627.75</v>
      </c>
      <c r="U6" s="32">
        <f t="shared" si="3"/>
        <v>12388</v>
      </c>
      <c r="V6" s="32">
        <f t="shared" si="3"/>
        <v>3.11</v>
      </c>
      <c r="W6" s="32">
        <f t="shared" si="3"/>
        <v>3983.28</v>
      </c>
      <c r="X6" s="33">
        <f>IF(X7="",NA(),X7)</f>
        <v>74.349999999999994</v>
      </c>
      <c r="Y6" s="33">
        <f t="shared" ref="Y6:AG6" si="4">IF(Y7="",NA(),Y7)</f>
        <v>76.180000000000007</v>
      </c>
      <c r="Z6" s="33">
        <f t="shared" si="4"/>
        <v>76.86</v>
      </c>
      <c r="AA6" s="33">
        <f t="shared" si="4"/>
        <v>78.91</v>
      </c>
      <c r="AB6" s="33">
        <f t="shared" si="4"/>
        <v>78.59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1658.47</v>
      </c>
      <c r="BF6" s="33">
        <f t="shared" ref="BF6:BN6" si="7">IF(BF7="",NA(),BF7)</f>
        <v>941.39</v>
      </c>
      <c r="BG6" s="33">
        <f t="shared" si="7"/>
        <v>846.52</v>
      </c>
      <c r="BH6" s="33">
        <f t="shared" si="7"/>
        <v>753.09</v>
      </c>
      <c r="BI6" s="33">
        <f t="shared" si="7"/>
        <v>829.27</v>
      </c>
      <c r="BJ6" s="33">
        <f t="shared" si="7"/>
        <v>1334.01</v>
      </c>
      <c r="BK6" s="33">
        <f t="shared" si="7"/>
        <v>1273.52</v>
      </c>
      <c r="BL6" s="33">
        <f t="shared" si="7"/>
        <v>1209.95</v>
      </c>
      <c r="BM6" s="33">
        <f t="shared" si="7"/>
        <v>1136.5</v>
      </c>
      <c r="BN6" s="33">
        <f t="shared" si="7"/>
        <v>1118.56</v>
      </c>
      <c r="BO6" s="32" t="str">
        <f>IF(BO7="","",IF(BO7="-","【-】","【"&amp;SUBSTITUTE(TEXT(BO7,"#,##0.00"),"-","△")&amp;"】"))</f>
        <v>【763.62】</v>
      </c>
      <c r="BP6" s="33">
        <f>IF(BP7="",NA(),BP7)</f>
        <v>82.93</v>
      </c>
      <c r="BQ6" s="33">
        <f t="shared" ref="BQ6:BY6" si="8">IF(BQ7="",NA(),BQ7)</f>
        <v>86.89</v>
      </c>
      <c r="BR6" s="33">
        <f t="shared" si="8"/>
        <v>89.31</v>
      </c>
      <c r="BS6" s="33">
        <f t="shared" si="8"/>
        <v>95.51</v>
      </c>
      <c r="BT6" s="33">
        <f t="shared" si="8"/>
        <v>95.86</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123.25</v>
      </c>
      <c r="CB6" s="33">
        <f t="shared" ref="CB6:CJ6" si="9">IF(CB7="",NA(),CB7)</f>
        <v>117.11</v>
      </c>
      <c r="CC6" s="33">
        <f t="shared" si="9"/>
        <v>114.19</v>
      </c>
      <c r="CD6" s="33">
        <f t="shared" si="9"/>
        <v>110.69</v>
      </c>
      <c r="CE6" s="33">
        <f t="shared" si="9"/>
        <v>109.87</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93.37</v>
      </c>
      <c r="CX6" s="33">
        <f t="shared" ref="CX6:DF6" si="11">IF(CX7="",NA(),CX7)</f>
        <v>92.42</v>
      </c>
      <c r="CY6" s="33">
        <f t="shared" si="11"/>
        <v>94.07</v>
      </c>
      <c r="CZ6" s="33">
        <f t="shared" si="11"/>
        <v>95.5</v>
      </c>
      <c r="DA6" s="33">
        <f t="shared" si="11"/>
        <v>96.21</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0.08</v>
      </c>
      <c r="EE6" s="33">
        <f t="shared" ref="EE6:EM6" si="14">IF(EE7="",NA(),EE7)</f>
        <v>0.1</v>
      </c>
      <c r="EF6" s="32">
        <f t="shared" si="14"/>
        <v>0</v>
      </c>
      <c r="EG6" s="32">
        <f t="shared" si="14"/>
        <v>0</v>
      </c>
      <c r="EH6" s="32">
        <f t="shared" si="14"/>
        <v>0.37</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273821</v>
      </c>
      <c r="D7" s="35">
        <v>47</v>
      </c>
      <c r="E7" s="35">
        <v>17</v>
      </c>
      <c r="F7" s="35">
        <v>1</v>
      </c>
      <c r="G7" s="35">
        <v>0</v>
      </c>
      <c r="H7" s="35" t="s">
        <v>96</v>
      </c>
      <c r="I7" s="35" t="s">
        <v>97</v>
      </c>
      <c r="J7" s="35" t="s">
        <v>98</v>
      </c>
      <c r="K7" s="35" t="s">
        <v>99</v>
      </c>
      <c r="L7" s="35" t="s">
        <v>100</v>
      </c>
      <c r="M7" s="36" t="s">
        <v>101</v>
      </c>
      <c r="N7" s="36" t="s">
        <v>102</v>
      </c>
      <c r="O7" s="36">
        <v>78.260000000000005</v>
      </c>
      <c r="P7" s="36">
        <v>96.46</v>
      </c>
      <c r="Q7" s="36">
        <v>1792</v>
      </c>
      <c r="R7" s="36">
        <v>15857</v>
      </c>
      <c r="S7" s="36">
        <v>25.26</v>
      </c>
      <c r="T7" s="36">
        <v>627.75</v>
      </c>
      <c r="U7" s="36">
        <v>12388</v>
      </c>
      <c r="V7" s="36">
        <v>3.11</v>
      </c>
      <c r="W7" s="36">
        <v>3983.28</v>
      </c>
      <c r="X7" s="36">
        <v>74.349999999999994</v>
      </c>
      <c r="Y7" s="36">
        <v>76.180000000000007</v>
      </c>
      <c r="Z7" s="36">
        <v>76.86</v>
      </c>
      <c r="AA7" s="36">
        <v>78.91</v>
      </c>
      <c r="AB7" s="36">
        <v>78.59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1658.47</v>
      </c>
      <c r="BF7" s="36">
        <v>941.39</v>
      </c>
      <c r="BG7" s="36">
        <v>846.52</v>
      </c>
      <c r="BH7" s="36">
        <v>753.09</v>
      </c>
      <c r="BI7" s="36">
        <v>829.27</v>
      </c>
      <c r="BJ7" s="36">
        <v>1334.01</v>
      </c>
      <c r="BK7" s="36">
        <v>1273.52</v>
      </c>
      <c r="BL7" s="36">
        <v>1209.95</v>
      </c>
      <c r="BM7" s="36">
        <v>1136.5</v>
      </c>
      <c r="BN7" s="36">
        <v>1118.56</v>
      </c>
      <c r="BO7" s="36">
        <v>763.62</v>
      </c>
      <c r="BP7" s="36">
        <v>82.93</v>
      </c>
      <c r="BQ7" s="36">
        <v>86.89</v>
      </c>
      <c r="BR7" s="36">
        <v>89.31</v>
      </c>
      <c r="BS7" s="36">
        <v>95.51</v>
      </c>
      <c r="BT7" s="36">
        <v>95.86</v>
      </c>
      <c r="BU7" s="36">
        <v>67.14</v>
      </c>
      <c r="BV7" s="36">
        <v>67.849999999999994</v>
      </c>
      <c r="BW7" s="36">
        <v>69.48</v>
      </c>
      <c r="BX7" s="36">
        <v>71.650000000000006</v>
      </c>
      <c r="BY7" s="36">
        <v>72.33</v>
      </c>
      <c r="BZ7" s="36">
        <v>98.53</v>
      </c>
      <c r="CA7" s="36">
        <v>123.25</v>
      </c>
      <c r="CB7" s="36">
        <v>117.11</v>
      </c>
      <c r="CC7" s="36">
        <v>114.19</v>
      </c>
      <c r="CD7" s="36">
        <v>110.69</v>
      </c>
      <c r="CE7" s="36">
        <v>109.87</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93.37</v>
      </c>
      <c r="CX7" s="36">
        <v>92.42</v>
      </c>
      <c r="CY7" s="36">
        <v>94.07</v>
      </c>
      <c r="CZ7" s="36">
        <v>95.5</v>
      </c>
      <c r="DA7" s="36">
        <v>96.21</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0.08</v>
      </c>
      <c r="EE7" s="36">
        <v>0.1</v>
      </c>
      <c r="EF7" s="36">
        <v>0</v>
      </c>
      <c r="EG7" s="36">
        <v>0</v>
      </c>
      <c r="EH7" s="36">
        <v>0.37</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20040215</cp:lastModifiedBy>
  <dcterms:created xsi:type="dcterms:W3CDTF">2017-02-08T02:52:22Z</dcterms:created>
  <dcterms:modified xsi:type="dcterms:W3CDTF">2017-02-22T05:22:45Z</dcterms:modified>
  <cp:category/>
</cp:coreProperties>
</file>