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<sst xmlns="http://schemas.openxmlformats.org/spreadsheetml/2006/main" count="217" uniqueCount="106">
  <si>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</si>
  <si>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</si>
  <si>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</si>
  <si>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</si>
  <si>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</si>
  <si>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</si>
  <si>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</si>
  <si>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</si>
  <si>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</si>
  <si>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</si>
  <si>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</si>
  <si>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</si>
  <si>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</si>
  <si>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</si>
  <si>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</si>
  <si>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</si>
  <si>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</si>
  <si>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</si>
  <si>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</si>
  <si>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</si>
  <si>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</si>
  <si>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</si>
  <si>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</si>
  <si>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</si>
  <si>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</si>
  <si>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</si>
  <si>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</si>
  <si>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</si>
  <si>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</si>
  <si>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</si>
  <si>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</si>
  <si>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</si>
  <si>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</si>
  <si>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</si>
  <si>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</si>
  <si>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</si>
  <si>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</si>
  <si>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</si>
  <si>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</si>
  <si>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</si>
  <si>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</si>
  <si>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</si>
  <si>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</si>
  <si>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</si>
  <si>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</si>
  <si>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</si>
  <si>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</si>
  <si>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</si>
  <si>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</si>
  <si>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</si>
  <si>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</si>
  <si>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</si>
  <si>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</si>
  <si>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</si>
  <si>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</si>
  <si>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</si>
  <si>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</si>
  <si>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</si>
  <si>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</si>
  <si>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</si>
  <si>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</si>
  <si>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</si>
  <si>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</si>
  <si>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</si>
  <si>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</si>
  <si>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</si>
  <si>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</si>
  <si>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</si>
  <si>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</si>
  <si>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</si>
  <si>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</si>
  <si>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</si>
  <si>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</si>
  <si>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</si>
  <si>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</si>
  <si>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</si>
  <si>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</si>
  <si>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</si>
  <si>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</si>
  <si>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</si>
  <si>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</si>
  <si>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</si>
  <si>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</si>
  <si>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</si>
  <si>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</si>
  <si>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</si>
  <si>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</si>
  <si>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</si>
  <si>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</si>
  <si>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</si>
  <si>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</si>
  <si>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</si>
  <si>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</si>
  <si>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</si>
  <si>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</si>
  <si>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</si>
  <si>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</si>
  <si>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</si>
  <si>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</si>
  <si>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</si>
  <si>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</si>
  <si>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</si>
  <si>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</si>
  <si>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が進み料金収入の減少がさらに進む中で、流動比率は100％を確保し支払能力は維持しているものの、給水原価が高く経常収支比率が低い状態である。また、管路更新が進んでおらず、管路経年化率も高い傾向にある。
　このような中、平成31年4月の大阪広域水道企業団と水道事業の統合に向けて検討・協議を進め、統合による国の交付金制度の活用等により、経営の改善を図っていく。</t>
    <rPh sb="1" eb="3">
      <t>ジンコウ</t>
    </rPh>
    <rPh sb="3" eb="5">
      <t>ゲンショウ</t>
    </rPh>
    <rPh sb="6" eb="7">
      <t>スス</t>
    </rPh>
    <rPh sb="8" eb="10">
      <t>リョウキン</t>
    </rPh>
    <rPh sb="10" eb="12">
      <t>シュウニュウ</t>
    </rPh>
    <rPh sb="13" eb="15">
      <t>ゲンショウ</t>
    </rPh>
    <rPh sb="19" eb="20">
      <t>スス</t>
    </rPh>
    <rPh sb="21" eb="22">
      <t>ナカ</t>
    </rPh>
    <rPh sb="24" eb="26">
      <t>リュウドウ</t>
    </rPh>
    <rPh sb="26" eb="28">
      <t>ヒリツ</t>
    </rPh>
    <rPh sb="34" eb="36">
      <t>カクホ</t>
    </rPh>
    <rPh sb="37" eb="39">
      <t>シハライ</t>
    </rPh>
    <rPh sb="39" eb="41">
      <t>ノウリョク</t>
    </rPh>
    <rPh sb="42" eb="44">
      <t>イジ</t>
    </rPh>
    <rPh sb="52" eb="54">
      <t>キュウスイ</t>
    </rPh>
    <rPh sb="54" eb="56">
      <t>ゲンカ</t>
    </rPh>
    <rPh sb="57" eb="58">
      <t>タカ</t>
    </rPh>
    <rPh sb="59" eb="61">
      <t>ケイジョウ</t>
    </rPh>
    <rPh sb="61" eb="63">
      <t>シュウシ</t>
    </rPh>
    <rPh sb="63" eb="65">
      <t>ヒリツ</t>
    </rPh>
    <rPh sb="66" eb="67">
      <t>ヒク</t>
    </rPh>
    <rPh sb="68" eb="70">
      <t>ジョウタイ</t>
    </rPh>
    <rPh sb="77" eb="79">
      <t>カンロ</t>
    </rPh>
    <rPh sb="79" eb="81">
      <t>コウシン</t>
    </rPh>
    <rPh sb="82" eb="83">
      <t>スス</t>
    </rPh>
    <rPh sb="89" eb="91">
      <t>カンロ</t>
    </rPh>
    <rPh sb="91" eb="94">
      <t>ケイネンカ</t>
    </rPh>
    <rPh sb="94" eb="95">
      <t>リツ</t>
    </rPh>
    <rPh sb="96" eb="97">
      <t>タカ</t>
    </rPh>
    <rPh sb="98" eb="100">
      <t>ケイコウ</t>
    </rPh>
    <rPh sb="111" eb="112">
      <t>ナカ</t>
    </rPh>
    <rPh sb="113" eb="115">
      <t>ヘイセイ</t>
    </rPh>
    <rPh sb="117" eb="118">
      <t>ネン</t>
    </rPh>
    <rPh sb="119" eb="120">
      <t>ツキ</t>
    </rPh>
    <rPh sb="121" eb="123">
      <t>オオサカ</t>
    </rPh>
    <rPh sb="123" eb="125">
      <t>コウイキ</t>
    </rPh>
    <rPh sb="125" eb="127">
      <t>スイドウ</t>
    </rPh>
    <rPh sb="127" eb="129">
      <t>キギョウ</t>
    </rPh>
    <rPh sb="129" eb="130">
      <t>ダン</t>
    </rPh>
    <rPh sb="131" eb="133">
      <t>スイドウ</t>
    </rPh>
    <rPh sb="133" eb="135">
      <t>ジギョウ</t>
    </rPh>
    <rPh sb="136" eb="138">
      <t>トウゴウ</t>
    </rPh>
    <rPh sb="139" eb="140">
      <t>ム</t>
    </rPh>
    <rPh sb="142" eb="144">
      <t>ケントウ</t>
    </rPh>
    <rPh sb="145" eb="147">
      <t>キョウギ</t>
    </rPh>
    <rPh sb="148" eb="149">
      <t>スス</t>
    </rPh>
    <rPh sb="151" eb="153">
      <t>トウゴウ</t>
    </rPh>
    <rPh sb="156" eb="157">
      <t>クニ</t>
    </rPh>
    <rPh sb="158" eb="161">
      <t>コウフキン</t>
    </rPh>
    <rPh sb="161" eb="163">
      <t>セイド</t>
    </rPh>
    <rPh sb="164" eb="166">
      <t>カツヨウ</t>
    </rPh>
    <rPh sb="166" eb="167">
      <t>ナド</t>
    </rPh>
    <rPh sb="171" eb="173">
      <t>ケイエイ</t>
    </rPh>
    <phoneticPr fontId="4"/>
  </si>
  <si>
    <t>　累積欠損金比率は、平成26年度の地方公営企業会計制度の見直しに伴う会計処理により0％となり、流動比率は継続して100％を超えていることから支払い能力はあるが、低下傾向にある。
　全国平均値や類似団体平均値と比較すると、有収率は類似団体平均値を超えるが、地勢的な要因や人口減少、節水意識の高まり等により、給水原価が高く施設利用率は低い状態である。このため料金回収率は80.09％と低く、経常収支比率も100％以下の状態が続いている。給水収益以外の一般会計繰入金や起債により財源を賄っていることから、施設のより効率的な維持管理を進め、健全経営を行う方策が必要である。</t>
    <rPh sb="1" eb="3">
      <t>ルイセキ</t>
    </rPh>
    <rPh sb="3" eb="6">
      <t>ケッソンキン</t>
    </rPh>
    <rPh sb="6" eb="8">
      <t>ヒリツ</t>
    </rPh>
    <rPh sb="10" eb="12">
      <t>ヘイセイ</t>
    </rPh>
    <rPh sb="14" eb="16">
      <t>ネンド</t>
    </rPh>
    <rPh sb="17" eb="19">
      <t>チホウ</t>
    </rPh>
    <rPh sb="19" eb="21">
      <t>コウエイ</t>
    </rPh>
    <rPh sb="21" eb="23">
      <t>キギョウ</t>
    </rPh>
    <rPh sb="23" eb="25">
      <t>カイケイ</t>
    </rPh>
    <rPh sb="25" eb="27">
      <t>セイド</t>
    </rPh>
    <rPh sb="28" eb="30">
      <t>ミナオ</t>
    </rPh>
    <rPh sb="32" eb="33">
      <t>トモナ</t>
    </rPh>
    <rPh sb="34" eb="36">
      <t>カイケイ</t>
    </rPh>
    <rPh sb="36" eb="38">
      <t>ショリ</t>
    </rPh>
    <rPh sb="47" eb="49">
      <t>リュウドウ</t>
    </rPh>
    <rPh sb="49" eb="51">
      <t>ヒリツ</t>
    </rPh>
    <rPh sb="52" eb="54">
      <t>ケイゾク</t>
    </rPh>
    <rPh sb="61" eb="62">
      <t>コ</t>
    </rPh>
    <rPh sb="70" eb="72">
      <t>シハラ</t>
    </rPh>
    <rPh sb="73" eb="75">
      <t>ノウリョク</t>
    </rPh>
    <rPh sb="80" eb="82">
      <t>テイカ</t>
    </rPh>
    <rPh sb="82" eb="84">
      <t>ケイコウ</t>
    </rPh>
    <rPh sb="90" eb="92">
      <t>ゼンコク</t>
    </rPh>
    <rPh sb="92" eb="95">
      <t>ヘイキンチ</t>
    </rPh>
    <rPh sb="96" eb="98">
      <t>ルイジ</t>
    </rPh>
    <rPh sb="98" eb="100">
      <t>ダンタイ</t>
    </rPh>
    <rPh sb="100" eb="103">
      <t>ヘイキンチ</t>
    </rPh>
    <rPh sb="104" eb="106">
      <t>ヒカク</t>
    </rPh>
    <rPh sb="110" eb="113">
      <t>ユウシュウリツ</t>
    </rPh>
    <rPh sb="114" eb="116">
      <t>ルイジ</t>
    </rPh>
    <rPh sb="116" eb="118">
      <t>ダンタイ</t>
    </rPh>
    <rPh sb="118" eb="121">
      <t>ヘイキンチ</t>
    </rPh>
    <rPh sb="122" eb="123">
      <t>コ</t>
    </rPh>
    <rPh sb="131" eb="133">
      <t>ヨウイン</t>
    </rPh>
    <rPh sb="134" eb="136">
      <t>ジンコウ</t>
    </rPh>
    <rPh sb="136" eb="138">
      <t>ゲンショウ</t>
    </rPh>
    <rPh sb="139" eb="141">
      <t>セッスイ</t>
    </rPh>
    <rPh sb="141" eb="143">
      <t>イシキ</t>
    </rPh>
    <rPh sb="144" eb="145">
      <t>タカ</t>
    </rPh>
    <rPh sb="147" eb="148">
      <t>トウ</t>
    </rPh>
    <rPh sb="152" eb="154">
      <t>キュウスイ</t>
    </rPh>
    <rPh sb="154" eb="156">
      <t>ゲンカ</t>
    </rPh>
    <rPh sb="157" eb="158">
      <t>タカ</t>
    </rPh>
    <rPh sb="159" eb="161">
      <t>シセツ</t>
    </rPh>
    <rPh sb="161" eb="164">
      <t>リヨウリツ</t>
    </rPh>
    <rPh sb="165" eb="166">
      <t>ヒク</t>
    </rPh>
    <rPh sb="167" eb="169">
      <t>ジョウタイ</t>
    </rPh>
    <rPh sb="177" eb="179">
      <t>リョウキン</t>
    </rPh>
    <rPh sb="179" eb="181">
      <t>カイシュウ</t>
    </rPh>
    <rPh sb="181" eb="182">
      <t>リツ</t>
    </rPh>
    <rPh sb="190" eb="191">
      <t>ヒク</t>
    </rPh>
    <rPh sb="193" eb="195">
      <t>ケイジョウ</t>
    </rPh>
    <rPh sb="195" eb="197">
      <t>シュウシ</t>
    </rPh>
    <rPh sb="197" eb="199">
      <t>ヒリツ</t>
    </rPh>
    <rPh sb="204" eb="206">
      <t>イカ</t>
    </rPh>
    <rPh sb="207" eb="209">
      <t>ジョウタイ</t>
    </rPh>
    <rPh sb="210" eb="211">
      <t>ツヅ</t>
    </rPh>
    <rPh sb="216" eb="218">
      <t>キュウスイ</t>
    </rPh>
    <rPh sb="218" eb="220">
      <t>シュウエキ</t>
    </rPh>
    <rPh sb="220" eb="222">
      <t>イガイ</t>
    </rPh>
    <rPh sb="223" eb="225">
      <t>イッパン</t>
    </rPh>
    <rPh sb="225" eb="227">
      <t>カイケイ</t>
    </rPh>
    <rPh sb="227" eb="229">
      <t>クリイレ</t>
    </rPh>
    <rPh sb="229" eb="230">
      <t>キン</t>
    </rPh>
    <rPh sb="231" eb="233">
      <t>キサイ</t>
    </rPh>
    <rPh sb="236" eb="238">
      <t>ザイゲン</t>
    </rPh>
    <rPh sb="239" eb="240">
      <t>マカナ</t>
    </rPh>
    <rPh sb="249" eb="251">
      <t>シセツ</t>
    </rPh>
    <rPh sb="254" eb="257">
      <t>コウリツテキ</t>
    </rPh>
    <rPh sb="258" eb="262">
      <t>イジカンリ</t>
    </rPh>
    <rPh sb="263" eb="264">
      <t>スス</t>
    </rPh>
    <rPh sb="266" eb="268">
      <t>ケンゼン</t>
    </rPh>
    <rPh sb="268" eb="270">
      <t>ケイエイ</t>
    </rPh>
    <rPh sb="271" eb="272">
      <t>オコナ</t>
    </rPh>
    <rPh sb="273" eb="275">
      <t>ホウサク</t>
    </rPh>
    <rPh sb="276" eb="278">
      <t>ヒツヨウ</t>
    </rPh>
    <phoneticPr fontId="4"/>
  </si>
  <si>
    <t>　平成26年度以降、有形固定資産減価償却率は、全国平均値や類似団体平均値と比較すると高くなっており、老朽化の状況も同様である。今後耐用年数を超過する管路の増加が見込まれる中、管路更新率は0％であり、管路の更新投資を増やす必要性が高い。そのため大阪広域水道企業団との広域連携などを視野に、今後の更新計画について検討している。</t>
    <rPh sb="1" eb="3">
      <t>ヘイセイ</t>
    </rPh>
    <rPh sb="5" eb="7">
      <t>ネンド</t>
    </rPh>
    <rPh sb="7" eb="9">
      <t>イコウ</t>
    </rPh>
    <rPh sb="10" eb="12">
      <t>ユウケイ</t>
    </rPh>
    <rPh sb="12" eb="14">
      <t>コテイ</t>
    </rPh>
    <rPh sb="14" eb="16">
      <t>シサン</t>
    </rPh>
    <rPh sb="16" eb="18">
      <t>ゲンカ</t>
    </rPh>
    <rPh sb="18" eb="20">
      <t>ショウキャク</t>
    </rPh>
    <rPh sb="20" eb="21">
      <t>リツ</t>
    </rPh>
    <rPh sb="23" eb="25">
      <t>ゼンコク</t>
    </rPh>
    <rPh sb="25" eb="28">
      <t>ヘイキンチ</t>
    </rPh>
    <rPh sb="29" eb="31">
      <t>ルイジ</t>
    </rPh>
    <rPh sb="31" eb="33">
      <t>ダンタイ</t>
    </rPh>
    <rPh sb="33" eb="36">
      <t>ヘイキンチ</t>
    </rPh>
    <rPh sb="37" eb="39">
      <t>ヒカク</t>
    </rPh>
    <rPh sb="42" eb="43">
      <t>タカ</t>
    </rPh>
    <rPh sb="50" eb="53">
      <t>ロウキュウカ</t>
    </rPh>
    <rPh sb="54" eb="56">
      <t>ジョウキョウ</t>
    </rPh>
    <rPh sb="57" eb="59">
      <t>ドウヨウ</t>
    </rPh>
    <rPh sb="63" eb="65">
      <t>コンゴ</t>
    </rPh>
    <rPh sb="65" eb="67">
      <t>タイヨウ</t>
    </rPh>
    <rPh sb="67" eb="69">
      <t>ネンスウ</t>
    </rPh>
    <rPh sb="70" eb="72">
      <t>チョウカ</t>
    </rPh>
    <rPh sb="74" eb="76">
      <t>カンロ</t>
    </rPh>
    <rPh sb="77" eb="79">
      <t>ゾウカ</t>
    </rPh>
    <rPh sb="80" eb="82">
      <t>ミコ</t>
    </rPh>
    <rPh sb="85" eb="86">
      <t>ナカ</t>
    </rPh>
    <rPh sb="87" eb="89">
      <t>カンロ</t>
    </rPh>
    <rPh sb="89" eb="91">
      <t>コウシン</t>
    </rPh>
    <rPh sb="91" eb="92">
      <t>リツ</t>
    </rPh>
    <rPh sb="99" eb="101">
      <t>カンロ</t>
    </rPh>
    <rPh sb="102" eb="104">
      <t>コウシン</t>
    </rPh>
    <rPh sb="104" eb="106">
      <t>トウシ</t>
    </rPh>
    <rPh sb="107" eb="108">
      <t>フ</t>
    </rPh>
    <rPh sb="110" eb="113">
      <t>ヒツヨウセイ</t>
    </rPh>
    <rPh sb="114" eb="115">
      <t>タカ</t>
    </rPh>
    <rPh sb="121" eb="123">
      <t>オオサカ</t>
    </rPh>
    <rPh sb="123" eb="125">
      <t>コウイキ</t>
    </rPh>
    <rPh sb="125" eb="127">
      <t>スイドウ</t>
    </rPh>
    <rPh sb="127" eb="129">
      <t>キギョウ</t>
    </rPh>
    <rPh sb="129" eb="130">
      <t>ダン</t>
    </rPh>
    <rPh sb="132" eb="134">
      <t>コウイキ</t>
    </rPh>
    <rPh sb="134" eb="136">
      <t>レンケイ</t>
    </rPh>
    <rPh sb="139" eb="141">
      <t>シヤ</t>
    </rPh>
    <rPh sb="143" eb="145">
      <t>コンゴ</t>
    </rPh>
    <rPh sb="146" eb="148">
      <t>コウシン</t>
    </rPh>
    <rPh sb="148" eb="150">
      <t>ケイカク</t>
    </rPh>
    <rPh sb="154" eb="15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</si>
</sst>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631168"/>
        <c:axId val="886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8631168"/>
        <c:axId val="88641536"/>
      </c:lineChart>
      <c:dateAx>
        <c:axId val="88631168"/>
        <c:scaling>
          <c:orientation val="minMax"/>
        </c:scaling>
        <c:delete val="1"/>
        <c:axPos val="b"/>
        <c:numFmt formatCode="ge" sourceLinked="1"/>
        <c:majorTickMark val="none"/>
        <c:minorTickMark val="none"/>
        <c:tickLblPos val="none"/>
        <c:crossAx val="88641536"/>
        <c:crosses val="autoZero"/>
        <c:auto val="1"/>
        <c:lblOffset val="100"/>
        <c:baseTimeUnit val="years"/>
      </c:dateAx>
      <c:valAx>
        <c:axId val="886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38.28</c:v>
                </c:pt>
                <c:pt idx="1">
                  <c:v>36.549999999999997</c:v>
                </c:pt>
                <c:pt idx="2">
                  <c:v>36.159999999999997</c:v>
                </c:pt>
                <c:pt idx="3">
                  <c:v>35.89</c:v>
                </c:pt>
                <c:pt idx="4">
                  <c:v>35.700000000000003</c:v>
                </c:pt>
              </c:numCache>
            </c:numRef>
          </c:val>
        </c:ser>
        <c:dLbls>
          <c:showLegendKey val="0"/>
          <c:showVal val="0"/>
          <c:showCatName val="0"/>
          <c:showSerName val="0"/>
          <c:showPercent val="0"/>
          <c:showBubbleSize val="0"/>
        </c:dLbls>
        <c:gapWidth val="150"/>
        <c:axId val="89893888"/>
        <c:axId val="89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9893888"/>
        <c:axId val="89912448"/>
      </c:lineChart>
      <c:dateAx>
        <c:axId val="89893888"/>
        <c:scaling>
          <c:orientation val="minMax"/>
        </c:scaling>
        <c:delete val="1"/>
        <c:axPos val="b"/>
        <c:numFmt formatCode="ge" sourceLinked="1"/>
        <c:majorTickMark val="none"/>
        <c:minorTickMark val="none"/>
        <c:tickLblPos val="none"/>
        <c:crossAx val="89912448"/>
        <c:crosses val="autoZero"/>
        <c:auto val="1"/>
        <c:lblOffset val="100"/>
        <c:baseTimeUnit val="years"/>
      </c:dateAx>
      <c:valAx>
        <c:axId val="899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92.75</c:v>
                </c:pt>
                <c:pt idx="1">
                  <c:v>94.7</c:v>
                </c:pt>
                <c:pt idx="2">
                  <c:v>93.55</c:v>
                </c:pt>
                <c:pt idx="3">
                  <c:v>90.79</c:v>
                </c:pt>
                <c:pt idx="4">
                  <c:v>88.87</c:v>
                </c:pt>
              </c:numCache>
            </c:numRef>
          </c:val>
        </c:ser>
        <c:dLbls>
          <c:showLegendKey val="0"/>
          <c:showVal val="0"/>
          <c:showCatName val="0"/>
          <c:showSerName val="0"/>
          <c:showPercent val="0"/>
          <c:showBubbleSize val="0"/>
        </c:dLbls>
        <c:gapWidth val="150"/>
        <c:axId val="90000000"/>
        <c:axId val="90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0000000"/>
        <c:axId val="90006272"/>
      </c:lineChart>
      <c:dateAx>
        <c:axId val="90000000"/>
        <c:scaling>
          <c:orientation val="minMax"/>
        </c:scaling>
        <c:delete val="1"/>
        <c:axPos val="b"/>
        <c:numFmt formatCode="ge" sourceLinked="1"/>
        <c:majorTickMark val="none"/>
        <c:minorTickMark val="none"/>
        <c:tickLblPos val="none"/>
        <c:crossAx val="90006272"/>
        <c:crosses val="autoZero"/>
        <c:auto val="1"/>
        <c:lblOffset val="100"/>
        <c:baseTimeUnit val="years"/>
      </c:dateAx>
      <c:valAx>
        <c:axId val="900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84.99</c:v>
                </c:pt>
                <c:pt idx="1">
                  <c:v>87.93</c:v>
                </c:pt>
                <c:pt idx="2">
                  <c:v>86.18</c:v>
                </c:pt>
                <c:pt idx="3">
                  <c:v>93.79</c:v>
                </c:pt>
                <c:pt idx="4">
                  <c:v>92.79</c:v>
                </c:pt>
              </c:numCache>
            </c:numRef>
          </c:val>
        </c:ser>
        <c:dLbls>
          <c:showLegendKey val="0"/>
          <c:showVal val="0"/>
          <c:showCatName val="0"/>
          <c:showSerName val="0"/>
          <c:showPercent val="0"/>
          <c:showBubbleSize val="0"/>
        </c:dLbls>
        <c:gapWidth val="150"/>
        <c:axId val="88479232"/>
        <c:axId val="884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8479232"/>
        <c:axId val="88481152"/>
      </c:lineChart>
      <c:dateAx>
        <c:axId val="88479232"/>
        <c:scaling>
          <c:orientation val="minMax"/>
        </c:scaling>
        <c:delete val="1"/>
        <c:axPos val="b"/>
        <c:numFmt formatCode="ge" sourceLinked="1"/>
        <c:majorTickMark val="none"/>
        <c:minorTickMark val="none"/>
        <c:tickLblPos val="none"/>
        <c:crossAx val="88481152"/>
        <c:crosses val="autoZero"/>
        <c:auto val="1"/>
        <c:lblOffset val="100"/>
        <c:baseTimeUnit val="years"/>
      </c:dateAx>
      <c:valAx>
        <c:axId val="8848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13.02</c:v>
                </c:pt>
                <c:pt idx="1">
                  <c:v>14.55</c:v>
                </c:pt>
                <c:pt idx="2">
                  <c:v>16.03</c:v>
                </c:pt>
                <c:pt idx="3">
                  <c:v>53.06</c:v>
                </c:pt>
                <c:pt idx="4">
                  <c:v>55.23</c:v>
                </c:pt>
              </c:numCache>
            </c:numRef>
          </c:val>
        </c:ser>
        <c:dLbls>
          <c:showLegendKey val="0"/>
          <c:showVal val="0"/>
          <c:showCatName val="0"/>
          <c:showSerName val="0"/>
          <c:showPercent val="0"/>
          <c:showBubbleSize val="0"/>
        </c:dLbls>
        <c:gapWidth val="150"/>
        <c:axId val="88515712"/>
        <c:axId val="88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8515712"/>
        <c:axId val="88517632"/>
      </c:lineChart>
      <c:dateAx>
        <c:axId val="88515712"/>
        <c:scaling>
          <c:orientation val="minMax"/>
        </c:scaling>
        <c:delete val="1"/>
        <c:axPos val="b"/>
        <c:numFmt formatCode="ge" sourceLinked="1"/>
        <c:majorTickMark val="none"/>
        <c:minorTickMark val="none"/>
        <c:tickLblPos val="none"/>
        <c:crossAx val="88517632"/>
        <c:crosses val="autoZero"/>
        <c:auto val="1"/>
        <c:lblOffset val="100"/>
        <c:baseTimeUnit val="years"/>
      </c:dateAx>
      <c:valAx>
        <c:axId val="885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11.18</c:v>
                </c:pt>
                <c:pt idx="4" formatCode="#,##0.00;&quot;△&quot;#,##0.00;&quot;-&quot;">
                  <c:v>11.18</c:v>
                </c:pt>
              </c:numCache>
            </c:numRef>
          </c:val>
        </c:ser>
        <c:dLbls>
          <c:showLegendKey val="0"/>
          <c:showVal val="0"/>
          <c:showCatName val="0"/>
          <c:showSerName val="0"/>
          <c:showPercent val="0"/>
          <c:showBubbleSize val="0"/>
        </c:dLbls>
        <c:gapWidth val="150"/>
        <c:axId val="88560384"/>
        <c:axId val="88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8560384"/>
        <c:axId val="88562304"/>
      </c:lineChart>
      <c:dateAx>
        <c:axId val="88560384"/>
        <c:scaling>
          <c:orientation val="minMax"/>
        </c:scaling>
        <c:delete val="1"/>
        <c:axPos val="b"/>
        <c:numFmt formatCode="ge" sourceLinked="1"/>
        <c:majorTickMark val="none"/>
        <c:minorTickMark val="none"/>
        <c:tickLblPos val="none"/>
        <c:crossAx val="88562304"/>
        <c:crosses val="autoZero"/>
        <c:auto val="1"/>
        <c:lblOffset val="100"/>
        <c:baseTimeUnit val="years"/>
      </c:dateAx>
      <c:valAx>
        <c:axId val="88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76.510000000000005</c:v>
                </c:pt>
                <c:pt idx="1">
                  <c:v>93.02</c:v>
                </c:pt>
                <c:pt idx="2">
                  <c:v>112.83</c:v>
                </c:pt>
                <c:pt idx="3" formatCode="#,##0.00;&quot;△&quot;#,##0.00">
                  <c:v>0</c:v>
                </c:pt>
                <c:pt idx="4" formatCode="#,##0.00;&quot;△&quot;#,##0.00">
                  <c:v>0</c:v>
                </c:pt>
              </c:numCache>
            </c:numRef>
          </c:val>
        </c:ser>
        <c:dLbls>
          <c:showLegendKey val="0"/>
          <c:showVal val="0"/>
          <c:showCatName val="0"/>
          <c:showSerName val="0"/>
          <c:showPercent val="0"/>
          <c:showBubbleSize val="0"/>
        </c:dLbls>
        <c:gapWidth val="150"/>
        <c:axId val="89785088"/>
        <c:axId val="897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9785088"/>
        <c:axId val="89787008"/>
      </c:lineChart>
      <c:dateAx>
        <c:axId val="89785088"/>
        <c:scaling>
          <c:orientation val="minMax"/>
        </c:scaling>
        <c:delete val="1"/>
        <c:axPos val="b"/>
        <c:numFmt formatCode="ge" sourceLinked="1"/>
        <c:majorTickMark val="none"/>
        <c:minorTickMark val="none"/>
        <c:tickLblPos val="none"/>
        <c:crossAx val="89787008"/>
        <c:crosses val="autoZero"/>
        <c:auto val="1"/>
        <c:lblOffset val="100"/>
        <c:baseTimeUnit val="years"/>
      </c:dateAx>
      <c:valAx>
        <c:axId val="8978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550.22</c:v>
                </c:pt>
                <c:pt idx="1">
                  <c:v>636.49</c:v>
                </c:pt>
                <c:pt idx="2">
                  <c:v>529.20000000000005</c:v>
                </c:pt>
                <c:pt idx="3">
                  <c:v>235.41</c:v>
                </c:pt>
                <c:pt idx="4">
                  <c:v>213.89</c:v>
                </c:pt>
              </c:numCache>
            </c:numRef>
          </c:val>
        </c:ser>
        <c:dLbls>
          <c:showLegendKey val="0"/>
          <c:showVal val="0"/>
          <c:showCatName val="0"/>
          <c:showSerName val="0"/>
          <c:showPercent val="0"/>
          <c:showBubbleSize val="0"/>
        </c:dLbls>
        <c:gapWidth val="150"/>
        <c:axId val="89831680"/>
        <c:axId val="898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9831680"/>
        <c:axId val="89837952"/>
      </c:lineChart>
      <c:dateAx>
        <c:axId val="89831680"/>
        <c:scaling>
          <c:orientation val="minMax"/>
        </c:scaling>
        <c:delete val="1"/>
        <c:axPos val="b"/>
        <c:numFmt formatCode="ge" sourceLinked="1"/>
        <c:majorTickMark val="none"/>
        <c:minorTickMark val="none"/>
        <c:tickLblPos val="none"/>
        <c:crossAx val="89837952"/>
        <c:crosses val="autoZero"/>
        <c:auto val="1"/>
        <c:lblOffset val="100"/>
        <c:baseTimeUnit val="years"/>
      </c:dateAx>
      <c:valAx>
        <c:axId val="8983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627.59</c:v>
                </c:pt>
                <c:pt idx="1">
                  <c:v>615.66999999999996</c:v>
                </c:pt>
                <c:pt idx="2">
                  <c:v>611.75</c:v>
                </c:pt>
                <c:pt idx="3">
                  <c:v>608.28</c:v>
                </c:pt>
                <c:pt idx="4">
                  <c:v>606.09</c:v>
                </c:pt>
              </c:numCache>
            </c:numRef>
          </c:val>
        </c:ser>
        <c:dLbls>
          <c:showLegendKey val="0"/>
          <c:showVal val="0"/>
          <c:showCatName val="0"/>
          <c:showSerName val="0"/>
          <c:showPercent val="0"/>
          <c:showBubbleSize val="0"/>
        </c:dLbls>
        <c:gapWidth val="150"/>
        <c:axId val="90126976"/>
        <c:axId val="90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0126976"/>
        <c:axId val="90133248"/>
      </c:lineChart>
      <c:dateAx>
        <c:axId val="90126976"/>
        <c:scaling>
          <c:orientation val="minMax"/>
        </c:scaling>
        <c:delete val="1"/>
        <c:axPos val="b"/>
        <c:numFmt formatCode="ge" sourceLinked="1"/>
        <c:majorTickMark val="none"/>
        <c:minorTickMark val="none"/>
        <c:tickLblPos val="none"/>
        <c:crossAx val="90133248"/>
        <c:crosses val="autoZero"/>
        <c:auto val="1"/>
        <c:lblOffset val="100"/>
        <c:baseTimeUnit val="years"/>
      </c:dateAx>
      <c:valAx>
        <c:axId val="9013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75.459999999999994</c:v>
                </c:pt>
                <c:pt idx="1">
                  <c:v>78.290000000000006</c:v>
                </c:pt>
                <c:pt idx="2">
                  <c:v>76.77</c:v>
                </c:pt>
                <c:pt idx="3">
                  <c:v>82.8</c:v>
                </c:pt>
                <c:pt idx="4">
                  <c:v>80.09</c:v>
                </c:pt>
              </c:numCache>
            </c:numRef>
          </c:val>
        </c:ser>
        <c:dLbls>
          <c:showLegendKey val="0"/>
          <c:showVal val="0"/>
          <c:showCatName val="0"/>
          <c:showSerName val="0"/>
          <c:showPercent val="0"/>
          <c:showBubbleSize val="0"/>
        </c:dLbls>
        <c:gapWidth val="150"/>
        <c:axId val="90176512"/>
        <c:axId val="898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0176512"/>
        <c:axId val="89850240"/>
      </c:lineChart>
      <c:dateAx>
        <c:axId val="90176512"/>
        <c:scaling>
          <c:orientation val="minMax"/>
        </c:scaling>
        <c:delete val="1"/>
        <c:axPos val="b"/>
        <c:numFmt formatCode="ge" sourceLinked="1"/>
        <c:majorTickMark val="none"/>
        <c:minorTickMark val="none"/>
        <c:tickLblPos val="none"/>
        <c:crossAx val="89850240"/>
        <c:crosses val="autoZero"/>
        <c:auto val="1"/>
        <c:lblOffset val="100"/>
        <c:baseTimeUnit val="years"/>
      </c:dateAx>
      <c:valAx>
        <c:axId val="898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291.41000000000003</c:v>
                </c:pt>
                <c:pt idx="1">
                  <c:v>281.48</c:v>
                </c:pt>
                <c:pt idx="2">
                  <c:v>285.58999999999997</c:v>
                </c:pt>
                <c:pt idx="3">
                  <c:v>265.95</c:v>
                </c:pt>
                <c:pt idx="4">
                  <c:v>273.62</c:v>
                </c:pt>
              </c:numCache>
            </c:numRef>
          </c:val>
        </c:ser>
        <c:dLbls>
          <c:showLegendKey val="0"/>
          <c:showVal val="0"/>
          <c:showCatName val="0"/>
          <c:showSerName val="0"/>
          <c:showPercent val="0"/>
          <c:showBubbleSize val="0"/>
        </c:dLbls>
        <c:gapWidth val="150"/>
        <c:axId val="89861504"/>
        <c:axId val="898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9861504"/>
        <c:axId val="89875968"/>
      </c:lineChart>
      <c:dateAx>
        <c:axId val="89861504"/>
        <c:scaling>
          <c:orientation val="minMax"/>
        </c:scaling>
        <c:delete val="1"/>
        <c:axPos val="b"/>
        <c:numFmt formatCode="ge" sourceLinked="1"/>
        <c:majorTickMark val="none"/>
        <c:minorTickMark val="none"/>
        <c:tickLblPos val="none"/>
        <c:crossAx val="89875968"/>
        <c:crosses val="autoZero"/>
        <c:auto val="1"/>
        <c:lblOffset val="100"/>
        <c:baseTimeUnit val="years"/>
      </c:dateAx>
      <c:valAx>
        <c:axId val="898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20864</v>
      </c>
      <c r="AJ8" s="56"/>
      <c r="AK8" s="56"/>
      <c r="AL8" s="56"/>
      <c r="AM8" s="56"/>
      <c r="AN8" s="56"/>
      <c r="AO8" s="56"/>
      <c r="AP8" s="57"/>
      <c r="AQ8" s="47">
        <f>データ!R6</f>
        <v>34.340000000000003</v>
      </c>
      <c r="AR8" s="47"/>
      <c r="AS8" s="47"/>
      <c r="AT8" s="47"/>
      <c r="AU8" s="47"/>
      <c r="AV8" s="47"/>
      <c r="AW8" s="47"/>
      <c r="AX8" s="47"/>
      <c r="AY8" s="47">
        <f>データ!S6</f>
        <v>607.57000000000005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56.5</v>
      </c>
      <c r="K10" s="47"/>
      <c r="L10" s="47"/>
      <c r="M10" s="47"/>
      <c r="N10" s="47"/>
      <c r="O10" s="47"/>
      <c r="P10" s="47"/>
      <c r="Q10" s="47"/>
      <c r="R10" s="47">
        <f>データ!O6</f>
        <v>99.92</v>
      </c>
      <c r="S10" s="47"/>
      <c r="T10" s="47"/>
      <c r="U10" s="47"/>
      <c r="V10" s="47"/>
      <c r="W10" s="47"/>
      <c r="X10" s="47"/>
      <c r="Y10" s="47"/>
      <c r="Z10" s="78">
        <f>データ!P6</f>
        <v>3996</v>
      </c>
      <c r="AA10" s="78"/>
      <c r="AB10" s="78"/>
      <c r="AC10" s="78"/>
      <c r="AD10" s="78"/>
      <c r="AE10" s="78"/>
      <c r="AF10" s="78"/>
      <c r="AG10" s="78"/>
      <c r="AH10" s="2"/>
      <c r="AI10" s="78">
        <f>データ!T6</f>
        <v>20715</v>
      </c>
      <c r="AJ10" s="78"/>
      <c r="AK10" s="78"/>
      <c r="AL10" s="78"/>
      <c r="AM10" s="78"/>
      <c r="AN10" s="78"/>
      <c r="AO10" s="78"/>
      <c r="AP10" s="78"/>
      <c r="AQ10" s="47">
        <f>データ!U6</f>
        <v>13.04</v>
      </c>
      <c r="AR10" s="47"/>
      <c r="AS10" s="47"/>
      <c r="AT10" s="47"/>
      <c r="AU10" s="47"/>
      <c r="AV10" s="47"/>
      <c r="AW10" s="47"/>
      <c r="AX10" s="47"/>
      <c r="AY10" s="47">
        <f>データ!V6</f>
        <v>1588.57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90"/>
      <c r="BM56" s="91"/>
      <c r="BN56" s="91"/>
      <c r="BO56" s="91"/>
      <c r="BP56" s="91"/>
      <c r="BQ56" s="91"/>
      <c r="BR56" s="91"/>
      <c r="BS56" s="91"/>
      <c r="BT56" s="91"/>
      <c r="BU56" s="91"/>
      <c r="BV56" s="91"/>
      <c r="BW56" s="91"/>
      <c r="BX56" s="91"/>
      <c r="BY56" s="91"/>
      <c r="BZ56" s="92"/>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90"/>
      <c r="BM60" s="91"/>
      <c r="BN60" s="91"/>
      <c r="BO60" s="91"/>
      <c r="BP60" s="91"/>
      <c r="BQ60" s="91"/>
      <c r="BR60" s="91"/>
      <c r="BS60" s="91"/>
      <c r="BT60" s="91"/>
      <c r="BU60" s="91"/>
      <c r="BV60" s="91"/>
      <c r="BW60" s="91"/>
      <c r="BX60" s="91"/>
      <c r="BY60" s="91"/>
      <c r="BZ60" s="92"/>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273210</v>
      </c>
      <c r="D6" s="31">
        <f t="shared" si="3"/>
        <v>46</v>
      </c>
      <c r="E6" s="31">
        <f t="shared" si="3"/>
        <v>1</v>
      </c>
      <c r="F6" s="31">
        <f t="shared" si="3"/>
        <v>0</v>
      </c>
      <c r="G6" s="31">
        <f t="shared" si="3"/>
        <v>1</v>
      </c>
      <c r="H6" s="31" t="str">
        <f t="shared" si="3"/>
        <v>大阪府　豊能町</v>
      </c>
      <c r="I6" s="31" t="str">
        <f t="shared" si="3"/>
        <v>法適用</v>
      </c>
      <c r="J6" s="31" t="str">
        <f t="shared" si="3"/>
        <v>水道事業</v>
      </c>
      <c r="K6" s="31" t="str">
        <f t="shared" si="3"/>
        <v>末端給水事業</v>
      </c>
      <c r="L6" s="31" t="str">
        <f t="shared" si="3"/>
        <v>A6</v>
      </c>
      <c r="M6" s="32" t="str">
        <f t="shared" si="3"/>
        <v>-</v>
      </c>
      <c r="N6" s="32">
        <f t="shared" si="3"/>
        <v>56.5</v>
      </c>
      <c r="O6" s="32">
        <f t="shared" si="3"/>
        <v>99.92</v>
      </c>
      <c r="P6" s="32">
        <f t="shared" si="3"/>
        <v>3996</v>
      </c>
      <c r="Q6" s="32">
        <f t="shared" si="3"/>
        <v>20864</v>
      </c>
      <c r="R6" s="32">
        <f t="shared" si="3"/>
        <v>34.340000000000003</v>
      </c>
      <c r="S6" s="32">
        <f t="shared" si="3"/>
        <v>607.57000000000005</v>
      </c>
      <c r="T6" s="32">
        <f t="shared" si="3"/>
        <v>20715</v>
      </c>
      <c r="U6" s="32">
        <f t="shared" si="3"/>
        <v>13.04</v>
      </c>
      <c r="V6" s="32">
        <f t="shared" si="3"/>
        <v>1588.57</v>
      </c>
      <c r="W6" s="33">
        <f>IF(W7="",NA(),W7)</f>
        <v>84.99</v>
      </c>
      <c r="X6" s="33">
        <f t="shared" ref="X6:AF6" si="4">IF(X7="",NA(),X7)</f>
        <v>87.93</v>
      </c>
      <c r="Y6" s="33">
        <f t="shared" si="4"/>
        <v>86.18</v>
      </c>
      <c r="Z6" s="33">
        <f t="shared" si="4"/>
        <v>93.79</v>
      </c>
      <c r="AA6" s="33">
        <f t="shared" si="4"/>
        <v>92.79</v>
      </c>
      <c r="AB6" s="33">
        <f t="shared" si="4"/>
        <v>107.37</v>
      </c>
      <c r="AC6" s="33">
        <f t="shared" si="4"/>
        <v>107.57</v>
      </c>
      <c r="AD6" s="33">
        <f t="shared" si="4"/>
        <v>106.55</v>
      </c>
      <c r="AE6" s="33">
        <f t="shared" si="4"/>
        <v>110.01</v>
      </c>
      <c r="AF6" s="33">
        <f t="shared" si="4"/>
        <v>111.21</v>
      </c>
      <c r="AG6" s="32" t="str">
        <f>IF(AG7="","",IF(AG7="-","【-】","【"&amp;SUBSTITUTE(TEXT(AG7,"#,##0.00"),"-","△")&amp;"】"))</f>
        <v>【113.56】</v>
      </c>
      <c r="AH6" s="33">
        <f>IF(AH7="",NA(),AH7)</f>
        <v>76.510000000000005</v>
      </c>
      <c r="AI6" s="33">
        <f t="shared" ref="AI6:AQ6" si="5">IF(AI7="",NA(),AI7)</f>
        <v>93.02</v>
      </c>
      <c r="AJ6" s="33">
        <f t="shared" si="5"/>
        <v>112.83</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550.22</v>
      </c>
      <c r="AT6" s="33">
        <f t="shared" ref="AT6:BB6" si="6">IF(AT7="",NA(),AT7)</f>
        <v>636.49</v>
      </c>
      <c r="AU6" s="33">
        <f t="shared" si="6"/>
        <v>529.20000000000005</v>
      </c>
      <c r="AV6" s="33">
        <f t="shared" si="6"/>
        <v>235.41</v>
      </c>
      <c r="AW6" s="33">
        <f t="shared" si="6"/>
        <v>213.89</v>
      </c>
      <c r="AX6" s="33">
        <f t="shared" si="6"/>
        <v>995.5</v>
      </c>
      <c r="AY6" s="33">
        <f t="shared" si="6"/>
        <v>915.5</v>
      </c>
      <c r="AZ6" s="33">
        <f t="shared" si="6"/>
        <v>963.24</v>
      </c>
      <c r="BA6" s="33">
        <f t="shared" si="6"/>
        <v>381.53</v>
      </c>
      <c r="BB6" s="33">
        <f t="shared" si="6"/>
        <v>391.54</v>
      </c>
      <c r="BC6" s="32" t="str">
        <f>IF(BC7="","",IF(BC7="-","【-】","【"&amp;SUBSTITUTE(TEXT(BC7,"#,##0.00"),"-","△")&amp;"】"))</f>
        <v>【262.74】</v>
      </c>
      <c r="BD6" s="33">
        <f>IF(BD7="",NA(),BD7)</f>
        <v>627.59</v>
      </c>
      <c r="BE6" s="33">
        <f t="shared" ref="BE6:BM6" si="7">IF(BE7="",NA(),BE7)</f>
        <v>615.66999999999996</v>
      </c>
      <c r="BF6" s="33">
        <f t="shared" si="7"/>
        <v>611.75</v>
      </c>
      <c r="BG6" s="33">
        <f t="shared" si="7"/>
        <v>608.28</v>
      </c>
      <c r="BH6" s="33">
        <f t="shared" si="7"/>
        <v>606.09</v>
      </c>
      <c r="BI6" s="33">
        <f t="shared" si="7"/>
        <v>414.59</v>
      </c>
      <c r="BJ6" s="33">
        <f t="shared" si="7"/>
        <v>404.78</v>
      </c>
      <c r="BK6" s="33">
        <f t="shared" si="7"/>
        <v>400.38</v>
      </c>
      <c r="BL6" s="33">
        <f t="shared" si="7"/>
        <v>393.27</v>
      </c>
      <c r="BM6" s="33">
        <f t="shared" si="7"/>
        <v>386.97</v>
      </c>
      <c r="BN6" s="32" t="str">
        <f>IF(BN7="","",IF(BN7="-","【-】","【"&amp;SUBSTITUTE(TEXT(BN7,"#,##0.00"),"-","△")&amp;"】"))</f>
        <v>【276.38】</v>
      </c>
      <c r="BO6" s="33">
        <f>IF(BO7="",NA(),BO7)</f>
        <v>75.459999999999994</v>
      </c>
      <c r="BP6" s="33">
        <f t="shared" ref="BP6:BX6" si="8">IF(BP7="",NA(),BP7)</f>
        <v>78.290000000000006</v>
      </c>
      <c r="BQ6" s="33">
        <f t="shared" si="8"/>
        <v>76.77</v>
      </c>
      <c r="BR6" s="33">
        <f t="shared" si="8"/>
        <v>82.8</v>
      </c>
      <c r="BS6" s="33">
        <f t="shared" si="8"/>
        <v>80.09</v>
      </c>
      <c r="BT6" s="33">
        <f t="shared" si="8"/>
        <v>97.71</v>
      </c>
      <c r="BU6" s="33">
        <f t="shared" si="8"/>
        <v>98.07</v>
      </c>
      <c r="BV6" s="33">
        <f t="shared" si="8"/>
        <v>96.56</v>
      </c>
      <c r="BW6" s="33">
        <f t="shared" si="8"/>
        <v>100.47</v>
      </c>
      <c r="BX6" s="33">
        <f t="shared" si="8"/>
        <v>101.72</v>
      </c>
      <c r="BY6" s="32" t="str">
        <f>IF(BY7="","",IF(BY7="-","【-】","【"&amp;SUBSTITUTE(TEXT(BY7,"#,##0.00"),"-","△")&amp;"】"))</f>
        <v>【104.99】</v>
      </c>
      <c r="BZ6" s="33">
        <f>IF(BZ7="",NA(),BZ7)</f>
        <v>291.41000000000003</v>
      </c>
      <c r="CA6" s="33">
        <f t="shared" ref="CA6:CI6" si="9">IF(CA7="",NA(),CA7)</f>
        <v>281.48</v>
      </c>
      <c r="CB6" s="33">
        <f t="shared" si="9"/>
        <v>285.58999999999997</v>
      </c>
      <c r="CC6" s="33">
        <f t="shared" si="9"/>
        <v>265.95</v>
      </c>
      <c r="CD6" s="33">
        <f t="shared" si="9"/>
        <v>273.62</v>
      </c>
      <c r="CE6" s="33">
        <f t="shared" si="9"/>
        <v>173.56</v>
      </c>
      <c r="CF6" s="33">
        <f t="shared" si="9"/>
        <v>172.26</v>
      </c>
      <c r="CG6" s="33">
        <f t="shared" si="9"/>
        <v>177.14</v>
      </c>
      <c r="CH6" s="33">
        <f t="shared" si="9"/>
        <v>169.82</v>
      </c>
      <c r="CI6" s="33">
        <f t="shared" si="9"/>
        <v>168.2</v>
      </c>
      <c r="CJ6" s="32" t="str">
        <f>IF(CJ7="","",IF(CJ7="-","【-】","【"&amp;SUBSTITUTE(TEXT(CJ7,"#,##0.00"),"-","△")&amp;"】"))</f>
        <v>【163.72】</v>
      </c>
      <c r="CK6" s="33">
        <f>IF(CK7="",NA(),CK7)</f>
        <v>38.28</v>
      </c>
      <c r="CL6" s="33">
        <f t="shared" ref="CL6:CT6" si="10">IF(CL7="",NA(),CL7)</f>
        <v>36.549999999999997</v>
      </c>
      <c r="CM6" s="33">
        <f t="shared" si="10"/>
        <v>36.159999999999997</v>
      </c>
      <c r="CN6" s="33">
        <f t="shared" si="10"/>
        <v>35.89</v>
      </c>
      <c r="CO6" s="33">
        <f t="shared" si="10"/>
        <v>35.700000000000003</v>
      </c>
      <c r="CP6" s="33">
        <f t="shared" si="10"/>
        <v>55.84</v>
      </c>
      <c r="CQ6" s="33">
        <f t="shared" si="10"/>
        <v>55.68</v>
      </c>
      <c r="CR6" s="33">
        <f t="shared" si="10"/>
        <v>55.64</v>
      </c>
      <c r="CS6" s="33">
        <f t="shared" si="10"/>
        <v>55.13</v>
      </c>
      <c r="CT6" s="33">
        <f t="shared" si="10"/>
        <v>54.77</v>
      </c>
      <c r="CU6" s="32" t="str">
        <f>IF(CU7="","",IF(CU7="-","【-】","【"&amp;SUBSTITUTE(TEXT(CU7,"#,##0.00"),"-","△")&amp;"】"))</f>
        <v>【59.76】</v>
      </c>
      <c r="CV6" s="33">
        <f>IF(CV7="",NA(),CV7)</f>
        <v>92.75</v>
      </c>
      <c r="CW6" s="33">
        <f t="shared" ref="CW6:DE6" si="11">IF(CW7="",NA(),CW7)</f>
        <v>94.7</v>
      </c>
      <c r="CX6" s="33">
        <f t="shared" si="11"/>
        <v>93.55</v>
      </c>
      <c r="CY6" s="33">
        <f t="shared" si="11"/>
        <v>90.79</v>
      </c>
      <c r="CZ6" s="33">
        <f t="shared" si="11"/>
        <v>88.87</v>
      </c>
      <c r="DA6" s="33">
        <f t="shared" si="11"/>
        <v>83.11</v>
      </c>
      <c r="DB6" s="33">
        <f t="shared" si="11"/>
        <v>83.18</v>
      </c>
      <c r="DC6" s="33">
        <f t="shared" si="11"/>
        <v>83.09</v>
      </c>
      <c r="DD6" s="33">
        <f t="shared" si="11"/>
        <v>83</v>
      </c>
      <c r="DE6" s="33">
        <f t="shared" si="11"/>
        <v>82.89</v>
      </c>
      <c r="DF6" s="32" t="str">
        <f>IF(DF7="","",IF(DF7="-","【-】","【"&amp;SUBSTITUTE(TEXT(DF7,"#,##0.00"),"-","△")&amp;"】"))</f>
        <v>【89.95】</v>
      </c>
      <c r="DG6" s="33">
        <f>IF(DG7="",NA(),DG7)</f>
        <v>13.02</v>
      </c>
      <c r="DH6" s="33">
        <f t="shared" ref="DH6:DP6" si="12">IF(DH7="",NA(),DH7)</f>
        <v>14.55</v>
      </c>
      <c r="DI6" s="33">
        <f t="shared" si="12"/>
        <v>16.03</v>
      </c>
      <c r="DJ6" s="33">
        <f t="shared" si="12"/>
        <v>53.06</v>
      </c>
      <c r="DK6" s="33">
        <f t="shared" si="12"/>
        <v>55.23</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3">
        <f t="shared" si="13"/>
        <v>11.18</v>
      </c>
      <c r="DV6" s="33">
        <f t="shared" si="13"/>
        <v>11.18</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2">
        <f t="shared" ref="ED6:EL6" si="14">IF(ED7="",NA(),ED7)</f>
        <v>0</v>
      </c>
      <c r="EE6" s="32">
        <f t="shared" si="14"/>
        <v>0</v>
      </c>
      <c r="EF6" s="32">
        <f t="shared" si="14"/>
        <v>0</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273210</v>
      </c>
      <c r="D7" s="35">
        <v>46</v>
      </c>
      <c r="E7" s="35">
        <v>1</v>
      </c>
      <c r="F7" s="35">
        <v>0</v>
      </c>
      <c r="G7" s="35">
        <v>1</v>
      </c>
      <c r="H7" s="35" t="s">
        <v>92</v>
      </c>
      <c r="I7" s="35" t="s">
        <v>93</v>
      </c>
      <c r="J7" s="35" t="s">
        <v>94</v>
      </c>
      <c r="K7" s="35" t="s">
        <v>95</v>
      </c>
      <c r="L7" s="35" t="s">
        <v>96</v>
      </c>
      <c r="M7" s="36" t="s">
        <v>97</v>
      </c>
      <c r="N7" s="36">
        <v>56.5</v>
      </c>
      <c r="O7" s="36">
        <v>99.92</v>
      </c>
      <c r="P7" s="36">
        <v>3996</v>
      </c>
      <c r="Q7" s="36">
        <v>20864</v>
      </c>
      <c r="R7" s="36">
        <v>34.340000000000003</v>
      </c>
      <c r="S7" s="36">
        <v>607.57000000000005</v>
      </c>
      <c r="T7" s="36">
        <v>20715</v>
      </c>
      <c r="U7" s="36">
        <v>13.04</v>
      </c>
      <c r="V7" s="36">
        <v>1588.57</v>
      </c>
      <c r="W7" s="36">
        <v>84.99</v>
      </c>
      <c r="X7" s="36">
        <v>87.93</v>
      </c>
      <c r="Y7" s="36">
        <v>86.18</v>
      </c>
      <c r="Z7" s="36">
        <v>93.79</v>
      </c>
      <c r="AA7" s="36">
        <v>92.79</v>
      </c>
      <c r="AB7" s="36">
        <v>107.37</v>
      </c>
      <c r="AC7" s="36">
        <v>107.57</v>
      </c>
      <c r="AD7" s="36">
        <v>106.55</v>
      </c>
      <c r="AE7" s="36">
        <v>110.01</v>
      </c>
      <c r="AF7" s="36">
        <v>111.21</v>
      </c>
      <c r="AG7" s="36">
        <v>113.56</v>
      </c>
      <c r="AH7" s="36">
        <v>76.510000000000005</v>
      </c>
      <c r="AI7" s="36">
        <v>93.02</v>
      </c>
      <c r="AJ7" s="36">
        <v>112.83</v>
      </c>
      <c r="AK7" s="36">
        <v>0</v>
      </c>
      <c r="AL7" s="36">
        <v>0</v>
      </c>
      <c r="AM7" s="36">
        <v>8.5</v>
      </c>
      <c r="AN7" s="36">
        <v>9.34</v>
      </c>
      <c r="AO7" s="36">
        <v>9.56</v>
      </c>
      <c r="AP7" s="36">
        <v>2.8</v>
      </c>
      <c r="AQ7" s="36">
        <v>1.93</v>
      </c>
      <c r="AR7" s="36">
        <v>0.87</v>
      </c>
      <c r="AS7" s="36">
        <v>550.22</v>
      </c>
      <c r="AT7" s="36">
        <v>636.49</v>
      </c>
      <c r="AU7" s="36">
        <v>529.20000000000005</v>
      </c>
      <c r="AV7" s="36">
        <v>235.41</v>
      </c>
      <c r="AW7" s="36">
        <v>213.89</v>
      </c>
      <c r="AX7" s="36">
        <v>995.5</v>
      </c>
      <c r="AY7" s="36">
        <v>915.5</v>
      </c>
      <c r="AZ7" s="36">
        <v>963.24</v>
      </c>
      <c r="BA7" s="36">
        <v>381.53</v>
      </c>
      <c r="BB7" s="36">
        <v>391.54</v>
      </c>
      <c r="BC7" s="36">
        <v>262.74</v>
      </c>
      <c r="BD7" s="36">
        <v>627.59</v>
      </c>
      <c r="BE7" s="36">
        <v>615.66999999999996</v>
      </c>
      <c r="BF7" s="36">
        <v>611.75</v>
      </c>
      <c r="BG7" s="36">
        <v>608.28</v>
      </c>
      <c r="BH7" s="36">
        <v>606.09</v>
      </c>
      <c r="BI7" s="36">
        <v>414.59</v>
      </c>
      <c r="BJ7" s="36">
        <v>404.78</v>
      </c>
      <c r="BK7" s="36">
        <v>400.38</v>
      </c>
      <c r="BL7" s="36">
        <v>393.27</v>
      </c>
      <c r="BM7" s="36">
        <v>386.97</v>
      </c>
      <c r="BN7" s="36">
        <v>276.38</v>
      </c>
      <c r="BO7" s="36">
        <v>75.459999999999994</v>
      </c>
      <c r="BP7" s="36">
        <v>78.290000000000006</v>
      </c>
      <c r="BQ7" s="36">
        <v>76.77</v>
      </c>
      <c r="BR7" s="36">
        <v>82.8</v>
      </c>
      <c r="BS7" s="36">
        <v>80.09</v>
      </c>
      <c r="BT7" s="36">
        <v>97.71</v>
      </c>
      <c r="BU7" s="36">
        <v>98.07</v>
      </c>
      <c r="BV7" s="36">
        <v>96.56</v>
      </c>
      <c r="BW7" s="36">
        <v>100.47</v>
      </c>
      <c r="BX7" s="36">
        <v>101.72</v>
      </c>
      <c r="BY7" s="36">
        <v>104.99</v>
      </c>
      <c r="BZ7" s="36">
        <v>291.41000000000003</v>
      </c>
      <c r="CA7" s="36">
        <v>281.48</v>
      </c>
      <c r="CB7" s="36">
        <v>285.58999999999997</v>
      </c>
      <c r="CC7" s="36">
        <v>265.95</v>
      </c>
      <c r="CD7" s="36">
        <v>273.62</v>
      </c>
      <c r="CE7" s="36">
        <v>173.56</v>
      </c>
      <c r="CF7" s="36">
        <v>172.26</v>
      </c>
      <c r="CG7" s="36">
        <v>177.14</v>
      </c>
      <c r="CH7" s="36">
        <v>169.82</v>
      </c>
      <c r="CI7" s="36">
        <v>168.2</v>
      </c>
      <c r="CJ7" s="36">
        <v>163.72</v>
      </c>
      <c r="CK7" s="36">
        <v>38.28</v>
      </c>
      <c r="CL7" s="36">
        <v>36.549999999999997</v>
      </c>
      <c r="CM7" s="36">
        <v>36.159999999999997</v>
      </c>
      <c r="CN7" s="36">
        <v>35.89</v>
      </c>
      <c r="CO7" s="36">
        <v>35.700000000000003</v>
      </c>
      <c r="CP7" s="36">
        <v>55.84</v>
      </c>
      <c r="CQ7" s="36">
        <v>55.68</v>
      </c>
      <c r="CR7" s="36">
        <v>55.64</v>
      </c>
      <c r="CS7" s="36">
        <v>55.13</v>
      </c>
      <c r="CT7" s="36">
        <v>54.77</v>
      </c>
      <c r="CU7" s="36">
        <v>59.76</v>
      </c>
      <c r="CV7" s="36">
        <v>92.75</v>
      </c>
      <c r="CW7" s="36">
        <v>94.7</v>
      </c>
      <c r="CX7" s="36">
        <v>93.55</v>
      </c>
      <c r="CY7" s="36">
        <v>90.79</v>
      </c>
      <c r="CZ7" s="36">
        <v>88.87</v>
      </c>
      <c r="DA7" s="36">
        <v>83.11</v>
      </c>
      <c r="DB7" s="36">
        <v>83.18</v>
      </c>
      <c r="DC7" s="36">
        <v>83.09</v>
      </c>
      <c r="DD7" s="36">
        <v>83</v>
      </c>
      <c r="DE7" s="36">
        <v>82.89</v>
      </c>
      <c r="DF7" s="36">
        <v>89.95</v>
      </c>
      <c r="DG7" s="36">
        <v>13.02</v>
      </c>
      <c r="DH7" s="36">
        <v>14.55</v>
      </c>
      <c r="DI7" s="36">
        <v>16.03</v>
      </c>
      <c r="DJ7" s="36">
        <v>53.06</v>
      </c>
      <c r="DK7" s="36">
        <v>55.23</v>
      </c>
      <c r="DL7" s="36">
        <v>37.090000000000003</v>
      </c>
      <c r="DM7" s="36">
        <v>38.07</v>
      </c>
      <c r="DN7" s="36">
        <v>39.06</v>
      </c>
      <c r="DO7" s="36">
        <v>46.66</v>
      </c>
      <c r="DP7" s="36">
        <v>47.46</v>
      </c>
      <c r="DQ7" s="36">
        <v>47.18</v>
      </c>
      <c r="DR7" s="36">
        <v>0</v>
      </c>
      <c r="DS7" s="36">
        <v>0</v>
      </c>
      <c r="DT7" s="36">
        <v>0</v>
      </c>
      <c r="DU7" s="36">
        <v>11.18</v>
      </c>
      <c r="DV7" s="36">
        <v>11.18</v>
      </c>
      <c r="DW7" s="36">
        <v>6.63</v>
      </c>
      <c r="DX7" s="36">
        <v>7.73</v>
      </c>
      <c r="DY7" s="36">
        <v>8.8699999999999992</v>
      </c>
      <c r="DZ7" s="36">
        <v>9.85</v>
      </c>
      <c r="EA7" s="36">
        <v>9.7100000000000009</v>
      </c>
      <c r="EB7" s="36">
        <v>13.18</v>
      </c>
      <c r="EC7" s="36">
        <v>0</v>
      </c>
      <c r="ED7" s="36">
        <v>0</v>
      </c>
      <c r="EE7" s="36">
        <v>0</v>
      </c>
      <c r="EF7" s="36">
        <v>0</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2017-02-01T08:44:56Z</dcterms:created>
  <dcterms:modified xsi:type="dcterms:W3CDTF">2017-02-23T09:17:00Z</dcterms:modified>
  <cp:category/>
</cp:coreProperties>
</file>