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4385" yWindow="-15" windowWidth="14430" windowHeight="11760"/>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<sst xmlns="http://schemas.openxmlformats.org/spreadsheetml/2006/main" count="217" uniqueCount="107">
  <si>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</si>
  <si>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</si>
  <si>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</si>
  <si>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</si>
  <si>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</si>
  <si>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</si>
  <si>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</si>
  <si>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</si>
  <si>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</si>
  <si>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</si>
  <si>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</si>
  <si>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</si>
  <si>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</si>
  <si>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</si>
  <si>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</si>
  <si>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</si>
  <si>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</si>
  <si>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</si>
  <si>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</si>
  <si>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</si>
  <si>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</si>
  <si>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</si>
  <si>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</si>
  <si>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</si>
  <si>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</si>
  <si>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</si>
  <si>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</si>
  <si>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</si>
  <si>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</si>
  <si>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</si>
  <si>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</si>
  <si>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</si>
  <si>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</si>
  <si>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</si>
  <si>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</si>
  <si>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</si>
  <si>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</si>
  <si>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</si>
  <si>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</si>
  <si>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</si>
  <si>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</si>
  <si>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</si>
  <si>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</si>
  <si>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</si>
  <si>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</si>
  <si>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</si>
  <si>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</si>
  <si>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</si>
  <si>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</si>
  <si>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</si>
  <si>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</si>
  <si>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</si>
  <si>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</si>
  <si>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</si>
  <si>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</si>
  <si>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</si>
  <si>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</si>
  <si>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</si>
  <si>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</si>
  <si>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</si>
  <si>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</si>
  <si>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</si>
  <si>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</si>
  <si>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</si>
  <si>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</si>
  <si>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</si>
  <si>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</si>
  <si>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</si>
  <si>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</si>
  <si>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</si>
  <si>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</si>
  <si>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</si>
  <si>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</si>
  <si>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</si>
  <si>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</si>
  <si>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</si>
  <si>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</si>
  <si>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</si>
  <si>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</si>
  <si>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</si>
  <si>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</si>
  <si>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</si>
  <si>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</si>
  <si>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</si>
  <si>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</si>
  <si>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</si>
  <si>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</si>
  <si>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</si>
  <si>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</si>
  <si>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</si>
  <si>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</si>
  <si>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</si>
  <si>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</si>
  <si>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四條畷市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</si>
  <si>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</si>
  <si>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</si>
  <si>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</si>
  <si>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</si>
  <si>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</si>
  <si>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</si>
  <si>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</si>
  <si>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</si>
  <si>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</si>
  <si>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</si>
  <si>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①経常収支比率については、大型商業施設が開業したことで、年々減少傾向にあった給水収益が増加し、営業収益が改善され類以団体平均値に近づけた。
⑤料金回収率については、経常収支比率と同様に大型商業施設が開業したことで、前年度に比べ給水収益が増加し退職給付金が減少したことにより料金回収率が100％を超えた。                                                                                                                                                                                                                                                   　　　⑥給水原価については、地形等（飯盛山・北生駒山系）の関係でポンプ施設などの施設が他市に比べ多く、費用が高くなる傾向にある。
⑦施設利用率については、経常収支比率と同様に大型商業施設が開業したことで、前年度に比べ有収水量が増えたことにより、年間総配水量が増加し施設利用率が上昇した。</t>
    <rPh sb="1" eb="3">
      <t>ケイジョウ</t>
    </rPh>
    <rPh sb="3" eb="5">
      <t>シュウシ</t>
    </rPh>
    <rPh sb="5" eb="7">
      <t>ヒリツ</t>
    </rPh>
    <rPh sb="13" eb="15">
      <t>オオガタ</t>
    </rPh>
    <rPh sb="15" eb="17">
      <t>ショウギョウ</t>
    </rPh>
    <rPh sb="17" eb="19">
      <t>シセツ</t>
    </rPh>
    <rPh sb="20" eb="22">
      <t>カイギョウ</t>
    </rPh>
    <rPh sb="28" eb="30">
      <t>ネンネン</t>
    </rPh>
    <rPh sb="30" eb="32">
      <t>ゲンショウ</t>
    </rPh>
    <rPh sb="32" eb="34">
      <t>ケイコウ</t>
    </rPh>
    <rPh sb="38" eb="40">
      <t>キュウスイ</t>
    </rPh>
    <rPh sb="40" eb="42">
      <t>シュウエキ</t>
    </rPh>
    <rPh sb="43" eb="45">
      <t>ゾウカ</t>
    </rPh>
    <rPh sb="47" eb="49">
      <t>エイギョウ</t>
    </rPh>
    <rPh sb="49" eb="51">
      <t>シュウエキ</t>
    </rPh>
    <rPh sb="52" eb="54">
      <t>カイゼン</t>
    </rPh>
    <rPh sb="56" eb="57">
      <t>ルイ</t>
    </rPh>
    <rPh sb="57" eb="58">
      <t>イ</t>
    </rPh>
    <rPh sb="58" eb="60">
      <t>ダンタイ</t>
    </rPh>
    <rPh sb="60" eb="63">
      <t>ヘイキンチ</t>
    </rPh>
    <rPh sb="64" eb="65">
      <t>チカ</t>
    </rPh>
    <rPh sb="71" eb="73">
      <t>リョウキン</t>
    </rPh>
    <rPh sb="73" eb="75">
      <t>カイシュウ</t>
    </rPh>
    <rPh sb="75" eb="76">
      <t>リツ</t>
    </rPh>
    <rPh sb="82" eb="84">
      <t>ケイジョウ</t>
    </rPh>
    <rPh sb="84" eb="86">
      <t>シュウシ</t>
    </rPh>
    <rPh sb="86" eb="88">
      <t>ヒリツ</t>
    </rPh>
    <rPh sb="89" eb="91">
      <t>ドウヨウ</t>
    </rPh>
    <rPh sb="92" eb="94">
      <t>オオガタ</t>
    </rPh>
    <rPh sb="94" eb="96">
      <t>ショウギョウ</t>
    </rPh>
    <rPh sb="96" eb="98">
      <t>シセツ</t>
    </rPh>
    <rPh sb="99" eb="101">
      <t>カイギョウ</t>
    </rPh>
    <rPh sb="107" eb="110">
      <t>ゼンネンド</t>
    </rPh>
    <rPh sb="111" eb="112">
      <t>クラ</t>
    </rPh>
    <rPh sb="113" eb="115">
      <t>キュウスイ</t>
    </rPh>
    <rPh sb="115" eb="117">
      <t>シュウエキ</t>
    </rPh>
    <rPh sb="118" eb="120">
      <t>ゾウカ</t>
    </rPh>
    <rPh sb="121" eb="123">
      <t>タイショク</t>
    </rPh>
    <rPh sb="123" eb="126">
      <t>キュウフキン</t>
    </rPh>
    <rPh sb="127" eb="129">
      <t>ゲンショウ</t>
    </rPh>
    <rPh sb="136" eb="138">
      <t>リョウキン</t>
    </rPh>
    <rPh sb="138" eb="140">
      <t>カイシュウ</t>
    </rPh>
    <rPh sb="140" eb="141">
      <t>リツ</t>
    </rPh>
    <rPh sb="147" eb="148">
      <t>コ</t>
    </rPh>
    <rPh sb="398" eb="400">
      <t>キュウスイ</t>
    </rPh>
    <rPh sb="400" eb="402">
      <t>ゲンカ</t>
    </rPh>
    <rPh sb="408" eb="410">
      <t>チケイ</t>
    </rPh>
    <rPh sb="410" eb="411">
      <t>トウ</t>
    </rPh>
    <rPh sb="412" eb="414">
      <t>イイモリ</t>
    </rPh>
    <rPh sb="414" eb="415">
      <t>ヤマ</t>
    </rPh>
    <rPh sb="416" eb="417">
      <t>キタ</t>
    </rPh>
    <rPh sb="417" eb="419">
      <t>イコマ</t>
    </rPh>
    <rPh sb="419" eb="421">
      <t>サンケイ</t>
    </rPh>
    <rPh sb="423" eb="425">
      <t>カンケイ</t>
    </rPh>
    <rPh sb="429" eb="431">
      <t>シセツ</t>
    </rPh>
    <rPh sb="434" eb="436">
      <t>シセツ</t>
    </rPh>
    <rPh sb="437" eb="439">
      <t>タシ</t>
    </rPh>
    <rPh sb="440" eb="441">
      <t>クラ</t>
    </rPh>
    <rPh sb="442" eb="443">
      <t>オオ</t>
    </rPh>
    <rPh sb="445" eb="447">
      <t>ヒヨウ</t>
    </rPh>
    <rPh sb="448" eb="449">
      <t>タカ</t>
    </rPh>
    <rPh sb="452" eb="454">
      <t>ケイコウ</t>
    </rPh>
    <rPh sb="460" eb="462">
      <t>シセツ</t>
    </rPh>
    <rPh sb="462" eb="465">
      <t>リヨウリツ</t>
    </rPh>
    <rPh sb="471" eb="473">
      <t>ケイジョウ</t>
    </rPh>
    <rPh sb="473" eb="475">
      <t>シュウシ</t>
    </rPh>
    <rPh sb="475" eb="477">
      <t>ヒリツ</t>
    </rPh>
    <rPh sb="478" eb="480">
      <t>ドウヨウ</t>
    </rPh>
    <rPh sb="481" eb="483">
      <t>オオガタ</t>
    </rPh>
    <rPh sb="483" eb="485">
      <t>ショウギョウ</t>
    </rPh>
    <rPh sb="485" eb="487">
      <t>シセツ</t>
    </rPh>
    <rPh sb="488" eb="490">
      <t>カイギョウ</t>
    </rPh>
    <rPh sb="496" eb="499">
      <t>ゼンネンド</t>
    </rPh>
    <rPh sb="500" eb="501">
      <t>クラ</t>
    </rPh>
    <rPh sb="502" eb="504">
      <t>ユウシュウ</t>
    </rPh>
    <rPh sb="504" eb="506">
      <t>スイリョウ</t>
    </rPh>
    <rPh sb="507" eb="508">
      <t>フ</t>
    </rPh>
    <rPh sb="516" eb="518">
      <t>ネンカン</t>
    </rPh>
    <rPh sb="518" eb="519">
      <t>ソウ</t>
    </rPh>
    <rPh sb="519" eb="521">
      <t>ハイスイ</t>
    </rPh>
    <rPh sb="521" eb="522">
      <t>リョウ</t>
    </rPh>
    <rPh sb="523" eb="525">
      <t>ゾウカ</t>
    </rPh>
    <rPh sb="526" eb="528">
      <t>シセツ</t>
    </rPh>
    <rPh sb="528" eb="531">
      <t>リヨウリツ</t>
    </rPh>
    <rPh sb="532" eb="534">
      <t>ジョウショウ</t>
    </rPh>
    <phoneticPr fontId="4"/>
  </si>
  <si>
    <t>②管路経年率については、口径200㎜以上の管路を主要幹線と位置づけ、耐用年数を経過した管路を優先的に耐震管への布設替えを施工していが、法定耐用年数を経過した配水管が増えたため、前年度に比べ管路経年化率が類以団体平均値より増加した。　　　　　　　　　　　　　　　　　　　　　　　　　　　　　　③管路更新率について、前年度は施工協議が整わず布設替等の更新工事の本数が減少したことにより更新率が低下したが、平成27年度については類以団体平均値までもいかないが、管路更新を進めているところである。</t>
    <rPh sb="1" eb="3">
      <t>カンロ</t>
    </rPh>
    <rPh sb="3" eb="4">
      <t>ケイ</t>
    </rPh>
    <rPh sb="4" eb="6">
      <t>ネンリツ</t>
    </rPh>
    <rPh sb="12" eb="14">
      <t>コウケイ</t>
    </rPh>
    <rPh sb="18" eb="20">
      <t>イジョウ</t>
    </rPh>
    <rPh sb="21" eb="23">
      <t>カンロ</t>
    </rPh>
    <rPh sb="24" eb="26">
      <t>シュヨウ</t>
    </rPh>
    <rPh sb="26" eb="28">
      <t>カンセン</t>
    </rPh>
    <rPh sb="29" eb="31">
      <t>イチ</t>
    </rPh>
    <rPh sb="34" eb="36">
      <t>タイヨウ</t>
    </rPh>
    <rPh sb="36" eb="38">
      <t>ネンスウ</t>
    </rPh>
    <rPh sb="39" eb="41">
      <t>ケイカ</t>
    </rPh>
    <rPh sb="43" eb="45">
      <t>カンロ</t>
    </rPh>
    <rPh sb="46" eb="49">
      <t>ユウセンテキ</t>
    </rPh>
    <rPh sb="50" eb="52">
      <t>タイシン</t>
    </rPh>
    <rPh sb="52" eb="53">
      <t>カン</t>
    </rPh>
    <rPh sb="55" eb="57">
      <t>フセツ</t>
    </rPh>
    <rPh sb="57" eb="58">
      <t>カ</t>
    </rPh>
    <rPh sb="67" eb="69">
      <t>ホウテイ</t>
    </rPh>
    <rPh sb="69" eb="71">
      <t>タイヨウ</t>
    </rPh>
    <rPh sb="71" eb="73">
      <t>ネンスウ</t>
    </rPh>
    <rPh sb="74" eb="76">
      <t>ケイカ</t>
    </rPh>
    <rPh sb="78" eb="81">
      <t>ハイスイカン</t>
    </rPh>
    <rPh sb="82" eb="83">
      <t>フ</t>
    </rPh>
    <rPh sb="88" eb="91">
      <t>ゼンネンド</t>
    </rPh>
    <rPh sb="92" eb="93">
      <t>クラ</t>
    </rPh>
    <rPh sb="94" eb="96">
      <t>カンロ</t>
    </rPh>
    <rPh sb="96" eb="99">
      <t>ケイネンカ</t>
    </rPh>
    <rPh sb="99" eb="100">
      <t>リツ</t>
    </rPh>
    <rPh sb="101" eb="102">
      <t>ルイ</t>
    </rPh>
    <rPh sb="102" eb="103">
      <t>イ</t>
    </rPh>
    <rPh sb="103" eb="105">
      <t>ダンタイ</t>
    </rPh>
    <rPh sb="105" eb="108">
      <t>ヘイキンチ</t>
    </rPh>
    <rPh sb="110" eb="112">
      <t>ゾウカ</t>
    </rPh>
    <rPh sb="146" eb="148">
      <t>カンロ</t>
    </rPh>
    <rPh sb="148" eb="150">
      <t>コウシン</t>
    </rPh>
    <rPh sb="150" eb="151">
      <t>リツ</t>
    </rPh>
    <rPh sb="156" eb="159">
      <t>ゼンネンド</t>
    </rPh>
    <rPh sb="162" eb="164">
      <t>キョウギ</t>
    </rPh>
    <rPh sb="165" eb="166">
      <t>トトノ</t>
    </rPh>
    <rPh sb="168" eb="171">
      <t>フセツガエ</t>
    </rPh>
    <rPh sb="171" eb="172">
      <t>トウ</t>
    </rPh>
    <rPh sb="173" eb="175">
      <t>コウシン</t>
    </rPh>
    <rPh sb="175" eb="177">
      <t>コウジ</t>
    </rPh>
    <rPh sb="178" eb="180">
      <t>ホンスウ</t>
    </rPh>
    <rPh sb="181" eb="183">
      <t>ゲンショウ</t>
    </rPh>
    <rPh sb="190" eb="192">
      <t>コウシン</t>
    </rPh>
    <rPh sb="192" eb="193">
      <t>リツ</t>
    </rPh>
    <rPh sb="194" eb="196">
      <t>テイカ</t>
    </rPh>
    <rPh sb="200" eb="202">
      <t>ヘイセイ</t>
    </rPh>
    <rPh sb="204" eb="205">
      <t>ネン</t>
    </rPh>
    <rPh sb="205" eb="206">
      <t>ド</t>
    </rPh>
    <rPh sb="211" eb="212">
      <t>ルイ</t>
    </rPh>
    <rPh sb="212" eb="213">
      <t>イ</t>
    </rPh>
    <rPh sb="213" eb="215">
      <t>ダンタイ</t>
    </rPh>
    <rPh sb="215" eb="218">
      <t>ヘイキンチ</t>
    </rPh>
    <rPh sb="227" eb="229">
      <t>カンロ</t>
    </rPh>
    <rPh sb="229" eb="231">
      <t>コウシン</t>
    </rPh>
    <rPh sb="232" eb="233">
      <t>スス</t>
    </rPh>
    <phoneticPr fontId="4"/>
  </si>
  <si>
    <t>　現在のところ、大型商業施設の開業で給水収益が増加しているが、今後、給水人口の減少等で厳しい経営となってくると思われる。また、アセットマネジメントを用いた試算では施設の更新費用が今後40年間で109億6千700万円かかる見込みであることが判明した。
　小口径の管路についてもアセットマネジメントに基づき、更新計画を進める必要がある。
　平成29年4月に大阪広域水道企業団と水道事業を統合することにより、国の交付金を活用し、将来の水道料金の値上げを抑制することができ、安全で安心な水を安定的に供給できると考える。</t>
    <rPh sb="1" eb="3">
      <t>ゲンザイ</t>
    </rPh>
    <rPh sb="8" eb="10">
      <t>オオガタ</t>
    </rPh>
    <rPh sb="10" eb="12">
      <t>ショウギョウ</t>
    </rPh>
    <rPh sb="12" eb="14">
      <t>シセツ</t>
    </rPh>
    <rPh sb="15" eb="17">
      <t>カイギョウ</t>
    </rPh>
    <rPh sb="18" eb="20">
      <t>キュウスイ</t>
    </rPh>
    <rPh sb="20" eb="22">
      <t>シュウエキ</t>
    </rPh>
    <rPh sb="23" eb="25">
      <t>ゾウカ</t>
    </rPh>
    <rPh sb="31" eb="33">
      <t>コンゴ</t>
    </rPh>
    <rPh sb="34" eb="36">
      <t>キュウスイ</t>
    </rPh>
    <rPh sb="36" eb="38">
      <t>ジンコウ</t>
    </rPh>
    <rPh sb="39" eb="42">
      <t>ゲンショウナド</t>
    </rPh>
    <rPh sb="43" eb="44">
      <t>キビ</t>
    </rPh>
    <rPh sb="46" eb="48">
      <t>ケイエイ</t>
    </rPh>
    <rPh sb="55" eb="56">
      <t>オモ</t>
    </rPh>
    <rPh sb="74" eb="75">
      <t>モチ</t>
    </rPh>
    <rPh sb="77" eb="79">
      <t>シサン</t>
    </rPh>
    <rPh sb="81" eb="83">
      <t>シセツ</t>
    </rPh>
    <rPh sb="84" eb="86">
      <t>コウシン</t>
    </rPh>
    <rPh sb="86" eb="88">
      <t>ヒヨウ</t>
    </rPh>
    <rPh sb="89" eb="91">
      <t>コンゴ</t>
    </rPh>
    <rPh sb="93" eb="95">
      <t>ネンカン</t>
    </rPh>
    <rPh sb="99" eb="100">
      <t>オク</t>
    </rPh>
    <rPh sb="101" eb="102">
      <t>セン</t>
    </rPh>
    <rPh sb="105" eb="107">
      <t>マンエン</t>
    </rPh>
    <rPh sb="110" eb="112">
      <t>ミコ</t>
    </rPh>
    <rPh sb="119" eb="121">
      <t>ハンメイ</t>
    </rPh>
    <rPh sb="126" eb="129">
      <t>ショウコウケイ</t>
    </rPh>
    <rPh sb="130" eb="132">
      <t>カンロ</t>
    </rPh>
    <rPh sb="148" eb="149">
      <t>モト</t>
    </rPh>
    <rPh sb="152" eb="154">
      <t>コウシン</t>
    </rPh>
    <rPh sb="154" eb="156">
      <t>ケイカク</t>
    </rPh>
    <rPh sb="157" eb="158">
      <t>スス</t>
    </rPh>
    <rPh sb="160" eb="162">
      <t>ヒツヨウ</t>
    </rPh>
    <rPh sb="168" eb="170">
      <t>ヘイセイ</t>
    </rPh>
    <rPh sb="172" eb="173">
      <t>ネン</t>
    </rPh>
    <rPh sb="174" eb="175">
      <t>ガツ</t>
    </rPh>
    <rPh sb="176" eb="178">
      <t>オオサカ</t>
    </rPh>
    <rPh sb="178" eb="180">
      <t>コウイキ</t>
    </rPh>
    <rPh sb="180" eb="182">
      <t>スイドウ</t>
    </rPh>
    <rPh sb="182" eb="184">
      <t>キギョウ</t>
    </rPh>
    <rPh sb="184" eb="185">
      <t>ダン</t>
    </rPh>
    <rPh sb="186" eb="188">
      <t>スイドウ</t>
    </rPh>
    <rPh sb="188" eb="190">
      <t>ジギョウ</t>
    </rPh>
    <rPh sb="191" eb="193">
      <t>トウゴウ</t>
    </rPh>
    <rPh sb="201" eb="202">
      <t>クニ</t>
    </rPh>
    <rPh sb="203" eb="206">
      <t>コウフキン</t>
    </rPh>
    <rPh sb="207" eb="209">
      <t>カツヨウ</t>
    </rPh>
    <rPh sb="211" eb="213">
      <t>ショウライ</t>
    </rPh>
    <rPh sb="214" eb="216">
      <t>スイドウ</t>
    </rPh>
    <rPh sb="216" eb="218">
      <t>リョウキン</t>
    </rPh>
    <rPh sb="219" eb="221">
      <t>ネア</t>
    </rPh>
    <rPh sb="223" eb="225">
      <t>ヨクセイ</t>
    </rPh>
    <rPh sb="233" eb="235">
      <t>アンゼン</t>
    </rPh>
    <rPh sb="236" eb="238">
      <t>アンシン</t>
    </rPh>
    <rPh sb="239" eb="240">
      <t>ミズ</t>
    </rPh>
    <rPh sb="241" eb="244">
      <t>アンテイテキ</t>
    </rPh>
    <rPh sb="245" eb="247">
      <t>キョウキュウ</t>
    </rPh>
    <rPh sb="251" eb="252">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</si>
</sst>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0.38</c:v>
                </c:pt>
                <c:pt idx="1">
                  <c:v>0.57999999999999996</c:v>
                </c:pt>
                <c:pt idx="2">
                  <c:v>0.61</c:v>
                </c:pt>
                <c:pt idx="3">
                  <c:v>0.23</c:v>
                </c:pt>
                <c:pt idx="4">
                  <c:v>0.52</c:v>
                </c:pt>
              </c:numCache>
            </c:numRef>
          </c:val>
        </c:ser>
        <c:dLbls>
          <c:showLegendKey val="0"/>
          <c:showVal val="0"/>
          <c:showCatName val="0"/>
          <c:showSerName val="0"/>
          <c:showPercent val="0"/>
          <c:showBubbleSize val="0"/>
        </c:dLbls>
        <c:gapWidth val="150"/>
        <c:axId val="77293440"/>
        <c:axId val="7730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ser>
        <c:dLbls>
          <c:showLegendKey val="0"/>
          <c:showVal val="0"/>
          <c:showCatName val="0"/>
          <c:showSerName val="0"/>
          <c:showPercent val="0"/>
          <c:showBubbleSize val="0"/>
        </c:dLbls>
        <c:marker val="1"/>
        <c:smooth val="0"/>
        <c:axId val="77293440"/>
        <c:axId val="77303808"/>
      </c:lineChart>
      <c:dateAx>
        <c:axId val="77293440"/>
        <c:scaling>
          <c:orientation val="minMax"/>
        </c:scaling>
        <c:delete val="1"/>
        <c:axPos val="b"/>
        <c:numFmt formatCode="ge" sourceLinked="1"/>
        <c:majorTickMark val="none"/>
        <c:minorTickMark val="none"/>
        <c:tickLblPos val="none"/>
        <c:crossAx val="77303808"/>
        <c:crosses val="autoZero"/>
        <c:auto val="1"/>
        <c:lblOffset val="100"/>
        <c:baseTimeUnit val="years"/>
      </c:dateAx>
      <c:valAx>
        <c:axId val="7730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29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58.33</c:v>
                </c:pt>
                <c:pt idx="1">
                  <c:v>58.33</c:v>
                </c:pt>
                <c:pt idx="2">
                  <c:v>58.09</c:v>
                </c:pt>
                <c:pt idx="3">
                  <c:v>56.98</c:v>
                </c:pt>
                <c:pt idx="4">
                  <c:v>57.62</c:v>
                </c:pt>
              </c:numCache>
            </c:numRef>
          </c:val>
        </c:ser>
        <c:dLbls>
          <c:showLegendKey val="0"/>
          <c:showVal val="0"/>
          <c:showCatName val="0"/>
          <c:showSerName val="0"/>
          <c:showPercent val="0"/>
          <c:showBubbleSize val="0"/>
        </c:dLbls>
        <c:gapWidth val="150"/>
        <c:axId val="88484096"/>
        <c:axId val="8850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ser>
        <c:dLbls>
          <c:showLegendKey val="0"/>
          <c:showVal val="0"/>
          <c:showCatName val="0"/>
          <c:showSerName val="0"/>
          <c:showPercent val="0"/>
          <c:showBubbleSize val="0"/>
        </c:dLbls>
        <c:marker val="1"/>
        <c:smooth val="0"/>
        <c:axId val="88484096"/>
        <c:axId val="88502656"/>
      </c:lineChart>
      <c:dateAx>
        <c:axId val="88484096"/>
        <c:scaling>
          <c:orientation val="minMax"/>
        </c:scaling>
        <c:delete val="1"/>
        <c:axPos val="b"/>
        <c:numFmt formatCode="ge" sourceLinked="1"/>
        <c:majorTickMark val="none"/>
        <c:minorTickMark val="none"/>
        <c:tickLblPos val="none"/>
        <c:crossAx val="88502656"/>
        <c:crosses val="autoZero"/>
        <c:auto val="1"/>
        <c:lblOffset val="100"/>
        <c:baseTimeUnit val="years"/>
      </c:dateAx>
      <c:valAx>
        <c:axId val="8850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8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97.84</c:v>
                </c:pt>
                <c:pt idx="1">
                  <c:v>96.75</c:v>
                </c:pt>
                <c:pt idx="2">
                  <c:v>96.48</c:v>
                </c:pt>
                <c:pt idx="3">
                  <c:v>95.26</c:v>
                </c:pt>
                <c:pt idx="4">
                  <c:v>95.41</c:v>
                </c:pt>
              </c:numCache>
            </c:numRef>
          </c:val>
        </c:ser>
        <c:dLbls>
          <c:showLegendKey val="0"/>
          <c:showVal val="0"/>
          <c:showCatName val="0"/>
          <c:showSerName val="0"/>
          <c:showPercent val="0"/>
          <c:showBubbleSize val="0"/>
        </c:dLbls>
        <c:gapWidth val="150"/>
        <c:axId val="88528768"/>
        <c:axId val="8853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ser>
        <c:dLbls>
          <c:showLegendKey val="0"/>
          <c:showVal val="0"/>
          <c:showCatName val="0"/>
          <c:showSerName val="0"/>
          <c:showPercent val="0"/>
          <c:showBubbleSize val="0"/>
        </c:dLbls>
        <c:marker val="1"/>
        <c:smooth val="0"/>
        <c:axId val="88528768"/>
        <c:axId val="88530944"/>
      </c:lineChart>
      <c:dateAx>
        <c:axId val="88528768"/>
        <c:scaling>
          <c:orientation val="minMax"/>
        </c:scaling>
        <c:delete val="1"/>
        <c:axPos val="b"/>
        <c:numFmt formatCode="ge" sourceLinked="1"/>
        <c:majorTickMark val="none"/>
        <c:minorTickMark val="none"/>
        <c:tickLblPos val="none"/>
        <c:crossAx val="88530944"/>
        <c:crosses val="autoZero"/>
        <c:auto val="1"/>
        <c:lblOffset val="100"/>
        <c:baseTimeUnit val="years"/>
      </c:dateAx>
      <c:valAx>
        <c:axId val="8853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2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101.82</c:v>
                </c:pt>
                <c:pt idx="1">
                  <c:v>101.02</c:v>
                </c:pt>
                <c:pt idx="2">
                  <c:v>103.19</c:v>
                </c:pt>
                <c:pt idx="3">
                  <c:v>106.85</c:v>
                </c:pt>
                <c:pt idx="4">
                  <c:v>111.14</c:v>
                </c:pt>
              </c:numCache>
            </c:numRef>
          </c:val>
        </c:ser>
        <c:dLbls>
          <c:showLegendKey val="0"/>
          <c:showVal val="0"/>
          <c:showCatName val="0"/>
          <c:showSerName val="0"/>
          <c:showPercent val="0"/>
          <c:showBubbleSize val="0"/>
        </c:dLbls>
        <c:gapWidth val="150"/>
        <c:axId val="83006976"/>
        <c:axId val="8300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ser>
        <c:dLbls>
          <c:showLegendKey val="0"/>
          <c:showVal val="0"/>
          <c:showCatName val="0"/>
          <c:showSerName val="0"/>
          <c:showPercent val="0"/>
          <c:showBubbleSize val="0"/>
        </c:dLbls>
        <c:marker val="1"/>
        <c:smooth val="0"/>
        <c:axId val="83006976"/>
        <c:axId val="83008896"/>
      </c:lineChart>
      <c:dateAx>
        <c:axId val="83006976"/>
        <c:scaling>
          <c:orientation val="minMax"/>
        </c:scaling>
        <c:delete val="1"/>
        <c:axPos val="b"/>
        <c:numFmt formatCode="ge" sourceLinked="1"/>
        <c:majorTickMark val="none"/>
        <c:minorTickMark val="none"/>
        <c:tickLblPos val="none"/>
        <c:crossAx val="83008896"/>
        <c:crosses val="autoZero"/>
        <c:auto val="1"/>
        <c:lblOffset val="100"/>
        <c:baseTimeUnit val="years"/>
      </c:dateAx>
      <c:valAx>
        <c:axId val="830088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00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34.68</c:v>
                </c:pt>
                <c:pt idx="1">
                  <c:v>35.85</c:v>
                </c:pt>
                <c:pt idx="2">
                  <c:v>36.97</c:v>
                </c:pt>
                <c:pt idx="3">
                  <c:v>55.26</c:v>
                </c:pt>
                <c:pt idx="4">
                  <c:v>54.62</c:v>
                </c:pt>
              </c:numCache>
            </c:numRef>
          </c:val>
        </c:ser>
        <c:dLbls>
          <c:showLegendKey val="0"/>
          <c:showVal val="0"/>
          <c:showCatName val="0"/>
          <c:showSerName val="0"/>
          <c:showPercent val="0"/>
          <c:showBubbleSize val="0"/>
        </c:dLbls>
        <c:gapWidth val="150"/>
        <c:axId val="87237760"/>
        <c:axId val="8723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ser>
        <c:dLbls>
          <c:showLegendKey val="0"/>
          <c:showVal val="0"/>
          <c:showCatName val="0"/>
          <c:showSerName val="0"/>
          <c:showPercent val="0"/>
          <c:showBubbleSize val="0"/>
        </c:dLbls>
        <c:marker val="1"/>
        <c:smooth val="0"/>
        <c:axId val="87237760"/>
        <c:axId val="87239680"/>
      </c:lineChart>
      <c:dateAx>
        <c:axId val="87237760"/>
        <c:scaling>
          <c:orientation val="minMax"/>
        </c:scaling>
        <c:delete val="1"/>
        <c:axPos val="b"/>
        <c:numFmt formatCode="ge" sourceLinked="1"/>
        <c:majorTickMark val="none"/>
        <c:minorTickMark val="none"/>
        <c:tickLblPos val="none"/>
        <c:crossAx val="87239680"/>
        <c:crosses val="autoZero"/>
        <c:auto val="1"/>
        <c:lblOffset val="100"/>
        <c:baseTimeUnit val="years"/>
      </c:dateAx>
      <c:valAx>
        <c:axId val="8723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23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6.22</c:v>
                </c:pt>
                <c:pt idx="1">
                  <c:v>8.08</c:v>
                </c:pt>
                <c:pt idx="2">
                  <c:v>8.09</c:v>
                </c:pt>
                <c:pt idx="3">
                  <c:v>10.09</c:v>
                </c:pt>
                <c:pt idx="4">
                  <c:v>12.31</c:v>
                </c:pt>
              </c:numCache>
            </c:numRef>
          </c:val>
        </c:ser>
        <c:dLbls>
          <c:showLegendKey val="0"/>
          <c:showVal val="0"/>
          <c:showCatName val="0"/>
          <c:showSerName val="0"/>
          <c:showPercent val="0"/>
          <c:showBubbleSize val="0"/>
        </c:dLbls>
        <c:gapWidth val="150"/>
        <c:axId val="87282432"/>
        <c:axId val="8728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ser>
        <c:dLbls>
          <c:showLegendKey val="0"/>
          <c:showVal val="0"/>
          <c:showCatName val="0"/>
          <c:showSerName val="0"/>
          <c:showPercent val="0"/>
          <c:showBubbleSize val="0"/>
        </c:dLbls>
        <c:marker val="1"/>
        <c:smooth val="0"/>
        <c:axId val="87282432"/>
        <c:axId val="87284352"/>
      </c:lineChart>
      <c:dateAx>
        <c:axId val="87282432"/>
        <c:scaling>
          <c:orientation val="minMax"/>
        </c:scaling>
        <c:delete val="1"/>
        <c:axPos val="b"/>
        <c:numFmt formatCode="ge" sourceLinked="1"/>
        <c:majorTickMark val="none"/>
        <c:minorTickMark val="none"/>
        <c:tickLblPos val="none"/>
        <c:crossAx val="87284352"/>
        <c:crosses val="autoZero"/>
        <c:auto val="1"/>
        <c:lblOffset val="100"/>
        <c:baseTimeUnit val="years"/>
      </c:dateAx>
      <c:valAx>
        <c:axId val="8728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28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6014208"/>
        <c:axId val="8602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ser>
        <c:dLbls>
          <c:showLegendKey val="0"/>
          <c:showVal val="0"/>
          <c:showCatName val="0"/>
          <c:showSerName val="0"/>
          <c:showPercent val="0"/>
          <c:showBubbleSize val="0"/>
        </c:dLbls>
        <c:marker val="1"/>
        <c:smooth val="0"/>
        <c:axId val="86014208"/>
        <c:axId val="86020480"/>
      </c:lineChart>
      <c:dateAx>
        <c:axId val="86014208"/>
        <c:scaling>
          <c:orientation val="minMax"/>
        </c:scaling>
        <c:delete val="1"/>
        <c:axPos val="b"/>
        <c:numFmt formatCode="ge" sourceLinked="1"/>
        <c:majorTickMark val="none"/>
        <c:minorTickMark val="none"/>
        <c:tickLblPos val="none"/>
        <c:crossAx val="86020480"/>
        <c:crosses val="autoZero"/>
        <c:auto val="1"/>
        <c:lblOffset val="100"/>
        <c:baseTimeUnit val="years"/>
      </c:dateAx>
      <c:valAx>
        <c:axId val="86020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01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425.72</c:v>
                </c:pt>
                <c:pt idx="1">
                  <c:v>467.66</c:v>
                </c:pt>
                <c:pt idx="2">
                  <c:v>499.85</c:v>
                </c:pt>
                <c:pt idx="3">
                  <c:v>216.08</c:v>
                </c:pt>
                <c:pt idx="4">
                  <c:v>195.18</c:v>
                </c:pt>
              </c:numCache>
            </c:numRef>
          </c:val>
        </c:ser>
        <c:dLbls>
          <c:showLegendKey val="0"/>
          <c:showVal val="0"/>
          <c:showCatName val="0"/>
          <c:showSerName val="0"/>
          <c:showPercent val="0"/>
          <c:showBubbleSize val="0"/>
        </c:dLbls>
        <c:gapWidth val="150"/>
        <c:axId val="86067456"/>
        <c:axId val="8607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ser>
        <c:dLbls>
          <c:showLegendKey val="0"/>
          <c:showVal val="0"/>
          <c:showCatName val="0"/>
          <c:showSerName val="0"/>
          <c:showPercent val="0"/>
          <c:showBubbleSize val="0"/>
        </c:dLbls>
        <c:marker val="1"/>
        <c:smooth val="0"/>
        <c:axId val="86067456"/>
        <c:axId val="86073728"/>
      </c:lineChart>
      <c:dateAx>
        <c:axId val="86067456"/>
        <c:scaling>
          <c:orientation val="minMax"/>
        </c:scaling>
        <c:delete val="1"/>
        <c:axPos val="b"/>
        <c:numFmt formatCode="ge" sourceLinked="1"/>
        <c:majorTickMark val="none"/>
        <c:minorTickMark val="none"/>
        <c:tickLblPos val="none"/>
        <c:crossAx val="86073728"/>
        <c:crosses val="autoZero"/>
        <c:auto val="1"/>
        <c:lblOffset val="100"/>
        <c:baseTimeUnit val="years"/>
      </c:dateAx>
      <c:valAx>
        <c:axId val="86073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06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267.2</c:v>
                </c:pt>
                <c:pt idx="1">
                  <c:v>265.16000000000003</c:v>
                </c:pt>
                <c:pt idx="2">
                  <c:v>264.88</c:v>
                </c:pt>
                <c:pt idx="3">
                  <c:v>267.2</c:v>
                </c:pt>
                <c:pt idx="4">
                  <c:v>250.64</c:v>
                </c:pt>
              </c:numCache>
            </c:numRef>
          </c:val>
        </c:ser>
        <c:dLbls>
          <c:showLegendKey val="0"/>
          <c:showVal val="0"/>
          <c:showCatName val="0"/>
          <c:showSerName val="0"/>
          <c:showPercent val="0"/>
          <c:showBubbleSize val="0"/>
        </c:dLbls>
        <c:gapWidth val="150"/>
        <c:axId val="86095744"/>
        <c:axId val="8610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ser>
        <c:dLbls>
          <c:showLegendKey val="0"/>
          <c:showVal val="0"/>
          <c:showCatName val="0"/>
          <c:showSerName val="0"/>
          <c:showPercent val="0"/>
          <c:showBubbleSize val="0"/>
        </c:dLbls>
        <c:marker val="1"/>
        <c:smooth val="0"/>
        <c:axId val="86095744"/>
        <c:axId val="86102016"/>
      </c:lineChart>
      <c:dateAx>
        <c:axId val="86095744"/>
        <c:scaling>
          <c:orientation val="minMax"/>
        </c:scaling>
        <c:delete val="1"/>
        <c:axPos val="b"/>
        <c:numFmt formatCode="ge" sourceLinked="1"/>
        <c:majorTickMark val="none"/>
        <c:minorTickMark val="none"/>
        <c:tickLblPos val="none"/>
        <c:crossAx val="86102016"/>
        <c:crosses val="autoZero"/>
        <c:auto val="1"/>
        <c:lblOffset val="100"/>
        <c:baseTimeUnit val="years"/>
      </c:dateAx>
      <c:valAx>
        <c:axId val="86102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09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91.56</c:v>
                </c:pt>
                <c:pt idx="1">
                  <c:v>91.3</c:v>
                </c:pt>
                <c:pt idx="2">
                  <c:v>93.89</c:v>
                </c:pt>
                <c:pt idx="3">
                  <c:v>98.79</c:v>
                </c:pt>
                <c:pt idx="4">
                  <c:v>100.14</c:v>
                </c:pt>
              </c:numCache>
            </c:numRef>
          </c:val>
        </c:ser>
        <c:dLbls>
          <c:showLegendKey val="0"/>
          <c:showVal val="0"/>
          <c:showCatName val="0"/>
          <c:showSerName val="0"/>
          <c:showPercent val="0"/>
          <c:showBubbleSize val="0"/>
        </c:dLbls>
        <c:gapWidth val="150"/>
        <c:axId val="86113664"/>
        <c:axId val="8837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ser>
        <c:dLbls>
          <c:showLegendKey val="0"/>
          <c:showVal val="0"/>
          <c:showCatName val="0"/>
          <c:showSerName val="0"/>
          <c:showPercent val="0"/>
          <c:showBubbleSize val="0"/>
        </c:dLbls>
        <c:marker val="1"/>
        <c:smooth val="0"/>
        <c:axId val="86113664"/>
        <c:axId val="88372736"/>
      </c:lineChart>
      <c:dateAx>
        <c:axId val="86113664"/>
        <c:scaling>
          <c:orientation val="minMax"/>
        </c:scaling>
        <c:delete val="1"/>
        <c:axPos val="b"/>
        <c:numFmt formatCode="ge" sourceLinked="1"/>
        <c:majorTickMark val="none"/>
        <c:minorTickMark val="none"/>
        <c:tickLblPos val="none"/>
        <c:crossAx val="88372736"/>
        <c:crosses val="autoZero"/>
        <c:auto val="1"/>
        <c:lblOffset val="100"/>
        <c:baseTimeUnit val="years"/>
      </c:dateAx>
      <c:valAx>
        <c:axId val="8837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1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190</c:v>
                </c:pt>
                <c:pt idx="1">
                  <c:v>190.12</c:v>
                </c:pt>
                <c:pt idx="2">
                  <c:v>184.57</c:v>
                </c:pt>
                <c:pt idx="3">
                  <c:v>174.67</c:v>
                </c:pt>
                <c:pt idx="4">
                  <c:v>175.22</c:v>
                </c:pt>
              </c:numCache>
            </c:numRef>
          </c:val>
        </c:ser>
        <c:dLbls>
          <c:showLegendKey val="0"/>
          <c:showVal val="0"/>
          <c:showCatName val="0"/>
          <c:showSerName val="0"/>
          <c:showPercent val="0"/>
          <c:showBubbleSize val="0"/>
        </c:dLbls>
        <c:gapWidth val="150"/>
        <c:axId val="88394368"/>
        <c:axId val="8840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ser>
        <c:dLbls>
          <c:showLegendKey val="0"/>
          <c:showVal val="0"/>
          <c:showCatName val="0"/>
          <c:showSerName val="0"/>
          <c:showPercent val="0"/>
          <c:showBubbleSize val="0"/>
        </c:dLbls>
        <c:marker val="1"/>
        <c:smooth val="0"/>
        <c:axId val="88394368"/>
        <c:axId val="88400640"/>
      </c:lineChart>
      <c:dateAx>
        <c:axId val="88394368"/>
        <c:scaling>
          <c:orientation val="minMax"/>
        </c:scaling>
        <c:delete val="1"/>
        <c:axPos val="b"/>
        <c:numFmt formatCode="ge" sourceLinked="1"/>
        <c:majorTickMark val="none"/>
        <c:minorTickMark val="none"/>
        <c:tickLblPos val="none"/>
        <c:crossAx val="88400640"/>
        <c:crosses val="autoZero"/>
        <c:auto val="1"/>
        <c:lblOffset val="100"/>
        <c:baseTimeUnit val="years"/>
      </c:dateAx>
      <c:valAx>
        <c:axId val="8840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9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大阪府　四條畷市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A4</v>
      </c>
      <c r="AA8" s="72"/>
      <c r="AB8" s="72"/>
      <c r="AC8" s="72"/>
      <c r="AD8" s="72"/>
      <c r="AE8" s="72"/>
      <c r="AF8" s="72"/>
      <c r="AG8" s="73"/>
      <c r="AH8" s="3"/>
      <c r="AI8" s="74">
        <f>データ!Q6</f>
        <v>56332</v>
      </c>
      <c r="AJ8" s="75"/>
      <c r="AK8" s="75"/>
      <c r="AL8" s="75"/>
      <c r="AM8" s="75"/>
      <c r="AN8" s="75"/>
      <c r="AO8" s="75"/>
      <c r="AP8" s="76"/>
      <c r="AQ8" s="57">
        <f>データ!R6</f>
        <v>18.690000000000001</v>
      </c>
      <c r="AR8" s="57"/>
      <c r="AS8" s="57"/>
      <c r="AT8" s="57"/>
      <c r="AU8" s="57"/>
      <c r="AV8" s="57"/>
      <c r="AW8" s="57"/>
      <c r="AX8" s="57"/>
      <c r="AY8" s="57">
        <f>データ!S6</f>
        <v>3014.02</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57.66</v>
      </c>
      <c r="K10" s="57"/>
      <c r="L10" s="57"/>
      <c r="M10" s="57"/>
      <c r="N10" s="57"/>
      <c r="O10" s="57"/>
      <c r="P10" s="57"/>
      <c r="Q10" s="57"/>
      <c r="R10" s="57">
        <f>データ!O6</f>
        <v>100</v>
      </c>
      <c r="S10" s="57"/>
      <c r="T10" s="57"/>
      <c r="U10" s="57"/>
      <c r="V10" s="57"/>
      <c r="W10" s="57"/>
      <c r="X10" s="57"/>
      <c r="Y10" s="57"/>
      <c r="Z10" s="65">
        <f>データ!P6</f>
        <v>2870</v>
      </c>
      <c r="AA10" s="65"/>
      <c r="AB10" s="65"/>
      <c r="AC10" s="65"/>
      <c r="AD10" s="65"/>
      <c r="AE10" s="65"/>
      <c r="AF10" s="65"/>
      <c r="AG10" s="65"/>
      <c r="AH10" s="2"/>
      <c r="AI10" s="65">
        <f>データ!T6</f>
        <v>56207</v>
      </c>
      <c r="AJ10" s="65"/>
      <c r="AK10" s="65"/>
      <c r="AL10" s="65"/>
      <c r="AM10" s="65"/>
      <c r="AN10" s="65"/>
      <c r="AO10" s="65"/>
      <c r="AP10" s="65"/>
      <c r="AQ10" s="57">
        <f>データ!U6</f>
        <v>9.6999999999999993</v>
      </c>
      <c r="AR10" s="57"/>
      <c r="AS10" s="57"/>
      <c r="AT10" s="57"/>
      <c r="AU10" s="57"/>
      <c r="AV10" s="57"/>
      <c r="AW10" s="57"/>
      <c r="AX10" s="57"/>
      <c r="AY10" s="57">
        <f>データ!V6</f>
        <v>5794.54</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272299</v>
      </c>
      <c r="D6" s="31">
        <f t="shared" si="3"/>
        <v>46</v>
      </c>
      <c r="E6" s="31">
        <f t="shared" si="3"/>
        <v>1</v>
      </c>
      <c r="F6" s="31">
        <f t="shared" si="3"/>
        <v>0</v>
      </c>
      <c r="G6" s="31">
        <f t="shared" si="3"/>
        <v>1</v>
      </c>
      <c r="H6" s="31" t="str">
        <f t="shared" si="3"/>
        <v>大阪府　四條畷市</v>
      </c>
      <c r="I6" s="31" t="str">
        <f t="shared" si="3"/>
        <v>法適用</v>
      </c>
      <c r="J6" s="31" t="str">
        <f t="shared" si="3"/>
        <v>水道事業</v>
      </c>
      <c r="K6" s="31" t="str">
        <f t="shared" si="3"/>
        <v>末端給水事業</v>
      </c>
      <c r="L6" s="31" t="str">
        <f t="shared" si="3"/>
        <v>A4</v>
      </c>
      <c r="M6" s="32" t="str">
        <f t="shared" si="3"/>
        <v>-</v>
      </c>
      <c r="N6" s="32">
        <f t="shared" si="3"/>
        <v>57.66</v>
      </c>
      <c r="O6" s="32">
        <f t="shared" si="3"/>
        <v>100</v>
      </c>
      <c r="P6" s="32">
        <f t="shared" si="3"/>
        <v>2870</v>
      </c>
      <c r="Q6" s="32">
        <f t="shared" si="3"/>
        <v>56332</v>
      </c>
      <c r="R6" s="32">
        <f t="shared" si="3"/>
        <v>18.690000000000001</v>
      </c>
      <c r="S6" s="32">
        <f t="shared" si="3"/>
        <v>3014.02</v>
      </c>
      <c r="T6" s="32">
        <f t="shared" si="3"/>
        <v>56207</v>
      </c>
      <c r="U6" s="32">
        <f t="shared" si="3"/>
        <v>9.6999999999999993</v>
      </c>
      <c r="V6" s="32">
        <f t="shared" si="3"/>
        <v>5794.54</v>
      </c>
      <c r="W6" s="33">
        <f>IF(W7="",NA(),W7)</f>
        <v>101.82</v>
      </c>
      <c r="X6" s="33">
        <f t="shared" ref="X6:AF6" si="4">IF(X7="",NA(),X7)</f>
        <v>101.02</v>
      </c>
      <c r="Y6" s="33">
        <f t="shared" si="4"/>
        <v>103.19</v>
      </c>
      <c r="Z6" s="33">
        <f t="shared" si="4"/>
        <v>106.85</v>
      </c>
      <c r="AA6" s="33">
        <f t="shared" si="4"/>
        <v>111.14</v>
      </c>
      <c r="AB6" s="33">
        <f t="shared" si="4"/>
        <v>107.68</v>
      </c>
      <c r="AC6" s="33">
        <f t="shared" si="4"/>
        <v>108.24</v>
      </c>
      <c r="AD6" s="33">
        <f t="shared" si="4"/>
        <v>107.8</v>
      </c>
      <c r="AE6" s="33">
        <f t="shared" si="4"/>
        <v>111.96</v>
      </c>
      <c r="AF6" s="33">
        <f t="shared" si="4"/>
        <v>112.69</v>
      </c>
      <c r="AG6" s="32" t="str">
        <f>IF(AG7="","",IF(AG7="-","【-】","【"&amp;SUBSTITUTE(TEXT(AG7,"#,##0.00"),"-","△")&amp;"】"))</f>
        <v>【113.56】</v>
      </c>
      <c r="AH6" s="32">
        <f>IF(AH7="",NA(),AH7)</f>
        <v>0</v>
      </c>
      <c r="AI6" s="32">
        <f t="shared" ref="AI6:AQ6" si="5">IF(AI7="",NA(),AI7)</f>
        <v>0</v>
      </c>
      <c r="AJ6" s="32">
        <f t="shared" si="5"/>
        <v>0</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425.72</v>
      </c>
      <c r="AT6" s="33">
        <f t="shared" ref="AT6:BB6" si="6">IF(AT7="",NA(),AT7)</f>
        <v>467.66</v>
      </c>
      <c r="AU6" s="33">
        <f t="shared" si="6"/>
        <v>499.85</v>
      </c>
      <c r="AV6" s="33">
        <f t="shared" si="6"/>
        <v>216.08</v>
      </c>
      <c r="AW6" s="33">
        <f t="shared" si="6"/>
        <v>195.18</v>
      </c>
      <c r="AX6" s="33">
        <f t="shared" si="6"/>
        <v>695.41</v>
      </c>
      <c r="AY6" s="33">
        <f t="shared" si="6"/>
        <v>701</v>
      </c>
      <c r="AZ6" s="33">
        <f t="shared" si="6"/>
        <v>739.59</v>
      </c>
      <c r="BA6" s="33">
        <f t="shared" si="6"/>
        <v>335.95</v>
      </c>
      <c r="BB6" s="33">
        <f t="shared" si="6"/>
        <v>346.59</v>
      </c>
      <c r="BC6" s="32" t="str">
        <f>IF(BC7="","",IF(BC7="-","【-】","【"&amp;SUBSTITUTE(TEXT(BC7,"#,##0.00"),"-","△")&amp;"】"))</f>
        <v>【262.74】</v>
      </c>
      <c r="BD6" s="33">
        <f>IF(BD7="",NA(),BD7)</f>
        <v>267.2</v>
      </c>
      <c r="BE6" s="33">
        <f t="shared" ref="BE6:BM6" si="7">IF(BE7="",NA(),BE7)</f>
        <v>265.16000000000003</v>
      </c>
      <c r="BF6" s="33">
        <f t="shared" si="7"/>
        <v>264.88</v>
      </c>
      <c r="BG6" s="33">
        <f t="shared" si="7"/>
        <v>267.2</v>
      </c>
      <c r="BH6" s="33">
        <f t="shared" si="7"/>
        <v>250.64</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91.56</v>
      </c>
      <c r="BP6" s="33">
        <f t="shared" ref="BP6:BX6" si="8">IF(BP7="",NA(),BP7)</f>
        <v>91.3</v>
      </c>
      <c r="BQ6" s="33">
        <f t="shared" si="8"/>
        <v>93.89</v>
      </c>
      <c r="BR6" s="33">
        <f t="shared" si="8"/>
        <v>98.79</v>
      </c>
      <c r="BS6" s="33">
        <f t="shared" si="8"/>
        <v>100.14</v>
      </c>
      <c r="BT6" s="33">
        <f t="shared" si="8"/>
        <v>99.61</v>
      </c>
      <c r="BU6" s="33">
        <f t="shared" si="8"/>
        <v>100.27</v>
      </c>
      <c r="BV6" s="33">
        <f t="shared" si="8"/>
        <v>99.46</v>
      </c>
      <c r="BW6" s="33">
        <f t="shared" si="8"/>
        <v>105.21</v>
      </c>
      <c r="BX6" s="33">
        <f t="shared" si="8"/>
        <v>105.71</v>
      </c>
      <c r="BY6" s="32" t="str">
        <f>IF(BY7="","",IF(BY7="-","【-】","【"&amp;SUBSTITUTE(TEXT(BY7,"#,##0.00"),"-","△")&amp;"】"))</f>
        <v>【104.99】</v>
      </c>
      <c r="BZ6" s="33">
        <f>IF(BZ7="",NA(),BZ7)</f>
        <v>190</v>
      </c>
      <c r="CA6" s="33">
        <f t="shared" ref="CA6:CI6" si="9">IF(CA7="",NA(),CA7)</f>
        <v>190.12</v>
      </c>
      <c r="CB6" s="33">
        <f t="shared" si="9"/>
        <v>184.57</v>
      </c>
      <c r="CC6" s="33">
        <f t="shared" si="9"/>
        <v>174.67</v>
      </c>
      <c r="CD6" s="33">
        <f t="shared" si="9"/>
        <v>175.22</v>
      </c>
      <c r="CE6" s="33">
        <f t="shared" si="9"/>
        <v>169.59</v>
      </c>
      <c r="CF6" s="33">
        <f t="shared" si="9"/>
        <v>169.62</v>
      </c>
      <c r="CG6" s="33">
        <f t="shared" si="9"/>
        <v>171.78</v>
      </c>
      <c r="CH6" s="33">
        <f t="shared" si="9"/>
        <v>162.59</v>
      </c>
      <c r="CI6" s="33">
        <f t="shared" si="9"/>
        <v>162.15</v>
      </c>
      <c r="CJ6" s="32" t="str">
        <f>IF(CJ7="","",IF(CJ7="-","【-】","【"&amp;SUBSTITUTE(TEXT(CJ7,"#,##0.00"),"-","△")&amp;"】"))</f>
        <v>【163.72】</v>
      </c>
      <c r="CK6" s="33">
        <f>IF(CK7="",NA(),CK7)</f>
        <v>58.33</v>
      </c>
      <c r="CL6" s="33">
        <f t="shared" ref="CL6:CT6" si="10">IF(CL7="",NA(),CL7)</f>
        <v>58.33</v>
      </c>
      <c r="CM6" s="33">
        <f t="shared" si="10"/>
        <v>58.09</v>
      </c>
      <c r="CN6" s="33">
        <f t="shared" si="10"/>
        <v>56.98</v>
      </c>
      <c r="CO6" s="33">
        <f t="shared" si="10"/>
        <v>57.62</v>
      </c>
      <c r="CP6" s="33">
        <f t="shared" si="10"/>
        <v>60.04</v>
      </c>
      <c r="CQ6" s="33">
        <f t="shared" si="10"/>
        <v>59.88</v>
      </c>
      <c r="CR6" s="33">
        <f t="shared" si="10"/>
        <v>59.68</v>
      </c>
      <c r="CS6" s="33">
        <f t="shared" si="10"/>
        <v>59.17</v>
      </c>
      <c r="CT6" s="33">
        <f t="shared" si="10"/>
        <v>59.34</v>
      </c>
      <c r="CU6" s="32" t="str">
        <f>IF(CU7="","",IF(CU7="-","【-】","【"&amp;SUBSTITUTE(TEXT(CU7,"#,##0.00"),"-","△")&amp;"】"))</f>
        <v>【59.76】</v>
      </c>
      <c r="CV6" s="33">
        <f>IF(CV7="",NA(),CV7)</f>
        <v>97.84</v>
      </c>
      <c r="CW6" s="33">
        <f t="shared" ref="CW6:DE6" si="11">IF(CW7="",NA(),CW7)</f>
        <v>96.75</v>
      </c>
      <c r="CX6" s="33">
        <f t="shared" si="11"/>
        <v>96.48</v>
      </c>
      <c r="CY6" s="33">
        <f t="shared" si="11"/>
        <v>95.26</v>
      </c>
      <c r="CZ6" s="33">
        <f t="shared" si="11"/>
        <v>95.41</v>
      </c>
      <c r="DA6" s="33">
        <f t="shared" si="11"/>
        <v>87.33</v>
      </c>
      <c r="DB6" s="33">
        <f t="shared" si="11"/>
        <v>87.65</v>
      </c>
      <c r="DC6" s="33">
        <f t="shared" si="11"/>
        <v>87.63</v>
      </c>
      <c r="DD6" s="33">
        <f t="shared" si="11"/>
        <v>87.6</v>
      </c>
      <c r="DE6" s="33">
        <f t="shared" si="11"/>
        <v>87.74</v>
      </c>
      <c r="DF6" s="32" t="str">
        <f>IF(DF7="","",IF(DF7="-","【-】","【"&amp;SUBSTITUTE(TEXT(DF7,"#,##0.00"),"-","△")&amp;"】"))</f>
        <v>【89.95】</v>
      </c>
      <c r="DG6" s="33">
        <f>IF(DG7="",NA(),DG7)</f>
        <v>34.68</v>
      </c>
      <c r="DH6" s="33">
        <f t="shared" ref="DH6:DP6" si="12">IF(DH7="",NA(),DH7)</f>
        <v>35.85</v>
      </c>
      <c r="DI6" s="33">
        <f t="shared" si="12"/>
        <v>36.97</v>
      </c>
      <c r="DJ6" s="33">
        <f t="shared" si="12"/>
        <v>55.26</v>
      </c>
      <c r="DK6" s="33">
        <f t="shared" si="12"/>
        <v>54.62</v>
      </c>
      <c r="DL6" s="33">
        <f t="shared" si="12"/>
        <v>37.71</v>
      </c>
      <c r="DM6" s="33">
        <f t="shared" si="12"/>
        <v>38.69</v>
      </c>
      <c r="DN6" s="33">
        <f t="shared" si="12"/>
        <v>39.65</v>
      </c>
      <c r="DO6" s="33">
        <f t="shared" si="12"/>
        <v>45.25</v>
      </c>
      <c r="DP6" s="33">
        <f t="shared" si="12"/>
        <v>46.27</v>
      </c>
      <c r="DQ6" s="32" t="str">
        <f>IF(DQ7="","",IF(DQ7="-","【-】","【"&amp;SUBSTITUTE(TEXT(DQ7,"#,##0.00"),"-","△")&amp;"】"))</f>
        <v>【47.18】</v>
      </c>
      <c r="DR6" s="33">
        <f>IF(DR7="",NA(),DR7)</f>
        <v>6.22</v>
      </c>
      <c r="DS6" s="33">
        <f t="shared" ref="DS6:EA6" si="13">IF(DS7="",NA(),DS7)</f>
        <v>8.08</v>
      </c>
      <c r="DT6" s="33">
        <f t="shared" si="13"/>
        <v>8.09</v>
      </c>
      <c r="DU6" s="33">
        <f t="shared" si="13"/>
        <v>10.09</v>
      </c>
      <c r="DV6" s="33">
        <f t="shared" si="13"/>
        <v>12.31</v>
      </c>
      <c r="DW6" s="33">
        <f t="shared" si="13"/>
        <v>7.67</v>
      </c>
      <c r="DX6" s="33">
        <f t="shared" si="13"/>
        <v>8.4</v>
      </c>
      <c r="DY6" s="33">
        <f t="shared" si="13"/>
        <v>9.7100000000000009</v>
      </c>
      <c r="DZ6" s="33">
        <f t="shared" si="13"/>
        <v>10.71</v>
      </c>
      <c r="EA6" s="33">
        <f t="shared" si="13"/>
        <v>10.93</v>
      </c>
      <c r="EB6" s="32" t="str">
        <f>IF(EB7="","",IF(EB7="-","【-】","【"&amp;SUBSTITUTE(TEXT(EB7,"#,##0.00"),"-","△")&amp;"】"))</f>
        <v>【13.18】</v>
      </c>
      <c r="EC6" s="33">
        <f>IF(EC7="",NA(),EC7)</f>
        <v>0.38</v>
      </c>
      <c r="ED6" s="33">
        <f t="shared" ref="ED6:EL6" si="14">IF(ED7="",NA(),ED7)</f>
        <v>0.57999999999999996</v>
      </c>
      <c r="EE6" s="33">
        <f t="shared" si="14"/>
        <v>0.61</v>
      </c>
      <c r="EF6" s="33">
        <f t="shared" si="14"/>
        <v>0.23</v>
      </c>
      <c r="EG6" s="33">
        <f t="shared" si="14"/>
        <v>0.52</v>
      </c>
      <c r="EH6" s="33">
        <f t="shared" si="14"/>
        <v>0.84</v>
      </c>
      <c r="EI6" s="33">
        <f t="shared" si="14"/>
        <v>0.78</v>
      </c>
      <c r="EJ6" s="33">
        <f t="shared" si="14"/>
        <v>0.83</v>
      </c>
      <c r="EK6" s="33">
        <f t="shared" si="14"/>
        <v>0.72</v>
      </c>
      <c r="EL6" s="33">
        <f t="shared" si="14"/>
        <v>0.71</v>
      </c>
      <c r="EM6" s="32" t="str">
        <f>IF(EM7="","",IF(EM7="-","【-】","【"&amp;SUBSTITUTE(TEXT(EM7,"#,##0.00"),"-","△")&amp;"】"))</f>
        <v>【0.85】</v>
      </c>
    </row>
    <row r="7" spans="1:143" s="34" customFormat="1">
      <c r="A7" s="26"/>
      <c r="B7" s="35">
        <v>2015</v>
      </c>
      <c r="C7" s="35">
        <v>272299</v>
      </c>
      <c r="D7" s="35">
        <v>46</v>
      </c>
      <c r="E7" s="35">
        <v>1</v>
      </c>
      <c r="F7" s="35">
        <v>0</v>
      </c>
      <c r="G7" s="35">
        <v>1</v>
      </c>
      <c r="H7" s="35" t="s">
        <v>93</v>
      </c>
      <c r="I7" s="35" t="s">
        <v>94</v>
      </c>
      <c r="J7" s="35" t="s">
        <v>95</v>
      </c>
      <c r="K7" s="35" t="s">
        <v>96</v>
      </c>
      <c r="L7" s="35" t="s">
        <v>97</v>
      </c>
      <c r="M7" s="36" t="s">
        <v>98</v>
      </c>
      <c r="N7" s="36">
        <v>57.66</v>
      </c>
      <c r="O7" s="36">
        <v>100</v>
      </c>
      <c r="P7" s="36">
        <v>2870</v>
      </c>
      <c r="Q7" s="36">
        <v>56332</v>
      </c>
      <c r="R7" s="36">
        <v>18.690000000000001</v>
      </c>
      <c r="S7" s="36">
        <v>3014.02</v>
      </c>
      <c r="T7" s="36">
        <v>56207</v>
      </c>
      <c r="U7" s="36">
        <v>9.6999999999999993</v>
      </c>
      <c r="V7" s="36">
        <v>5794.54</v>
      </c>
      <c r="W7" s="36">
        <v>101.82</v>
      </c>
      <c r="X7" s="36">
        <v>101.02</v>
      </c>
      <c r="Y7" s="36">
        <v>103.19</v>
      </c>
      <c r="Z7" s="36">
        <v>106.85</v>
      </c>
      <c r="AA7" s="36">
        <v>111.14</v>
      </c>
      <c r="AB7" s="36">
        <v>107.68</v>
      </c>
      <c r="AC7" s="36">
        <v>108.24</v>
      </c>
      <c r="AD7" s="36">
        <v>107.8</v>
      </c>
      <c r="AE7" s="36">
        <v>111.96</v>
      </c>
      <c r="AF7" s="36">
        <v>112.69</v>
      </c>
      <c r="AG7" s="36">
        <v>113.56</v>
      </c>
      <c r="AH7" s="36">
        <v>0</v>
      </c>
      <c r="AI7" s="36">
        <v>0</v>
      </c>
      <c r="AJ7" s="36">
        <v>0</v>
      </c>
      <c r="AK7" s="36">
        <v>0</v>
      </c>
      <c r="AL7" s="36">
        <v>0</v>
      </c>
      <c r="AM7" s="36">
        <v>4.67</v>
      </c>
      <c r="AN7" s="36">
        <v>4.46</v>
      </c>
      <c r="AO7" s="36">
        <v>4.3899999999999997</v>
      </c>
      <c r="AP7" s="36">
        <v>0.41</v>
      </c>
      <c r="AQ7" s="36">
        <v>0.54</v>
      </c>
      <c r="AR7" s="36">
        <v>0.87</v>
      </c>
      <c r="AS7" s="36">
        <v>425.72</v>
      </c>
      <c r="AT7" s="36">
        <v>467.66</v>
      </c>
      <c r="AU7" s="36">
        <v>499.85</v>
      </c>
      <c r="AV7" s="36">
        <v>216.08</v>
      </c>
      <c r="AW7" s="36">
        <v>195.18</v>
      </c>
      <c r="AX7" s="36">
        <v>695.41</v>
      </c>
      <c r="AY7" s="36">
        <v>701</v>
      </c>
      <c r="AZ7" s="36">
        <v>739.59</v>
      </c>
      <c r="BA7" s="36">
        <v>335.95</v>
      </c>
      <c r="BB7" s="36">
        <v>346.59</v>
      </c>
      <c r="BC7" s="36">
        <v>262.74</v>
      </c>
      <c r="BD7" s="36">
        <v>267.2</v>
      </c>
      <c r="BE7" s="36">
        <v>265.16000000000003</v>
      </c>
      <c r="BF7" s="36">
        <v>264.88</v>
      </c>
      <c r="BG7" s="36">
        <v>267.2</v>
      </c>
      <c r="BH7" s="36">
        <v>250.64</v>
      </c>
      <c r="BI7" s="36">
        <v>343.45</v>
      </c>
      <c r="BJ7" s="36">
        <v>330.99</v>
      </c>
      <c r="BK7" s="36">
        <v>324.08999999999997</v>
      </c>
      <c r="BL7" s="36">
        <v>319.82</v>
      </c>
      <c r="BM7" s="36">
        <v>312.02999999999997</v>
      </c>
      <c r="BN7" s="36">
        <v>276.38</v>
      </c>
      <c r="BO7" s="36">
        <v>91.56</v>
      </c>
      <c r="BP7" s="36">
        <v>91.3</v>
      </c>
      <c r="BQ7" s="36">
        <v>93.89</v>
      </c>
      <c r="BR7" s="36">
        <v>98.79</v>
      </c>
      <c r="BS7" s="36">
        <v>100.14</v>
      </c>
      <c r="BT7" s="36">
        <v>99.61</v>
      </c>
      <c r="BU7" s="36">
        <v>100.27</v>
      </c>
      <c r="BV7" s="36">
        <v>99.46</v>
      </c>
      <c r="BW7" s="36">
        <v>105.21</v>
      </c>
      <c r="BX7" s="36">
        <v>105.71</v>
      </c>
      <c r="BY7" s="36">
        <v>104.99</v>
      </c>
      <c r="BZ7" s="36">
        <v>190</v>
      </c>
      <c r="CA7" s="36">
        <v>190.12</v>
      </c>
      <c r="CB7" s="36">
        <v>184.57</v>
      </c>
      <c r="CC7" s="36">
        <v>174.67</v>
      </c>
      <c r="CD7" s="36">
        <v>175.22</v>
      </c>
      <c r="CE7" s="36">
        <v>169.59</v>
      </c>
      <c r="CF7" s="36">
        <v>169.62</v>
      </c>
      <c r="CG7" s="36">
        <v>171.78</v>
      </c>
      <c r="CH7" s="36">
        <v>162.59</v>
      </c>
      <c r="CI7" s="36">
        <v>162.15</v>
      </c>
      <c r="CJ7" s="36">
        <v>163.72</v>
      </c>
      <c r="CK7" s="36">
        <v>58.33</v>
      </c>
      <c r="CL7" s="36">
        <v>58.33</v>
      </c>
      <c r="CM7" s="36">
        <v>58.09</v>
      </c>
      <c r="CN7" s="36">
        <v>56.98</v>
      </c>
      <c r="CO7" s="36">
        <v>57.62</v>
      </c>
      <c r="CP7" s="36">
        <v>60.04</v>
      </c>
      <c r="CQ7" s="36">
        <v>59.88</v>
      </c>
      <c r="CR7" s="36">
        <v>59.68</v>
      </c>
      <c r="CS7" s="36">
        <v>59.17</v>
      </c>
      <c r="CT7" s="36">
        <v>59.34</v>
      </c>
      <c r="CU7" s="36">
        <v>59.76</v>
      </c>
      <c r="CV7" s="36">
        <v>97.84</v>
      </c>
      <c r="CW7" s="36">
        <v>96.75</v>
      </c>
      <c r="CX7" s="36">
        <v>96.48</v>
      </c>
      <c r="CY7" s="36">
        <v>95.26</v>
      </c>
      <c r="CZ7" s="36">
        <v>95.41</v>
      </c>
      <c r="DA7" s="36">
        <v>87.33</v>
      </c>
      <c r="DB7" s="36">
        <v>87.65</v>
      </c>
      <c r="DC7" s="36">
        <v>87.63</v>
      </c>
      <c r="DD7" s="36">
        <v>87.6</v>
      </c>
      <c r="DE7" s="36">
        <v>87.74</v>
      </c>
      <c r="DF7" s="36">
        <v>89.95</v>
      </c>
      <c r="DG7" s="36">
        <v>34.68</v>
      </c>
      <c r="DH7" s="36">
        <v>35.85</v>
      </c>
      <c r="DI7" s="36">
        <v>36.97</v>
      </c>
      <c r="DJ7" s="36">
        <v>55.26</v>
      </c>
      <c r="DK7" s="36">
        <v>54.62</v>
      </c>
      <c r="DL7" s="36">
        <v>37.71</v>
      </c>
      <c r="DM7" s="36">
        <v>38.69</v>
      </c>
      <c r="DN7" s="36">
        <v>39.65</v>
      </c>
      <c r="DO7" s="36">
        <v>45.25</v>
      </c>
      <c r="DP7" s="36">
        <v>46.27</v>
      </c>
      <c r="DQ7" s="36">
        <v>47.18</v>
      </c>
      <c r="DR7" s="36">
        <v>6.22</v>
      </c>
      <c r="DS7" s="36">
        <v>8.08</v>
      </c>
      <c r="DT7" s="36">
        <v>8.09</v>
      </c>
      <c r="DU7" s="36">
        <v>10.09</v>
      </c>
      <c r="DV7" s="36">
        <v>12.31</v>
      </c>
      <c r="DW7" s="36">
        <v>7.67</v>
      </c>
      <c r="DX7" s="36">
        <v>8.4</v>
      </c>
      <c r="DY7" s="36">
        <v>9.7100000000000009</v>
      </c>
      <c r="DZ7" s="36">
        <v>10.71</v>
      </c>
      <c r="EA7" s="36">
        <v>10.93</v>
      </c>
      <c r="EB7" s="36">
        <v>13.18</v>
      </c>
      <c r="EC7" s="36">
        <v>0.38</v>
      </c>
      <c r="ED7" s="36">
        <v>0.57999999999999996</v>
      </c>
      <c r="EE7" s="36">
        <v>0.61</v>
      </c>
      <c r="EF7" s="36">
        <v>0.23</v>
      </c>
      <c r="EG7" s="36">
        <v>0.52</v>
      </c>
      <c r="EH7" s="36">
        <v>0.84</v>
      </c>
      <c r="EI7" s="36">
        <v>0.78</v>
      </c>
      <c r="EJ7" s="36">
        <v>0.83</v>
      </c>
      <c r="EK7" s="36">
        <v>0.72</v>
      </c>
      <c r="EL7" s="36">
        <v>0.71</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cp:lastPrinted>2017-02-21T07:12:19Z</cp:lastPrinted>
  <dcterms:created xsi:type="dcterms:W3CDTF">2017-02-01T08:44:51Z</dcterms:created>
  <dcterms:modified xsi:type="dcterms:W3CDTF">2017-02-22T05:17:08Z</dcterms:modified>
</cp:coreProperties>
</file>