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atsukawaY\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<sst xmlns="http://schemas.openxmlformats.org/spreadsheetml/2006/main" count="309" uniqueCount="109">
  <si>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</si>
  <si>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</si>
  <si>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</si>
  <si>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</si>
  <si>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</si>
  <si>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</si>
  <si>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</si>
  <si>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</si>
  <si>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</si>
  <si>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</si>
  <si>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</si>
  <si>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</si>
  <si>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</si>
  <si>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</si>
  <si>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</si>
  <si>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</si>
  <si>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</si>
  <si>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</si>
  <si>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</si>
  <si>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</si>
  <si>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</si>
  <si>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</si>
  <si>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</si>
  <si>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</si>
  <si>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</si>
  <si>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</si>
  <si>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</si>
  <si>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</si>
  <si>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</si>
  <si>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</si>
  <si>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</si>
  <si>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</si>
  <si>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</si>
  <si>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</si>
  <si>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</si>
  <si>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</si>
  <si>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</si>
  <si>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</si>
  <si>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</si>
  <si>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</si>
  <si>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</si>
  <si>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</si>
  <si>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</si>
  <si>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</si>
  <si>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</si>
  <si>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</si>
  <si>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</si>
  <si>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</si>
  <si>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</si>
  <si>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</si>
  <si>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</si>
  <si>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</si>
  <si>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</si>
  <si>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</si>
  <si>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</si>
  <si>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</si>
  <si>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</si>
  <si>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</si>
  <si>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</si>
  <si>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</si>
  <si>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</si>
  <si>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</si>
  <si>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</si>
  <si>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</si>
  <si>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</si>
  <si>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</si>
  <si>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</si>
  <si>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</si>
  <si>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</si>
  <si>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</si>
  <si>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</si>
  <si>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</si>
  <si>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</si>
  <si>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</si>
  <si>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</si>
  <si>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</si>
  <si>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</si>
  <si>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</si>
  <si>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</si>
  <si>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</si>
  <si>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</si>
  <si>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</si>
  <si>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</si>
  <si>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</si>
  <si>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</si>
  <si>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</si>
  <si>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</si>
  <si>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</si>
  <si>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</si>
  <si>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</si>
  <si>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</si>
  <si>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</si>
  <si>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</si>
  <si>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</si>
  <si>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</si>
  <si>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茨木市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</si>
  <si>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</si>
  <si>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</si>
  <si>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</si>
  <si>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</si>
  <si>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</si>
  <si>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</si>
  <si>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</si>
  <si>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</si>
  <si>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</si>
  <si>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</si>
  <si>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37年に事業を開始したが、耐用年数を迎える管渠では、現状の調査結果は健全であり、平成27年度において、類似団体と比較して、②管渠老朽化率・③管渠改善率は低い水準である。ただ、ポンプ場に設置した機械等は耐用年数が管渠より短く、累計の減価償却額も大きいことから、①有形固定資産減価償却率は高くなっている。
　</t>
    <rPh sb="1" eb="3">
      <t>ショウワ</t>
    </rPh>
    <rPh sb="5" eb="6">
      <t>ネン</t>
    </rPh>
    <rPh sb="7" eb="9">
      <t>ジギョウ</t>
    </rPh>
    <rPh sb="10" eb="12">
      <t>カイシ</t>
    </rPh>
    <rPh sb="16" eb="18">
      <t>タイヨウ</t>
    </rPh>
    <rPh sb="18" eb="20">
      <t>ネンスウ</t>
    </rPh>
    <rPh sb="21" eb="22">
      <t>ムカ</t>
    </rPh>
    <rPh sb="24" eb="25">
      <t>カン</t>
    </rPh>
    <rPh sb="25" eb="26">
      <t>キョ</t>
    </rPh>
    <rPh sb="29" eb="31">
      <t>ゲンジョウ</t>
    </rPh>
    <rPh sb="32" eb="34">
      <t>チョウサ</t>
    </rPh>
    <rPh sb="34" eb="36">
      <t>ケッカ</t>
    </rPh>
    <rPh sb="37" eb="39">
      <t>ケンゼン</t>
    </rPh>
    <rPh sb="43" eb="45">
      <t>ヘイセイ</t>
    </rPh>
    <rPh sb="47" eb="49">
      <t>ネンド</t>
    </rPh>
    <rPh sb="54" eb="56">
      <t>ルイジ</t>
    </rPh>
    <rPh sb="56" eb="58">
      <t>ダンタイ</t>
    </rPh>
    <rPh sb="59" eb="61">
      <t>ヒカク</t>
    </rPh>
    <rPh sb="65" eb="66">
      <t>カン</t>
    </rPh>
    <rPh sb="66" eb="67">
      <t>キョ</t>
    </rPh>
    <rPh sb="67" eb="69">
      <t>ロウキュウ</t>
    </rPh>
    <rPh sb="69" eb="70">
      <t>カ</t>
    </rPh>
    <rPh sb="70" eb="71">
      <t>リツ</t>
    </rPh>
    <rPh sb="73" eb="74">
      <t>カン</t>
    </rPh>
    <rPh sb="74" eb="75">
      <t>キョ</t>
    </rPh>
    <rPh sb="75" eb="77">
      <t>カイゼン</t>
    </rPh>
    <rPh sb="77" eb="78">
      <t>リツ</t>
    </rPh>
    <rPh sb="79" eb="80">
      <t>ヒク</t>
    </rPh>
    <rPh sb="81" eb="83">
      <t>スイジュン</t>
    </rPh>
    <rPh sb="93" eb="94">
      <t>ジョウ</t>
    </rPh>
    <rPh sb="95" eb="97">
      <t>セッチ</t>
    </rPh>
    <rPh sb="99" eb="101">
      <t>キカイ</t>
    </rPh>
    <rPh sb="101" eb="102">
      <t>トウ</t>
    </rPh>
    <rPh sb="103" eb="105">
      <t>タイヨウ</t>
    </rPh>
    <rPh sb="105" eb="107">
      <t>ネンスウ</t>
    </rPh>
    <rPh sb="108" eb="109">
      <t>カン</t>
    </rPh>
    <rPh sb="109" eb="110">
      <t>キョ</t>
    </rPh>
    <rPh sb="112" eb="113">
      <t>ミジカ</t>
    </rPh>
    <rPh sb="115" eb="117">
      <t>ルイケイ</t>
    </rPh>
    <rPh sb="118" eb="120">
      <t>ゲンカ</t>
    </rPh>
    <rPh sb="120" eb="122">
      <t>ショウキャク</t>
    </rPh>
    <rPh sb="122" eb="123">
      <t>ガク</t>
    </rPh>
    <rPh sb="124" eb="125">
      <t>オオ</t>
    </rPh>
    <rPh sb="133" eb="135">
      <t>ユウケイ</t>
    </rPh>
    <rPh sb="135" eb="137">
      <t>コテイ</t>
    </rPh>
    <rPh sb="137" eb="139">
      <t>シサン</t>
    </rPh>
    <rPh sb="139" eb="140">
      <t>ゲン</t>
    </rPh>
    <phoneticPr fontId="4"/>
  </si>
  <si>
    <t xml:space="preserve">　平成29年度に下水道使用料の改定を予定しており、これにより流動比率の数値改善が見込まれる。
　ここ数年は有収水量の増加が見込まれるが、将来的に節水等の意識による使用料減少の影響から事業資金が減少していくこと及び高度経済成長期に布設した管渠の更新時期を迎えることから、計画的な管渠の改築更新を進め、永続的な事業運営を図るため経営戦略を策定し、経営の健全性・効率性を確保していくことが重要である。
</t>
    <rPh sb="1" eb="3">
      <t>ヘイセイ</t>
    </rPh>
    <rPh sb="5" eb="6">
      <t>ネン</t>
    </rPh>
    <rPh sb="6" eb="7">
      <t>ド</t>
    </rPh>
    <rPh sb="8" eb="10">
      <t>ゲスイ</t>
    </rPh>
    <rPh sb="10" eb="11">
      <t>ドウ</t>
    </rPh>
    <rPh sb="11" eb="13">
      <t>シヨウ</t>
    </rPh>
    <rPh sb="13" eb="14">
      <t>リョウ</t>
    </rPh>
    <rPh sb="15" eb="17">
      <t>カイテイ</t>
    </rPh>
    <rPh sb="18" eb="20">
      <t>ヨテイ</t>
    </rPh>
    <rPh sb="30" eb="32">
      <t>リュウドウ</t>
    </rPh>
    <rPh sb="32" eb="34">
      <t>ヒリツ</t>
    </rPh>
    <rPh sb="35" eb="37">
      <t>スウチ</t>
    </rPh>
    <rPh sb="37" eb="39">
      <t>カイゼン</t>
    </rPh>
    <rPh sb="40" eb="42">
      <t>ミコ</t>
    </rPh>
    <rPh sb="50" eb="52">
      <t>スウネン</t>
    </rPh>
    <rPh sb="53" eb="54">
      <t>ユウ</t>
    </rPh>
    <rPh sb="54" eb="55">
      <t>シュウ</t>
    </rPh>
    <rPh sb="55" eb="57">
      <t>スイリョウ</t>
    </rPh>
    <rPh sb="58" eb="60">
      <t>ゾウカ</t>
    </rPh>
    <rPh sb="61" eb="63">
      <t>ミコ</t>
    </rPh>
    <rPh sb="68" eb="70">
      <t>ショウライ</t>
    </rPh>
    <rPh sb="70" eb="71">
      <t>テキ</t>
    </rPh>
    <rPh sb="72" eb="74">
      <t>セッスイ</t>
    </rPh>
    <rPh sb="74" eb="75">
      <t>トウ</t>
    </rPh>
    <rPh sb="76" eb="78">
      <t>イシキ</t>
    </rPh>
    <rPh sb="81" eb="84">
      <t>シヨウリョウ</t>
    </rPh>
    <rPh sb="84" eb="86">
      <t>ゲンショウ</t>
    </rPh>
    <rPh sb="87" eb="89">
      <t>エイキョウ</t>
    </rPh>
    <rPh sb="91" eb="93">
      <t>ジギョウ</t>
    </rPh>
    <rPh sb="93" eb="95">
      <t>シキン</t>
    </rPh>
    <rPh sb="96" eb="98">
      <t>ゲンショウ</t>
    </rPh>
    <rPh sb="104" eb="105">
      <t>オヨ</t>
    </rPh>
    <rPh sb="106" eb="108">
      <t>コウド</t>
    </rPh>
    <rPh sb="108" eb="110">
      <t>ケイザイ</t>
    </rPh>
    <rPh sb="110" eb="112">
      <t>セイチョウ</t>
    </rPh>
    <rPh sb="112" eb="113">
      <t>キ</t>
    </rPh>
    <rPh sb="114" eb="116">
      <t>フセツ</t>
    </rPh>
    <rPh sb="118" eb="119">
      <t>カン</t>
    </rPh>
    <rPh sb="119" eb="120">
      <t>キョ</t>
    </rPh>
    <rPh sb="121" eb="123">
      <t>コウシン</t>
    </rPh>
    <rPh sb="123" eb="125">
      <t>ジキ</t>
    </rPh>
    <rPh sb="126" eb="127">
      <t>ムカ</t>
    </rPh>
    <rPh sb="134" eb="137">
      <t>ケイカクテキ</t>
    </rPh>
    <rPh sb="138" eb="139">
      <t>カン</t>
    </rPh>
    <rPh sb="139" eb="140">
      <t>キョ</t>
    </rPh>
    <rPh sb="141" eb="143">
      <t>カイチク</t>
    </rPh>
    <rPh sb="143" eb="145">
      <t>コウシン</t>
    </rPh>
    <rPh sb="146" eb="147">
      <t>スス</t>
    </rPh>
    <rPh sb="149" eb="152">
      <t>エイゾクテキ</t>
    </rPh>
    <rPh sb="153" eb="155">
      <t>ジギョウ</t>
    </rPh>
    <rPh sb="155" eb="157">
      <t>ウンエイ</t>
    </rPh>
    <rPh sb="158" eb="159">
      <t>ハカ</t>
    </rPh>
    <rPh sb="162" eb="164">
      <t>ケイエイ</t>
    </rPh>
    <rPh sb="164" eb="166">
      <t>センリャク</t>
    </rPh>
    <rPh sb="167" eb="169">
      <t>サクテイ</t>
    </rPh>
    <rPh sb="191" eb="193">
      <t>ジュウヨウ</t>
    </rPh>
    <phoneticPr fontId="4"/>
  </si>
  <si>
    <t>　平成27年度から地方公営企業法の一部適用に伴い企業会計を導入した。
　平成27年度において類似団体と比較すると、効率的な事業運営の点では、①経常収支比率は100％を超えやや高い水準であり、⑧水洗化率もやや高い水準にある。また、⑥汚水処理原価は低い水準である。
　経営の健全性の観点では、③流動比率については、企業債元金償還額が多額となっていることから類似団体と比べ低い状況にある。⑤経費回収率は類似団体に比べ高い水準にある。これは企業会計の導入によるものである。企業会計の導入により資本費の算定が企業債元金償還額から減価償却費に変更となったが、本市においては企業債元金償還額に比べ減価償却費が少ない。その結果、経費回収率算定上の汚水処理費が低く見積もられることとなった。           
　他に、④企業債残高対事業規模比率については、類似団体と比較して低い水準であることから、改築更新への現状投資額が低く、投資規模が使用料水準と比較して過大なものになっていないことを示している。
　なお、⑦施設利用率については、汚水処理施設を保有していないため、該当数値はない。
　</t>
    <rPh sb="87" eb="88">
      <t>タカ</t>
    </rPh>
    <rPh sb="89" eb="91">
      <t>スイジュン</t>
    </rPh>
    <rPh sb="103" eb="104">
      <t>タカ</t>
    </rPh>
    <rPh sb="122" eb="123">
      <t>ヒク</t>
    </rPh>
    <rPh sb="124" eb="126">
      <t>スイジュン</t>
    </rPh>
    <rPh sb="232" eb="234">
      <t>キギョウ</t>
    </rPh>
    <rPh sb="234" eb="236">
      <t>カイケイ</t>
    </rPh>
    <rPh sb="237" eb="239">
      <t>ドウニュウ</t>
    </rPh>
    <rPh sb="289" eb="290">
      <t>クラ</t>
    </rPh>
    <rPh sb="297" eb="298">
      <t>スク</t>
    </rPh>
    <rPh sb="303" eb="305">
      <t>ケッカ</t>
    </rPh>
    <rPh sb="306" eb="308">
      <t>ケイヒ</t>
    </rPh>
    <rPh sb="308" eb="310">
      <t>カイシュウ</t>
    </rPh>
    <rPh sb="310" eb="311">
      <t>リツ</t>
    </rPh>
    <rPh sb="311" eb="313">
      <t>サンテイ</t>
    </rPh>
    <rPh sb="313" eb="314">
      <t>ジョウ</t>
    </rPh>
    <rPh sb="315" eb="317">
      <t>オスイ</t>
    </rPh>
    <rPh sb="317" eb="319">
      <t>ショリ</t>
    </rPh>
    <rPh sb="319" eb="320">
      <t>ヒ</t>
    </rPh>
    <rPh sb="321" eb="322">
      <t>ヒク</t>
    </rPh>
    <rPh sb="323" eb="325">
      <t>ミツ</t>
    </rPh>
    <rPh sb="380" eb="381">
      <t>ヒク</t>
    </rPh>
    <rPh sb="398" eb="400">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</si>
</sst>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0.01</c:v>
                </c:pt>
              </c:numCache>
            </c:numRef>
          </c:val>
          <c:extLst>
            <c:ext xmlns:c16="http://schemas.microsoft.com/office/drawing/2014/chart" uri="{C3380CC4-5D6E-409C-BE32-E72D297353CC}">
              <c16:uniqueId val="{00000000-50E8-4B13-9FC2-93C0A5973313}"/>
            </c:ext>
          </c:extLst>
        </c:ser>
        <c:dLbls>
          <c:showLegendKey val="0"/>
          <c:showVal val="0"/>
          <c:showCatName val="0"/>
          <c:showSerName val="0"/>
          <c:showPercent val="0"/>
          <c:showBubbleSize val="0"/>
        </c:dLbls>
        <c:gapWidth val="150"/>
        <c:axId val="119825152"/>
        <c:axId val="1198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50E8-4B13-9FC2-93C0A5973313}"/>
            </c:ext>
          </c:extLst>
        </c:ser>
        <c:dLbls>
          <c:showLegendKey val="0"/>
          <c:showVal val="0"/>
          <c:showCatName val="0"/>
          <c:showSerName val="0"/>
          <c:showPercent val="0"/>
          <c:showBubbleSize val="0"/>
        </c:dLbls>
        <c:marker val="1"/>
        <c:smooth val="0"/>
        <c:axId val="119825152"/>
        <c:axId val="119826688"/>
      </c:lineChart>
      <c:dateAx>
        <c:axId val="119825152"/>
        <c:scaling>
          <c:orientation val="minMax"/>
        </c:scaling>
        <c:delete val="1"/>
        <c:axPos val="b"/>
        <c:numFmt formatCode="ge" sourceLinked="1"/>
        <c:majorTickMark val="none"/>
        <c:minorTickMark val="none"/>
        <c:tickLblPos val="none"/>
        <c:crossAx val="119826688"/>
        <c:crosses val="autoZero"/>
        <c:auto val="1"/>
        <c:lblOffset val="100"/>
        <c:baseTimeUnit val="years"/>
      </c:dateAx>
      <c:valAx>
        <c:axId val="1198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0A-4BE0-85B7-EC414F06AC07}"/>
            </c:ext>
          </c:extLst>
        </c:ser>
        <c:dLbls>
          <c:showLegendKey val="0"/>
          <c:showVal val="0"/>
          <c:showCatName val="0"/>
          <c:showSerName val="0"/>
          <c:showPercent val="0"/>
          <c:showBubbleSize val="0"/>
        </c:dLbls>
        <c:gapWidth val="150"/>
        <c:axId val="122668928"/>
        <c:axId val="1226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64.81</c:v>
                </c:pt>
              </c:numCache>
            </c:numRef>
          </c:val>
          <c:smooth val="0"/>
          <c:extLst>
            <c:ext xmlns:c16="http://schemas.microsoft.com/office/drawing/2014/chart" uri="{C3380CC4-5D6E-409C-BE32-E72D297353CC}">
              <c16:uniqueId val="{00000001-A20A-4BE0-85B7-EC414F06AC07}"/>
            </c:ext>
          </c:extLst>
        </c:ser>
        <c:dLbls>
          <c:showLegendKey val="0"/>
          <c:showVal val="0"/>
          <c:showCatName val="0"/>
          <c:showSerName val="0"/>
          <c:showPercent val="0"/>
          <c:showBubbleSize val="0"/>
        </c:dLbls>
        <c:marker val="1"/>
        <c:smooth val="0"/>
        <c:axId val="122668928"/>
        <c:axId val="122670464"/>
      </c:lineChart>
      <c:dateAx>
        <c:axId val="122668928"/>
        <c:scaling>
          <c:orientation val="minMax"/>
        </c:scaling>
        <c:delete val="1"/>
        <c:axPos val="b"/>
        <c:numFmt formatCode="ge" sourceLinked="1"/>
        <c:majorTickMark val="none"/>
        <c:minorTickMark val="none"/>
        <c:tickLblPos val="none"/>
        <c:crossAx val="122670464"/>
        <c:crosses val="autoZero"/>
        <c:auto val="1"/>
        <c:lblOffset val="100"/>
        <c:baseTimeUnit val="years"/>
      </c:dateAx>
      <c:valAx>
        <c:axId val="1226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98.88</c:v>
                </c:pt>
              </c:numCache>
            </c:numRef>
          </c:val>
          <c:extLst>
            <c:ext xmlns:c16="http://schemas.microsoft.com/office/drawing/2014/chart" uri="{C3380CC4-5D6E-409C-BE32-E72D297353CC}">
              <c16:uniqueId val="{00000000-2386-4CCA-9FA1-2A8CF3CBEEA2}"/>
            </c:ext>
          </c:extLst>
        </c:ser>
        <c:dLbls>
          <c:showLegendKey val="0"/>
          <c:showVal val="0"/>
          <c:showCatName val="0"/>
          <c:showSerName val="0"/>
          <c:showPercent val="0"/>
          <c:showBubbleSize val="0"/>
        </c:dLbls>
        <c:gapWidth val="150"/>
        <c:axId val="122791808"/>
        <c:axId val="1227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96.89</c:v>
                </c:pt>
              </c:numCache>
            </c:numRef>
          </c:val>
          <c:smooth val="0"/>
          <c:extLst>
            <c:ext xmlns:c16="http://schemas.microsoft.com/office/drawing/2014/chart" uri="{C3380CC4-5D6E-409C-BE32-E72D297353CC}">
              <c16:uniqueId val="{00000001-2386-4CCA-9FA1-2A8CF3CBEEA2}"/>
            </c:ext>
          </c:extLst>
        </c:ser>
        <c:dLbls>
          <c:showLegendKey val="0"/>
          <c:showVal val="0"/>
          <c:showCatName val="0"/>
          <c:showSerName val="0"/>
          <c:showPercent val="0"/>
          <c:showBubbleSize val="0"/>
        </c:dLbls>
        <c:marker val="1"/>
        <c:smooth val="0"/>
        <c:axId val="122791808"/>
        <c:axId val="122793344"/>
      </c:lineChart>
      <c:dateAx>
        <c:axId val="122791808"/>
        <c:scaling>
          <c:orientation val="minMax"/>
        </c:scaling>
        <c:delete val="1"/>
        <c:axPos val="b"/>
        <c:numFmt formatCode="ge" sourceLinked="1"/>
        <c:majorTickMark val="none"/>
        <c:minorTickMark val="none"/>
        <c:tickLblPos val="none"/>
        <c:crossAx val="122793344"/>
        <c:crosses val="autoZero"/>
        <c:auto val="1"/>
        <c:lblOffset val="100"/>
        <c:baseTimeUnit val="years"/>
      </c:dateAx>
      <c:valAx>
        <c:axId val="1227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112.53</c:v>
                </c:pt>
              </c:numCache>
            </c:numRef>
          </c:val>
          <c:extLst>
            <c:ext xmlns:c16="http://schemas.microsoft.com/office/drawing/2014/chart" uri="{C3380CC4-5D6E-409C-BE32-E72D297353CC}">
              <c16:uniqueId val="{00000000-1ABA-4EAE-887A-7A74EBBC46CB}"/>
            </c:ext>
          </c:extLst>
        </c:ser>
        <c:dLbls>
          <c:showLegendKey val="0"/>
          <c:showVal val="0"/>
          <c:showCatName val="0"/>
          <c:showSerName val="0"/>
          <c:showPercent val="0"/>
          <c:showBubbleSize val="0"/>
        </c:dLbls>
        <c:gapWidth val="150"/>
        <c:axId val="120075008"/>
        <c:axId val="1200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110.25</c:v>
                </c:pt>
              </c:numCache>
            </c:numRef>
          </c:val>
          <c:smooth val="0"/>
          <c:extLst>
            <c:ext xmlns:c16="http://schemas.microsoft.com/office/drawing/2014/chart" uri="{C3380CC4-5D6E-409C-BE32-E72D297353CC}">
              <c16:uniqueId val="{00000001-1ABA-4EAE-887A-7A74EBBC46CB}"/>
            </c:ext>
          </c:extLst>
        </c:ser>
        <c:dLbls>
          <c:showLegendKey val="0"/>
          <c:showVal val="0"/>
          <c:showCatName val="0"/>
          <c:showSerName val="0"/>
          <c:showPercent val="0"/>
          <c:showBubbleSize val="0"/>
        </c:dLbls>
        <c:marker val="1"/>
        <c:smooth val="0"/>
        <c:axId val="120075008"/>
        <c:axId val="120076544"/>
      </c:lineChart>
      <c:dateAx>
        <c:axId val="120075008"/>
        <c:scaling>
          <c:orientation val="minMax"/>
        </c:scaling>
        <c:delete val="1"/>
        <c:axPos val="b"/>
        <c:numFmt formatCode="ge" sourceLinked="1"/>
        <c:majorTickMark val="none"/>
        <c:minorTickMark val="none"/>
        <c:tickLblPos val="none"/>
        <c:crossAx val="120076544"/>
        <c:crosses val="autoZero"/>
        <c:auto val="1"/>
        <c:lblOffset val="100"/>
        <c:baseTimeUnit val="years"/>
      </c:dateAx>
      <c:valAx>
        <c:axId val="1200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45.78</c:v>
                </c:pt>
              </c:numCache>
            </c:numRef>
          </c:val>
          <c:extLst>
            <c:ext xmlns:c16="http://schemas.microsoft.com/office/drawing/2014/chart" uri="{C3380CC4-5D6E-409C-BE32-E72D297353CC}">
              <c16:uniqueId val="{00000000-7754-40AE-811F-B85A70730AB8}"/>
            </c:ext>
          </c:extLst>
        </c:ser>
        <c:dLbls>
          <c:showLegendKey val="0"/>
          <c:showVal val="0"/>
          <c:showCatName val="0"/>
          <c:showSerName val="0"/>
          <c:showPercent val="0"/>
          <c:showBubbleSize val="0"/>
        </c:dLbls>
        <c:gapWidth val="150"/>
        <c:axId val="120124160"/>
        <c:axId val="1201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25.8</c:v>
                </c:pt>
              </c:numCache>
            </c:numRef>
          </c:val>
          <c:smooth val="0"/>
          <c:extLst>
            <c:ext xmlns:c16="http://schemas.microsoft.com/office/drawing/2014/chart" uri="{C3380CC4-5D6E-409C-BE32-E72D297353CC}">
              <c16:uniqueId val="{00000001-7754-40AE-811F-B85A70730AB8}"/>
            </c:ext>
          </c:extLst>
        </c:ser>
        <c:dLbls>
          <c:showLegendKey val="0"/>
          <c:showVal val="0"/>
          <c:showCatName val="0"/>
          <c:showSerName val="0"/>
          <c:showPercent val="0"/>
          <c:showBubbleSize val="0"/>
        </c:dLbls>
        <c:marker val="1"/>
        <c:smooth val="0"/>
        <c:axId val="120124160"/>
        <c:axId val="120125696"/>
      </c:lineChart>
      <c:dateAx>
        <c:axId val="120124160"/>
        <c:scaling>
          <c:orientation val="minMax"/>
        </c:scaling>
        <c:delete val="1"/>
        <c:axPos val="b"/>
        <c:numFmt formatCode="ge" sourceLinked="1"/>
        <c:majorTickMark val="none"/>
        <c:minorTickMark val="none"/>
        <c:tickLblPos val="none"/>
        <c:crossAx val="120125696"/>
        <c:crosses val="autoZero"/>
        <c:auto val="1"/>
        <c:lblOffset val="100"/>
        <c:baseTimeUnit val="years"/>
      </c:dateAx>
      <c:valAx>
        <c:axId val="1201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0.23</c:v>
                </c:pt>
              </c:numCache>
            </c:numRef>
          </c:val>
          <c:extLst>
            <c:ext xmlns:c16="http://schemas.microsoft.com/office/drawing/2014/chart" uri="{C3380CC4-5D6E-409C-BE32-E72D297353CC}">
              <c16:uniqueId val="{00000000-5D61-4995-82CA-D002069F5833}"/>
            </c:ext>
          </c:extLst>
        </c:ser>
        <c:dLbls>
          <c:showLegendKey val="0"/>
          <c:showVal val="0"/>
          <c:showCatName val="0"/>
          <c:showSerName val="0"/>
          <c:showPercent val="0"/>
          <c:showBubbleSize val="0"/>
        </c:dLbls>
        <c:gapWidth val="150"/>
        <c:axId val="120161024"/>
        <c:axId val="1201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3.39</c:v>
                </c:pt>
              </c:numCache>
            </c:numRef>
          </c:val>
          <c:smooth val="0"/>
          <c:extLst>
            <c:ext xmlns:c16="http://schemas.microsoft.com/office/drawing/2014/chart" uri="{C3380CC4-5D6E-409C-BE32-E72D297353CC}">
              <c16:uniqueId val="{00000001-5D61-4995-82CA-D002069F5833}"/>
            </c:ext>
          </c:extLst>
        </c:ser>
        <c:dLbls>
          <c:showLegendKey val="0"/>
          <c:showVal val="0"/>
          <c:showCatName val="0"/>
          <c:showSerName val="0"/>
          <c:showPercent val="0"/>
          <c:showBubbleSize val="0"/>
        </c:dLbls>
        <c:marker val="1"/>
        <c:smooth val="0"/>
        <c:axId val="120161024"/>
        <c:axId val="120162560"/>
      </c:lineChart>
      <c:dateAx>
        <c:axId val="120161024"/>
        <c:scaling>
          <c:orientation val="minMax"/>
        </c:scaling>
        <c:delete val="1"/>
        <c:axPos val="b"/>
        <c:numFmt formatCode="ge" sourceLinked="1"/>
        <c:majorTickMark val="none"/>
        <c:minorTickMark val="none"/>
        <c:tickLblPos val="none"/>
        <c:crossAx val="120162560"/>
        <c:crosses val="autoZero"/>
        <c:auto val="1"/>
        <c:lblOffset val="100"/>
        <c:baseTimeUnit val="years"/>
      </c:dateAx>
      <c:valAx>
        <c:axId val="1201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E46-4483-A5B6-C4C1A762EF80}"/>
            </c:ext>
          </c:extLst>
        </c:ser>
        <c:dLbls>
          <c:showLegendKey val="0"/>
          <c:showVal val="0"/>
          <c:showCatName val="0"/>
          <c:showSerName val="0"/>
          <c:showPercent val="0"/>
          <c:showBubbleSize val="0"/>
        </c:dLbls>
        <c:gapWidth val="150"/>
        <c:axId val="120342784"/>
        <c:axId val="1203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0.6</c:v>
                </c:pt>
              </c:numCache>
            </c:numRef>
          </c:val>
          <c:smooth val="0"/>
          <c:extLst>
            <c:ext xmlns:c16="http://schemas.microsoft.com/office/drawing/2014/chart" uri="{C3380CC4-5D6E-409C-BE32-E72D297353CC}">
              <c16:uniqueId val="{00000001-EE46-4483-A5B6-C4C1A762EF80}"/>
            </c:ext>
          </c:extLst>
        </c:ser>
        <c:dLbls>
          <c:showLegendKey val="0"/>
          <c:showVal val="0"/>
          <c:showCatName val="0"/>
          <c:showSerName val="0"/>
          <c:showPercent val="0"/>
          <c:showBubbleSize val="0"/>
        </c:dLbls>
        <c:marker val="1"/>
        <c:smooth val="0"/>
        <c:axId val="120342784"/>
        <c:axId val="120344576"/>
      </c:lineChart>
      <c:dateAx>
        <c:axId val="120342784"/>
        <c:scaling>
          <c:orientation val="minMax"/>
        </c:scaling>
        <c:delete val="1"/>
        <c:axPos val="b"/>
        <c:numFmt formatCode="ge" sourceLinked="1"/>
        <c:majorTickMark val="none"/>
        <c:minorTickMark val="none"/>
        <c:tickLblPos val="none"/>
        <c:crossAx val="120344576"/>
        <c:crosses val="autoZero"/>
        <c:auto val="1"/>
        <c:lblOffset val="100"/>
        <c:baseTimeUnit val="years"/>
      </c:dateAx>
      <c:valAx>
        <c:axId val="1203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37.6</c:v>
                </c:pt>
              </c:numCache>
            </c:numRef>
          </c:val>
          <c:extLst>
            <c:ext xmlns:c16="http://schemas.microsoft.com/office/drawing/2014/chart" uri="{C3380CC4-5D6E-409C-BE32-E72D297353CC}">
              <c16:uniqueId val="{00000000-6CE3-4FBB-B714-015B62F06BA2}"/>
            </c:ext>
          </c:extLst>
        </c:ser>
        <c:dLbls>
          <c:showLegendKey val="0"/>
          <c:showVal val="0"/>
          <c:showCatName val="0"/>
          <c:showSerName val="0"/>
          <c:showPercent val="0"/>
          <c:showBubbleSize val="0"/>
        </c:dLbls>
        <c:gapWidth val="150"/>
        <c:axId val="120371456"/>
        <c:axId val="1203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65.17</c:v>
                </c:pt>
              </c:numCache>
            </c:numRef>
          </c:val>
          <c:smooth val="0"/>
          <c:extLst>
            <c:ext xmlns:c16="http://schemas.microsoft.com/office/drawing/2014/chart" uri="{C3380CC4-5D6E-409C-BE32-E72D297353CC}">
              <c16:uniqueId val="{00000001-6CE3-4FBB-B714-015B62F06BA2}"/>
            </c:ext>
          </c:extLst>
        </c:ser>
        <c:dLbls>
          <c:showLegendKey val="0"/>
          <c:showVal val="0"/>
          <c:showCatName val="0"/>
          <c:showSerName val="0"/>
          <c:showPercent val="0"/>
          <c:showBubbleSize val="0"/>
        </c:dLbls>
        <c:marker val="1"/>
        <c:smooth val="0"/>
        <c:axId val="120371456"/>
        <c:axId val="120389632"/>
      </c:lineChart>
      <c:dateAx>
        <c:axId val="120371456"/>
        <c:scaling>
          <c:orientation val="minMax"/>
        </c:scaling>
        <c:delete val="1"/>
        <c:axPos val="b"/>
        <c:numFmt formatCode="ge" sourceLinked="1"/>
        <c:majorTickMark val="none"/>
        <c:minorTickMark val="none"/>
        <c:tickLblPos val="none"/>
        <c:crossAx val="120389632"/>
        <c:crosses val="autoZero"/>
        <c:auto val="1"/>
        <c:lblOffset val="100"/>
        <c:baseTimeUnit val="years"/>
      </c:dateAx>
      <c:valAx>
        <c:axId val="1203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524.80999999999995</c:v>
                </c:pt>
              </c:numCache>
            </c:numRef>
          </c:val>
          <c:extLst>
            <c:ext xmlns:c16="http://schemas.microsoft.com/office/drawing/2014/chart" uri="{C3380CC4-5D6E-409C-BE32-E72D297353CC}">
              <c16:uniqueId val="{00000000-500B-461A-9546-702B48B5E20A}"/>
            </c:ext>
          </c:extLst>
        </c:ser>
        <c:dLbls>
          <c:showLegendKey val="0"/>
          <c:showVal val="0"/>
          <c:showCatName val="0"/>
          <c:showSerName val="0"/>
          <c:showPercent val="0"/>
          <c:showBubbleSize val="0"/>
        </c:dLbls>
        <c:gapWidth val="150"/>
        <c:axId val="120428800"/>
        <c:axId val="1204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642.57000000000005</c:v>
                </c:pt>
              </c:numCache>
            </c:numRef>
          </c:val>
          <c:smooth val="0"/>
          <c:extLst>
            <c:ext xmlns:c16="http://schemas.microsoft.com/office/drawing/2014/chart" uri="{C3380CC4-5D6E-409C-BE32-E72D297353CC}">
              <c16:uniqueId val="{00000001-500B-461A-9546-702B48B5E20A}"/>
            </c:ext>
          </c:extLst>
        </c:ser>
        <c:dLbls>
          <c:showLegendKey val="0"/>
          <c:showVal val="0"/>
          <c:showCatName val="0"/>
          <c:showSerName val="0"/>
          <c:showPercent val="0"/>
          <c:showBubbleSize val="0"/>
        </c:dLbls>
        <c:marker val="1"/>
        <c:smooth val="0"/>
        <c:axId val="120428800"/>
        <c:axId val="120434688"/>
      </c:lineChart>
      <c:dateAx>
        <c:axId val="120428800"/>
        <c:scaling>
          <c:orientation val="minMax"/>
        </c:scaling>
        <c:delete val="1"/>
        <c:axPos val="b"/>
        <c:numFmt formatCode="ge" sourceLinked="1"/>
        <c:majorTickMark val="none"/>
        <c:minorTickMark val="none"/>
        <c:tickLblPos val="none"/>
        <c:crossAx val="120434688"/>
        <c:crosses val="autoZero"/>
        <c:auto val="1"/>
        <c:lblOffset val="100"/>
        <c:baseTimeUnit val="years"/>
      </c:dateAx>
      <c:valAx>
        <c:axId val="1204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120.51</c:v>
                </c:pt>
              </c:numCache>
            </c:numRef>
          </c:val>
          <c:extLst>
            <c:ext xmlns:c16="http://schemas.microsoft.com/office/drawing/2014/chart" uri="{C3380CC4-5D6E-409C-BE32-E72D297353CC}">
              <c16:uniqueId val="{00000000-80C8-4D65-ADEE-2FD2F3A3ECC3}"/>
            </c:ext>
          </c:extLst>
        </c:ser>
        <c:dLbls>
          <c:showLegendKey val="0"/>
          <c:showVal val="0"/>
          <c:showCatName val="0"/>
          <c:showSerName val="0"/>
          <c:showPercent val="0"/>
          <c:showBubbleSize val="0"/>
        </c:dLbls>
        <c:gapWidth val="150"/>
        <c:axId val="122571008"/>
        <c:axId val="1225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94.3</c:v>
                </c:pt>
              </c:numCache>
            </c:numRef>
          </c:val>
          <c:smooth val="0"/>
          <c:extLst>
            <c:ext xmlns:c16="http://schemas.microsoft.com/office/drawing/2014/chart" uri="{C3380CC4-5D6E-409C-BE32-E72D297353CC}">
              <c16:uniqueId val="{00000001-80C8-4D65-ADEE-2FD2F3A3ECC3}"/>
            </c:ext>
          </c:extLst>
        </c:ser>
        <c:dLbls>
          <c:showLegendKey val="0"/>
          <c:showVal val="0"/>
          <c:showCatName val="0"/>
          <c:showSerName val="0"/>
          <c:showPercent val="0"/>
          <c:showBubbleSize val="0"/>
        </c:dLbls>
        <c:marker val="1"/>
        <c:smooth val="0"/>
        <c:axId val="122571008"/>
        <c:axId val="122572800"/>
      </c:lineChart>
      <c:dateAx>
        <c:axId val="122571008"/>
        <c:scaling>
          <c:orientation val="minMax"/>
        </c:scaling>
        <c:delete val="1"/>
        <c:axPos val="b"/>
        <c:numFmt formatCode="ge" sourceLinked="1"/>
        <c:majorTickMark val="none"/>
        <c:minorTickMark val="none"/>
        <c:tickLblPos val="none"/>
        <c:crossAx val="122572800"/>
        <c:crosses val="autoZero"/>
        <c:auto val="1"/>
        <c:lblOffset val="100"/>
        <c:baseTimeUnit val="years"/>
      </c:dateAx>
      <c:valAx>
        <c:axId val="1225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93.73</c:v>
                </c:pt>
              </c:numCache>
            </c:numRef>
          </c:val>
          <c:extLst>
            <c:ext xmlns:c16="http://schemas.microsoft.com/office/drawing/2014/chart" uri="{C3380CC4-5D6E-409C-BE32-E72D297353CC}">
              <c16:uniqueId val="{00000000-D610-498B-AEEF-DAEFD26A4E7E}"/>
            </c:ext>
          </c:extLst>
        </c:ser>
        <c:dLbls>
          <c:showLegendKey val="0"/>
          <c:showVal val="0"/>
          <c:showCatName val="0"/>
          <c:showSerName val="0"/>
          <c:showPercent val="0"/>
          <c:showBubbleSize val="0"/>
        </c:dLbls>
        <c:gapWidth val="150"/>
        <c:axId val="122623872"/>
        <c:axId val="1226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120.18</c:v>
                </c:pt>
              </c:numCache>
            </c:numRef>
          </c:val>
          <c:smooth val="0"/>
          <c:extLst>
            <c:ext xmlns:c16="http://schemas.microsoft.com/office/drawing/2014/chart" uri="{C3380CC4-5D6E-409C-BE32-E72D297353CC}">
              <c16:uniqueId val="{00000001-D610-498B-AEEF-DAEFD26A4E7E}"/>
            </c:ext>
          </c:extLst>
        </c:ser>
        <c:dLbls>
          <c:showLegendKey val="0"/>
          <c:showVal val="0"/>
          <c:showCatName val="0"/>
          <c:showSerName val="0"/>
          <c:showPercent val="0"/>
          <c:showBubbleSize val="0"/>
        </c:dLbls>
        <c:marker val="1"/>
        <c:smooth val="0"/>
        <c:axId val="122623872"/>
        <c:axId val="122625408"/>
      </c:lineChart>
      <c:dateAx>
        <c:axId val="122623872"/>
        <c:scaling>
          <c:orientation val="minMax"/>
        </c:scaling>
        <c:delete val="1"/>
        <c:axPos val="b"/>
        <c:numFmt formatCode="ge" sourceLinked="1"/>
        <c:majorTickMark val="none"/>
        <c:minorTickMark val="none"/>
        <c:tickLblPos val="none"/>
        <c:crossAx val="122625408"/>
        <c:crosses val="autoZero"/>
        <c:auto val="1"/>
        <c:lblOffset val="100"/>
        <c:baseTimeUnit val="years"/>
      </c:dateAx>
      <c:valAx>
        <c:axId val="1226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茨木市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279395</v>
      </c>
      <c r="AM8" s="47"/>
      <c r="AN8" s="47"/>
      <c r="AO8" s="47"/>
      <c r="AP8" s="47"/>
      <c r="AQ8" s="47"/>
      <c r="AR8" s="47"/>
      <c r="AS8" s="47"/>
      <c r="AT8" s="43">
        <f>データ!S6</f>
        <v>76.489999999999995</v>
      </c>
      <c r="AU8" s="43"/>
      <c r="AV8" s="43"/>
      <c r="AW8" s="43"/>
      <c r="AX8" s="43"/>
      <c r="AY8" s="43"/>
      <c r="AZ8" s="43"/>
      <c r="BA8" s="43"/>
      <c r="BB8" s="43">
        <f>データ!T6</f>
        <v>3652.7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64.989999999999995</v>
      </c>
      <c r="J10" s="43"/>
      <c r="K10" s="43"/>
      <c r="L10" s="43"/>
      <c r="M10" s="43"/>
      <c r="N10" s="43"/>
      <c r="O10" s="43"/>
      <c r="P10" s="43">
        <f>データ!O6</f>
        <v>99.1</v>
      </c>
      <c r="Q10" s="43"/>
      <c r="R10" s="43"/>
      <c r="S10" s="43"/>
      <c r="T10" s="43"/>
      <c r="U10" s="43"/>
      <c r="V10" s="43"/>
      <c r="W10" s="43">
        <f>データ!P6</f>
        <v>68.739999999999995</v>
      </c>
      <c r="X10" s="43"/>
      <c r="Y10" s="43"/>
      <c r="Z10" s="43"/>
      <c r="AA10" s="43"/>
      <c r="AB10" s="43"/>
      <c r="AC10" s="43"/>
      <c r="AD10" s="47">
        <f>データ!Q6</f>
        <v>1890</v>
      </c>
      <c r="AE10" s="47"/>
      <c r="AF10" s="47"/>
      <c r="AG10" s="47"/>
      <c r="AH10" s="47"/>
      <c r="AI10" s="47"/>
      <c r="AJ10" s="47"/>
      <c r="AK10" s="2"/>
      <c r="AL10" s="47">
        <f>データ!U6</f>
        <v>277063</v>
      </c>
      <c r="AM10" s="47"/>
      <c r="AN10" s="47"/>
      <c r="AO10" s="47"/>
      <c r="AP10" s="47"/>
      <c r="AQ10" s="47"/>
      <c r="AR10" s="47"/>
      <c r="AS10" s="47"/>
      <c r="AT10" s="43">
        <f>データ!V6</f>
        <v>26.51</v>
      </c>
      <c r="AU10" s="43"/>
      <c r="AV10" s="43"/>
      <c r="AW10" s="43"/>
      <c r="AX10" s="43"/>
      <c r="AY10" s="43"/>
      <c r="AZ10" s="43"/>
      <c r="BA10" s="43"/>
      <c r="BB10" s="43">
        <f>データ!W6</f>
        <v>10451.26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108</v>
      </c>
      <c r="BM16" s="68"/>
      <c r="BN16" s="68"/>
      <c r="BO16" s="68"/>
      <c r="BP16" s="68"/>
      <c r="BQ16" s="68"/>
      <c r="BR16" s="68"/>
      <c r="BS16" s="68"/>
      <c r="BT16" s="68"/>
      <c r="BU16" s="68"/>
      <c r="BV16" s="68"/>
      <c r="BW16" s="68"/>
      <c r="BX16" s="68"/>
      <c r="BY16" s="68"/>
      <c r="BZ16" s="6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106</v>
      </c>
      <c r="BM47" s="68"/>
      <c r="BN47" s="68"/>
      <c r="BO47" s="68"/>
      <c r="BP47" s="68"/>
      <c r="BQ47" s="68"/>
      <c r="BR47" s="68"/>
      <c r="BS47" s="68"/>
      <c r="BT47" s="68"/>
      <c r="BU47" s="68"/>
      <c r="BV47" s="68"/>
      <c r="BW47" s="68"/>
      <c r="BX47" s="68"/>
      <c r="BY47" s="68"/>
      <c r="BZ47" s="6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107</v>
      </c>
      <c r="BM66" s="68"/>
      <c r="BN66" s="68"/>
      <c r="BO66" s="68"/>
      <c r="BP66" s="68"/>
      <c r="BQ66" s="68"/>
      <c r="BR66" s="68"/>
      <c r="BS66" s="68"/>
      <c r="BT66" s="68"/>
      <c r="BU66" s="68"/>
      <c r="BV66" s="68"/>
      <c r="BW66" s="68"/>
      <c r="BX66" s="68"/>
      <c r="BY66" s="68"/>
      <c r="BZ66" s="6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x14ac:dyDescent="0.15">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x14ac:dyDescent="0.15">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x14ac:dyDescent="0.15">
      <c r="C83" s="2" t="s">
        <v>40</v>
      </c>
    </row>
    <row r="84" spans="1:78" x14ac:dyDescent="0.15">
      <c r="C84" s="2" t="s">
        <v>41</v>
      </c>
    </row>
  </sheetData>
  <sheetProtection password="864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x14ac:dyDescent="0.15">
      <c r="A6" s="26" t="s">
        <v>94</v>
      </c>
      <c r="B6" s="31">
        <f>B7</f>
        <v>2015</v>
      </c>
      <c r="C6" s="31">
        <f t="shared" ref="C6:W6" si="3">C7</f>
        <v>272116</v>
      </c>
      <c r="D6" s="31">
        <f t="shared" si="3"/>
        <v>46</v>
      </c>
      <c r="E6" s="31">
        <f t="shared" si="3"/>
        <v>17</v>
      </c>
      <c r="F6" s="31">
        <f t="shared" si="3"/>
        <v>1</v>
      </c>
      <c r="G6" s="31">
        <f t="shared" si="3"/>
        <v>0</v>
      </c>
      <c r="H6" s="31" t="str">
        <f t="shared" si="3"/>
        <v>大阪府　茨木市</v>
      </c>
      <c r="I6" s="31" t="str">
        <f t="shared" si="3"/>
        <v>法適用</v>
      </c>
      <c r="J6" s="31" t="str">
        <f t="shared" si="3"/>
        <v>下水道事業</v>
      </c>
      <c r="K6" s="31" t="str">
        <f t="shared" si="3"/>
        <v>公共下水道</v>
      </c>
      <c r="L6" s="31" t="str">
        <f t="shared" si="3"/>
        <v>Aa</v>
      </c>
      <c r="M6" s="32" t="str">
        <f t="shared" si="3"/>
        <v>-</v>
      </c>
      <c r="N6" s="32">
        <f t="shared" si="3"/>
        <v>64.989999999999995</v>
      </c>
      <c r="O6" s="32">
        <f t="shared" si="3"/>
        <v>99.1</v>
      </c>
      <c r="P6" s="32">
        <f t="shared" si="3"/>
        <v>68.739999999999995</v>
      </c>
      <c r="Q6" s="32">
        <f t="shared" si="3"/>
        <v>1890</v>
      </c>
      <c r="R6" s="32">
        <f t="shared" si="3"/>
        <v>279395</v>
      </c>
      <c r="S6" s="32">
        <f t="shared" si="3"/>
        <v>76.489999999999995</v>
      </c>
      <c r="T6" s="32">
        <f t="shared" si="3"/>
        <v>3652.7</v>
      </c>
      <c r="U6" s="32">
        <f t="shared" si="3"/>
        <v>277063</v>
      </c>
      <c r="V6" s="32">
        <f t="shared" si="3"/>
        <v>26.51</v>
      </c>
      <c r="W6" s="32">
        <f t="shared" si="3"/>
        <v>10451.26</v>
      </c>
      <c r="X6" s="33" t="str">
        <f>IF(X7="",NA(),X7)</f>
        <v>-</v>
      </c>
      <c r="Y6" s="33" t="str">
        <f t="shared" ref="Y6:AG6" si="4">IF(Y7="",NA(),Y7)</f>
        <v>-</v>
      </c>
      <c r="Z6" s="33" t="str">
        <f t="shared" si="4"/>
        <v>-</v>
      </c>
      <c r="AA6" s="33" t="str">
        <f t="shared" si="4"/>
        <v>-</v>
      </c>
      <c r="AB6" s="33">
        <f t="shared" si="4"/>
        <v>112.53</v>
      </c>
      <c r="AC6" s="33" t="str">
        <f t="shared" si="4"/>
        <v>-</v>
      </c>
      <c r="AD6" s="33" t="str">
        <f t="shared" si="4"/>
        <v>-</v>
      </c>
      <c r="AE6" s="33" t="str">
        <f t="shared" si="4"/>
        <v>-</v>
      </c>
      <c r="AF6" s="33" t="str">
        <f t="shared" si="4"/>
        <v>-</v>
      </c>
      <c r="AG6" s="33">
        <f t="shared" si="4"/>
        <v>110.25</v>
      </c>
      <c r="AH6" s="32" t="str">
        <f>IF(AH7="","",IF(AH7="-","【-】","【"&amp;SUBSTITUTE(TEXT(AH7,"#,##0.00"),"-","△")&amp;"】"))</f>
        <v>【108.23】</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0.6</v>
      </c>
      <c r="AS6" s="32" t="str">
        <f>IF(AS7="","",IF(AS7="-","【-】","【"&amp;SUBSTITUTE(TEXT(AS7,"#,##0.00"),"-","△")&amp;"】"))</f>
        <v>【4.45】</v>
      </c>
      <c r="AT6" s="33" t="str">
        <f>IF(AT7="",NA(),AT7)</f>
        <v>-</v>
      </c>
      <c r="AU6" s="33" t="str">
        <f t="shared" ref="AU6:BC6" si="6">IF(AU7="",NA(),AU7)</f>
        <v>-</v>
      </c>
      <c r="AV6" s="33" t="str">
        <f t="shared" si="6"/>
        <v>-</v>
      </c>
      <c r="AW6" s="33" t="str">
        <f t="shared" si="6"/>
        <v>-</v>
      </c>
      <c r="AX6" s="33">
        <f t="shared" si="6"/>
        <v>37.6</v>
      </c>
      <c r="AY6" s="33" t="str">
        <f t="shared" si="6"/>
        <v>-</v>
      </c>
      <c r="AZ6" s="33" t="str">
        <f t="shared" si="6"/>
        <v>-</v>
      </c>
      <c r="BA6" s="33" t="str">
        <f t="shared" si="6"/>
        <v>-</v>
      </c>
      <c r="BB6" s="33" t="str">
        <f t="shared" si="6"/>
        <v>-</v>
      </c>
      <c r="BC6" s="33">
        <f t="shared" si="6"/>
        <v>65.17</v>
      </c>
      <c r="BD6" s="32" t="str">
        <f>IF(BD7="","",IF(BD7="-","【-】","【"&amp;SUBSTITUTE(TEXT(BD7,"#,##0.00"),"-","△")&amp;"】"))</f>
        <v>【57.41】</v>
      </c>
      <c r="BE6" s="33" t="str">
        <f>IF(BE7="",NA(),BE7)</f>
        <v>-</v>
      </c>
      <c r="BF6" s="33" t="str">
        <f t="shared" ref="BF6:BN6" si="7">IF(BF7="",NA(),BF7)</f>
        <v>-</v>
      </c>
      <c r="BG6" s="33" t="str">
        <f t="shared" si="7"/>
        <v>-</v>
      </c>
      <c r="BH6" s="33" t="str">
        <f t="shared" si="7"/>
        <v>-</v>
      </c>
      <c r="BI6" s="33">
        <f t="shared" si="7"/>
        <v>524.80999999999995</v>
      </c>
      <c r="BJ6" s="33" t="str">
        <f t="shared" si="7"/>
        <v>-</v>
      </c>
      <c r="BK6" s="33" t="str">
        <f t="shared" si="7"/>
        <v>-</v>
      </c>
      <c r="BL6" s="33" t="str">
        <f t="shared" si="7"/>
        <v>-</v>
      </c>
      <c r="BM6" s="33" t="str">
        <f t="shared" si="7"/>
        <v>-</v>
      </c>
      <c r="BN6" s="33">
        <f t="shared" si="7"/>
        <v>642.57000000000005</v>
      </c>
      <c r="BO6" s="32" t="str">
        <f>IF(BO7="","",IF(BO7="-","【-】","【"&amp;SUBSTITUTE(TEXT(BO7,"#,##0.00"),"-","△")&amp;"】"))</f>
        <v>【763.62】</v>
      </c>
      <c r="BP6" s="33" t="str">
        <f>IF(BP7="",NA(),BP7)</f>
        <v>-</v>
      </c>
      <c r="BQ6" s="33" t="str">
        <f t="shared" ref="BQ6:BY6" si="8">IF(BQ7="",NA(),BQ7)</f>
        <v>-</v>
      </c>
      <c r="BR6" s="33" t="str">
        <f t="shared" si="8"/>
        <v>-</v>
      </c>
      <c r="BS6" s="33" t="str">
        <f t="shared" si="8"/>
        <v>-</v>
      </c>
      <c r="BT6" s="33">
        <f t="shared" si="8"/>
        <v>120.51</v>
      </c>
      <c r="BU6" s="33" t="str">
        <f t="shared" si="8"/>
        <v>-</v>
      </c>
      <c r="BV6" s="33" t="str">
        <f t="shared" si="8"/>
        <v>-</v>
      </c>
      <c r="BW6" s="33" t="str">
        <f t="shared" si="8"/>
        <v>-</v>
      </c>
      <c r="BX6" s="33" t="str">
        <f t="shared" si="8"/>
        <v>-</v>
      </c>
      <c r="BY6" s="33">
        <f t="shared" si="8"/>
        <v>94.3</v>
      </c>
      <c r="BZ6" s="32" t="str">
        <f>IF(BZ7="","",IF(BZ7="-","【-】","【"&amp;SUBSTITUTE(TEXT(BZ7,"#,##0.00"),"-","△")&amp;"】"))</f>
        <v>【98.53】</v>
      </c>
      <c r="CA6" s="33" t="str">
        <f>IF(CA7="",NA(),CA7)</f>
        <v>-</v>
      </c>
      <c r="CB6" s="33" t="str">
        <f t="shared" ref="CB6:CJ6" si="9">IF(CB7="",NA(),CB7)</f>
        <v>-</v>
      </c>
      <c r="CC6" s="33" t="str">
        <f t="shared" si="9"/>
        <v>-</v>
      </c>
      <c r="CD6" s="33" t="str">
        <f t="shared" si="9"/>
        <v>-</v>
      </c>
      <c r="CE6" s="33">
        <f t="shared" si="9"/>
        <v>93.73</v>
      </c>
      <c r="CF6" s="33" t="str">
        <f t="shared" si="9"/>
        <v>-</v>
      </c>
      <c r="CG6" s="33" t="str">
        <f t="shared" si="9"/>
        <v>-</v>
      </c>
      <c r="CH6" s="33" t="str">
        <f t="shared" si="9"/>
        <v>-</v>
      </c>
      <c r="CI6" s="33" t="str">
        <f t="shared" si="9"/>
        <v>-</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64.81</v>
      </c>
      <c r="CV6" s="32" t="str">
        <f>IF(CV7="","",IF(CV7="-","【-】","【"&amp;SUBSTITUTE(TEXT(CV7,"#,##0.00"),"-","△")&amp;"】"))</f>
        <v>【60.01】</v>
      </c>
      <c r="CW6" s="33" t="str">
        <f>IF(CW7="",NA(),CW7)</f>
        <v>-</v>
      </c>
      <c r="CX6" s="33" t="str">
        <f t="shared" ref="CX6:DF6" si="11">IF(CX7="",NA(),CX7)</f>
        <v>-</v>
      </c>
      <c r="CY6" s="33" t="str">
        <f t="shared" si="11"/>
        <v>-</v>
      </c>
      <c r="CZ6" s="33" t="str">
        <f t="shared" si="11"/>
        <v>-</v>
      </c>
      <c r="DA6" s="33">
        <f t="shared" si="11"/>
        <v>98.88</v>
      </c>
      <c r="DB6" s="33" t="str">
        <f t="shared" si="11"/>
        <v>-</v>
      </c>
      <c r="DC6" s="33" t="str">
        <f t="shared" si="11"/>
        <v>-</v>
      </c>
      <c r="DD6" s="33" t="str">
        <f t="shared" si="11"/>
        <v>-</v>
      </c>
      <c r="DE6" s="33" t="str">
        <f t="shared" si="11"/>
        <v>-</v>
      </c>
      <c r="DF6" s="33">
        <f t="shared" si="11"/>
        <v>96.89</v>
      </c>
      <c r="DG6" s="32" t="str">
        <f>IF(DG7="","",IF(DG7="-","【-】","【"&amp;SUBSTITUTE(TEXT(DG7,"#,##0.00"),"-","△")&amp;"】"))</f>
        <v>【94.73】</v>
      </c>
      <c r="DH6" s="33" t="str">
        <f>IF(DH7="",NA(),DH7)</f>
        <v>-</v>
      </c>
      <c r="DI6" s="33" t="str">
        <f t="shared" ref="DI6:DQ6" si="12">IF(DI7="",NA(),DI7)</f>
        <v>-</v>
      </c>
      <c r="DJ6" s="33" t="str">
        <f t="shared" si="12"/>
        <v>-</v>
      </c>
      <c r="DK6" s="33" t="str">
        <f t="shared" si="12"/>
        <v>-</v>
      </c>
      <c r="DL6" s="33">
        <f t="shared" si="12"/>
        <v>45.78</v>
      </c>
      <c r="DM6" s="33" t="str">
        <f t="shared" si="12"/>
        <v>-</v>
      </c>
      <c r="DN6" s="33" t="str">
        <f t="shared" si="12"/>
        <v>-</v>
      </c>
      <c r="DO6" s="33" t="str">
        <f t="shared" si="12"/>
        <v>-</v>
      </c>
      <c r="DP6" s="33" t="str">
        <f t="shared" si="12"/>
        <v>-</v>
      </c>
      <c r="DQ6" s="33">
        <f t="shared" si="12"/>
        <v>25.8</v>
      </c>
      <c r="DR6" s="32" t="str">
        <f>IF(DR7="","",IF(DR7="-","【-】","【"&amp;SUBSTITUTE(TEXT(DR7,"#,##0.00"),"-","△")&amp;"】"))</f>
        <v>【36.85】</v>
      </c>
      <c r="DS6" s="33" t="str">
        <f>IF(DS7="",NA(),DS7)</f>
        <v>-</v>
      </c>
      <c r="DT6" s="33" t="str">
        <f t="shared" ref="DT6:EB6" si="13">IF(DT7="",NA(),DT7)</f>
        <v>-</v>
      </c>
      <c r="DU6" s="33" t="str">
        <f t="shared" si="13"/>
        <v>-</v>
      </c>
      <c r="DV6" s="33" t="str">
        <f t="shared" si="13"/>
        <v>-</v>
      </c>
      <c r="DW6" s="33">
        <f t="shared" si="13"/>
        <v>0.23</v>
      </c>
      <c r="DX6" s="33" t="str">
        <f t="shared" si="13"/>
        <v>-</v>
      </c>
      <c r="DY6" s="33" t="str">
        <f t="shared" si="13"/>
        <v>-</v>
      </c>
      <c r="DZ6" s="33" t="str">
        <f t="shared" si="13"/>
        <v>-</v>
      </c>
      <c r="EA6" s="33" t="str">
        <f t="shared" si="13"/>
        <v>-</v>
      </c>
      <c r="EB6" s="33">
        <f t="shared" si="13"/>
        <v>3.39</v>
      </c>
      <c r="EC6" s="32" t="str">
        <f>IF(EC7="","",IF(EC7="-","【-】","【"&amp;SUBSTITUTE(TEXT(EC7,"#,##0.00"),"-","△")&amp;"】"))</f>
        <v>【4.56】</v>
      </c>
      <c r="ED6" s="33" t="str">
        <f>IF(ED7="",NA(),ED7)</f>
        <v>-</v>
      </c>
      <c r="EE6" s="33" t="str">
        <f t="shared" ref="EE6:EM6" si="14">IF(EE7="",NA(),EE7)</f>
        <v>-</v>
      </c>
      <c r="EF6" s="33" t="str">
        <f t="shared" si="14"/>
        <v>-</v>
      </c>
      <c r="EG6" s="33" t="str">
        <f t="shared" si="14"/>
        <v>-</v>
      </c>
      <c r="EH6" s="33">
        <f t="shared" si="14"/>
        <v>0.01</v>
      </c>
      <c r="EI6" s="33" t="str">
        <f t="shared" si="14"/>
        <v>-</v>
      </c>
      <c r="EJ6" s="33" t="str">
        <f t="shared" si="14"/>
        <v>-</v>
      </c>
      <c r="EK6" s="33" t="str">
        <f t="shared" si="14"/>
        <v>-</v>
      </c>
      <c r="EL6" s="33" t="str">
        <f t="shared" si="14"/>
        <v>-</v>
      </c>
      <c r="EM6" s="33">
        <f t="shared" si="14"/>
        <v>0.13</v>
      </c>
      <c r="EN6" s="32" t="str">
        <f>IF(EN7="","",IF(EN7="-","【-】","【"&amp;SUBSTITUTE(TEXT(EN7,"#,##0.00"),"-","△")&amp;"】"))</f>
        <v>【0.23】</v>
      </c>
    </row>
    <row r="7" spans="1:147" s="34" customFormat="1" x14ac:dyDescent="0.15">
      <c r="A7" s="26"/>
      <c r="B7" s="35">
        <v>2015</v>
      </c>
      <c r="C7" s="35">
        <v>272116</v>
      </c>
      <c r="D7" s="35">
        <v>46</v>
      </c>
      <c r="E7" s="35">
        <v>17</v>
      </c>
      <c r="F7" s="35">
        <v>1</v>
      </c>
      <c r="G7" s="35">
        <v>0</v>
      </c>
      <c r="H7" s="35" t="s">
        <v>95</v>
      </c>
      <c r="I7" s="35" t="s">
        <v>96</v>
      </c>
      <c r="J7" s="35" t="s">
        <v>97</v>
      </c>
      <c r="K7" s="35" t="s">
        <v>98</v>
      </c>
      <c r="L7" s="35" t="s">
        <v>99</v>
      </c>
      <c r="M7" s="36" t="s">
        <v>100</v>
      </c>
      <c r="N7" s="36">
        <v>64.989999999999995</v>
      </c>
      <c r="O7" s="36">
        <v>99.1</v>
      </c>
      <c r="P7" s="36">
        <v>68.739999999999995</v>
      </c>
      <c r="Q7" s="36">
        <v>1890</v>
      </c>
      <c r="R7" s="36">
        <v>279395</v>
      </c>
      <c r="S7" s="36">
        <v>76.489999999999995</v>
      </c>
      <c r="T7" s="36">
        <v>3652.7</v>
      </c>
      <c r="U7" s="36">
        <v>277063</v>
      </c>
      <c r="V7" s="36">
        <v>26.51</v>
      </c>
      <c r="W7" s="36">
        <v>10451.26</v>
      </c>
      <c r="X7" s="36" t="s">
        <v>100</v>
      </c>
      <c r="Y7" s="36" t="s">
        <v>100</v>
      </c>
      <c r="Z7" s="36" t="s">
        <v>100</v>
      </c>
      <c r="AA7" s="36" t="s">
        <v>100</v>
      </c>
      <c r="AB7" s="36">
        <v>112.53</v>
      </c>
      <c r="AC7" s="36" t="s">
        <v>100</v>
      </c>
      <c r="AD7" s="36" t="s">
        <v>100</v>
      </c>
      <c r="AE7" s="36" t="s">
        <v>100</v>
      </c>
      <c r="AF7" s="36" t="s">
        <v>100</v>
      </c>
      <c r="AG7" s="36">
        <v>110.25</v>
      </c>
      <c r="AH7" s="36">
        <v>108.23</v>
      </c>
      <c r="AI7" s="36" t="s">
        <v>100</v>
      </c>
      <c r="AJ7" s="36" t="s">
        <v>100</v>
      </c>
      <c r="AK7" s="36" t="s">
        <v>100</v>
      </c>
      <c r="AL7" s="36" t="s">
        <v>100</v>
      </c>
      <c r="AM7" s="36">
        <v>0</v>
      </c>
      <c r="AN7" s="36" t="s">
        <v>100</v>
      </c>
      <c r="AO7" s="36" t="s">
        <v>100</v>
      </c>
      <c r="AP7" s="36" t="s">
        <v>100</v>
      </c>
      <c r="AQ7" s="36" t="s">
        <v>100</v>
      </c>
      <c r="AR7" s="36">
        <v>0.6</v>
      </c>
      <c r="AS7" s="36">
        <v>4.45</v>
      </c>
      <c r="AT7" s="36" t="s">
        <v>100</v>
      </c>
      <c r="AU7" s="36" t="s">
        <v>100</v>
      </c>
      <c r="AV7" s="36" t="s">
        <v>100</v>
      </c>
      <c r="AW7" s="36" t="s">
        <v>100</v>
      </c>
      <c r="AX7" s="36">
        <v>37.6</v>
      </c>
      <c r="AY7" s="36" t="s">
        <v>100</v>
      </c>
      <c r="AZ7" s="36" t="s">
        <v>100</v>
      </c>
      <c r="BA7" s="36" t="s">
        <v>100</v>
      </c>
      <c r="BB7" s="36" t="s">
        <v>100</v>
      </c>
      <c r="BC7" s="36">
        <v>65.17</v>
      </c>
      <c r="BD7" s="36">
        <v>57.41</v>
      </c>
      <c r="BE7" s="36" t="s">
        <v>100</v>
      </c>
      <c r="BF7" s="36" t="s">
        <v>100</v>
      </c>
      <c r="BG7" s="36" t="s">
        <v>100</v>
      </c>
      <c r="BH7" s="36" t="s">
        <v>100</v>
      </c>
      <c r="BI7" s="36">
        <v>524.80999999999995</v>
      </c>
      <c r="BJ7" s="36" t="s">
        <v>100</v>
      </c>
      <c r="BK7" s="36" t="s">
        <v>100</v>
      </c>
      <c r="BL7" s="36" t="s">
        <v>100</v>
      </c>
      <c r="BM7" s="36" t="s">
        <v>100</v>
      </c>
      <c r="BN7" s="36">
        <v>642.57000000000005</v>
      </c>
      <c r="BO7" s="36">
        <v>763.62</v>
      </c>
      <c r="BP7" s="36" t="s">
        <v>100</v>
      </c>
      <c r="BQ7" s="36" t="s">
        <v>100</v>
      </c>
      <c r="BR7" s="36" t="s">
        <v>100</v>
      </c>
      <c r="BS7" s="36" t="s">
        <v>100</v>
      </c>
      <c r="BT7" s="36">
        <v>120.51</v>
      </c>
      <c r="BU7" s="36" t="s">
        <v>100</v>
      </c>
      <c r="BV7" s="36" t="s">
        <v>100</v>
      </c>
      <c r="BW7" s="36" t="s">
        <v>100</v>
      </c>
      <c r="BX7" s="36" t="s">
        <v>100</v>
      </c>
      <c r="BY7" s="36">
        <v>94.3</v>
      </c>
      <c r="BZ7" s="36">
        <v>98.53</v>
      </c>
      <c r="CA7" s="36" t="s">
        <v>100</v>
      </c>
      <c r="CB7" s="36" t="s">
        <v>100</v>
      </c>
      <c r="CC7" s="36" t="s">
        <v>100</v>
      </c>
      <c r="CD7" s="36" t="s">
        <v>100</v>
      </c>
      <c r="CE7" s="36">
        <v>93.73</v>
      </c>
      <c r="CF7" s="36" t="s">
        <v>100</v>
      </c>
      <c r="CG7" s="36" t="s">
        <v>100</v>
      </c>
      <c r="CH7" s="36" t="s">
        <v>100</v>
      </c>
      <c r="CI7" s="36" t="s">
        <v>100</v>
      </c>
      <c r="CJ7" s="36">
        <v>120.18</v>
      </c>
      <c r="CK7" s="36">
        <v>139.69999999999999</v>
      </c>
      <c r="CL7" s="36" t="s">
        <v>100</v>
      </c>
      <c r="CM7" s="36" t="s">
        <v>100</v>
      </c>
      <c r="CN7" s="36" t="s">
        <v>100</v>
      </c>
      <c r="CO7" s="36" t="s">
        <v>100</v>
      </c>
      <c r="CP7" s="36" t="s">
        <v>100</v>
      </c>
      <c r="CQ7" s="36" t="s">
        <v>100</v>
      </c>
      <c r="CR7" s="36" t="s">
        <v>100</v>
      </c>
      <c r="CS7" s="36" t="s">
        <v>100</v>
      </c>
      <c r="CT7" s="36" t="s">
        <v>100</v>
      </c>
      <c r="CU7" s="36">
        <v>64.81</v>
      </c>
      <c r="CV7" s="36">
        <v>60.01</v>
      </c>
      <c r="CW7" s="36" t="s">
        <v>100</v>
      </c>
      <c r="CX7" s="36" t="s">
        <v>100</v>
      </c>
      <c r="CY7" s="36" t="s">
        <v>100</v>
      </c>
      <c r="CZ7" s="36" t="s">
        <v>100</v>
      </c>
      <c r="DA7" s="36">
        <v>98.88</v>
      </c>
      <c r="DB7" s="36" t="s">
        <v>100</v>
      </c>
      <c r="DC7" s="36" t="s">
        <v>100</v>
      </c>
      <c r="DD7" s="36" t="s">
        <v>100</v>
      </c>
      <c r="DE7" s="36" t="s">
        <v>100</v>
      </c>
      <c r="DF7" s="36">
        <v>96.89</v>
      </c>
      <c r="DG7" s="36">
        <v>94.73</v>
      </c>
      <c r="DH7" s="36" t="s">
        <v>100</v>
      </c>
      <c r="DI7" s="36" t="s">
        <v>100</v>
      </c>
      <c r="DJ7" s="36" t="s">
        <v>100</v>
      </c>
      <c r="DK7" s="36" t="s">
        <v>100</v>
      </c>
      <c r="DL7" s="36">
        <v>45.78</v>
      </c>
      <c r="DM7" s="36" t="s">
        <v>100</v>
      </c>
      <c r="DN7" s="36" t="s">
        <v>100</v>
      </c>
      <c r="DO7" s="36" t="s">
        <v>100</v>
      </c>
      <c r="DP7" s="36" t="s">
        <v>100</v>
      </c>
      <c r="DQ7" s="36">
        <v>25.8</v>
      </c>
      <c r="DR7" s="36">
        <v>36.85</v>
      </c>
      <c r="DS7" s="36" t="s">
        <v>100</v>
      </c>
      <c r="DT7" s="36" t="s">
        <v>100</v>
      </c>
      <c r="DU7" s="36" t="s">
        <v>100</v>
      </c>
      <c r="DV7" s="36" t="s">
        <v>100</v>
      </c>
      <c r="DW7" s="36">
        <v>0.23</v>
      </c>
      <c r="DX7" s="36" t="s">
        <v>100</v>
      </c>
      <c r="DY7" s="36" t="s">
        <v>100</v>
      </c>
      <c r="DZ7" s="36" t="s">
        <v>100</v>
      </c>
      <c r="EA7" s="36" t="s">
        <v>100</v>
      </c>
      <c r="EB7" s="36">
        <v>3.39</v>
      </c>
      <c r="EC7" s="36">
        <v>4.5599999999999996</v>
      </c>
      <c r="ED7" s="36" t="s">
        <v>100</v>
      </c>
      <c r="EE7" s="36" t="s">
        <v>100</v>
      </c>
      <c r="EF7" s="36" t="s">
        <v>100</v>
      </c>
      <c r="EG7" s="36" t="s">
        <v>100</v>
      </c>
      <c r="EH7" s="36">
        <v>0.01</v>
      </c>
      <c r="EI7" s="36" t="s">
        <v>100</v>
      </c>
      <c r="EJ7" s="36" t="s">
        <v>100</v>
      </c>
      <c r="EK7" s="36" t="s">
        <v>100</v>
      </c>
      <c r="EL7" s="36" t="s">
        <v>100</v>
      </c>
      <c r="EM7" s="36">
        <v>0.13</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2017-02-08T02:36:24Z</dcterms:created>
  <dcterms:modified xsi:type="dcterms:W3CDTF">2017-02-22T09:07:50Z</dcterms:modified>
  <cp:category/>
</cp:coreProperties>
</file>