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<sst xmlns="http://schemas.openxmlformats.org/spreadsheetml/2006/main" count="217" uniqueCount="107">
  <si>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</si>
  <si>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</si>
  <si>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</si>
  <si>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</si>
  <si>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</si>
  <si>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</si>
  <si>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</si>
  <si>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</si>
  <si>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</si>
  <si>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</si>
  <si>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</si>
  <si>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</si>
  <si>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</si>
  <si>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</si>
  <si>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</si>
  <si>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</si>
  <si>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</si>
  <si>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</si>
  <si>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</si>
  <si>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</si>
  <si>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</si>
  <si>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</si>
  <si>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</si>
  <si>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</si>
  <si>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</si>
  <si>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</si>
  <si>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</si>
  <si>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</si>
  <si>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</si>
  <si>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</si>
  <si>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</si>
  <si>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</si>
  <si>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</si>
  <si>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</si>
  <si>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</si>
  <si>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</si>
  <si>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</si>
  <si>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</si>
  <si>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</si>
  <si>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</si>
  <si>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</si>
  <si>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</si>
  <si>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</si>
  <si>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</si>
  <si>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</si>
  <si>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</si>
  <si>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</si>
  <si>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</si>
  <si>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</si>
  <si>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</si>
  <si>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</si>
  <si>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</si>
  <si>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</si>
  <si>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</si>
  <si>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</si>
  <si>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</si>
  <si>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</si>
  <si>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</si>
  <si>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</si>
  <si>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</si>
  <si>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</si>
  <si>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</si>
  <si>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</si>
  <si>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</si>
  <si>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</si>
  <si>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</si>
  <si>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</si>
  <si>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</si>
  <si>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</si>
  <si>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</si>
  <si>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</si>
  <si>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</si>
  <si>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</si>
  <si>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</si>
  <si>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</si>
  <si>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</si>
  <si>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</si>
  <si>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</si>
  <si>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</si>
  <si>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</si>
  <si>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</si>
  <si>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</si>
  <si>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</si>
  <si>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</si>
  <si>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</si>
  <si>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</si>
  <si>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</si>
  <si>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</si>
  <si>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</si>
  <si>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</si>
  <si>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</si>
  <si>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</si>
  <si>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</si>
  <si>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貝塚市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</si>
  <si>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</si>
  <si>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</si>
  <si>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</si>
  <si>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</si>
  <si>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</si>
  <si>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</si>
  <si>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</si>
  <si>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</si>
  <si>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</si>
  <si>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</si>
  <si>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現在、耐用年数を経過した浄水場の更新事業を実施中であるものの、有形固定資産減価償却率を見ると、施設の更新等の必要度合いは類似団体を上回っている状況である。
　管路については、優先順位などを勘案しながら老朽管布設替工事を実施しているが、別途拡張事業を実施中のため管路更新率が減少している。一方で更新が必要な老朽管は増加傾向にあり、管路経年化率が類似団体に比較して高い水準となっている。</t>
    <phoneticPr fontId="4"/>
  </si>
  <si>
    <t>　平成14年度以降では実質的な料金改定はしておらず、安定した経営を継続してきたところであるが、現在、「貝塚市水道事業基本計画」に基づく浄水場更新事業や未普及地域解消事業などの投資事業を遂行中で、給水収益が減少傾向にあるなかで、経営状況は厳しい局面を迎えている。今後更なる業務改善や料金改定も含めた検討が必要となってくる。施設については、浄水場の更新により経営的に有利な自己水を維持しようとしており、また、管路についても最新の材料を導入するなど経営努力を行っている。
　今後は、適正な料金の検討や計画的な施設の更新を図るため、基本計画の更新時期を迎えるにあたり、経営戦略の策定やアセットマネジメントの活用などに取り組んでいきたいと考えている。</t>
    <phoneticPr fontId="4"/>
  </si>
  <si>
    <t>　累積欠損金比率は発生しておらず、会計制度の見直しの影響もあり、一定良好な状態を保っていたが、経常収支比率、料金回収率においては、節水型家庭用機器の普及などによる給水収益の減少傾向の影響などに加え、退職給付引当金繰入額の増加があり、類似団体を下回る状況となっている。
　こういった状況の中で、自己水と大阪広域水道企業団からの受水のバランスを保ちながら施設の有効活用に努めており、施設利用率及び有収率は、類似団体に比較して高い水準を保っている。また、企業債残高対給水収益比率では、高金利の企業債の繰上償還を実施するなど残高の軽減に取り組んできたことから、類似団体に比較して低い水準を保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</si>
</sst>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1.85</c:v>
                </c:pt>
                <c:pt idx="1">
                  <c:v>1.25</c:v>
                </c:pt>
                <c:pt idx="2">
                  <c:v>1.3</c:v>
                </c:pt>
                <c:pt idx="3">
                  <c:v>1.05</c:v>
                </c:pt>
                <c:pt idx="4">
                  <c:v>0.67</c:v>
                </c:pt>
              </c:numCache>
            </c:numRef>
          </c:val>
        </c:ser>
        <c:dLbls>
          <c:showLegendKey val="0"/>
          <c:showVal val="0"/>
          <c:showCatName val="0"/>
          <c:showSerName val="0"/>
          <c:showPercent val="0"/>
          <c:showBubbleSize val="0"/>
        </c:dLbls>
        <c:gapWidth val="150"/>
        <c:axId val="47662976"/>
        <c:axId val="486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47662976"/>
        <c:axId val="48637440"/>
      </c:lineChart>
      <c:dateAx>
        <c:axId val="47662976"/>
        <c:scaling>
          <c:orientation val="minMax"/>
        </c:scaling>
        <c:delete val="1"/>
        <c:axPos val="b"/>
        <c:numFmt formatCode="ge" sourceLinked="1"/>
        <c:majorTickMark val="none"/>
        <c:minorTickMark val="none"/>
        <c:tickLblPos val="none"/>
        <c:crossAx val="48637440"/>
        <c:crosses val="autoZero"/>
        <c:auto val="1"/>
        <c:lblOffset val="100"/>
        <c:baseTimeUnit val="years"/>
      </c:dateAx>
      <c:valAx>
        <c:axId val="486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74.180000000000007</c:v>
                </c:pt>
                <c:pt idx="1">
                  <c:v>73.760000000000005</c:v>
                </c:pt>
                <c:pt idx="2">
                  <c:v>79.64</c:v>
                </c:pt>
                <c:pt idx="3">
                  <c:v>77.86</c:v>
                </c:pt>
                <c:pt idx="4">
                  <c:v>77.31</c:v>
                </c:pt>
              </c:numCache>
            </c:numRef>
          </c:val>
        </c:ser>
        <c:dLbls>
          <c:showLegendKey val="0"/>
          <c:showVal val="0"/>
          <c:showCatName val="0"/>
          <c:showSerName val="0"/>
          <c:showPercent val="0"/>
          <c:showBubbleSize val="0"/>
        </c:dLbls>
        <c:gapWidth val="150"/>
        <c:axId val="70979968"/>
        <c:axId val="709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0979968"/>
        <c:axId val="70981888"/>
      </c:lineChart>
      <c:dateAx>
        <c:axId val="70979968"/>
        <c:scaling>
          <c:orientation val="minMax"/>
        </c:scaling>
        <c:delete val="1"/>
        <c:axPos val="b"/>
        <c:numFmt formatCode="ge" sourceLinked="1"/>
        <c:majorTickMark val="none"/>
        <c:minorTickMark val="none"/>
        <c:tickLblPos val="none"/>
        <c:crossAx val="70981888"/>
        <c:crosses val="autoZero"/>
        <c:auto val="1"/>
        <c:lblOffset val="100"/>
        <c:baseTimeUnit val="years"/>
      </c:dateAx>
      <c:valAx>
        <c:axId val="709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94.58</c:v>
                </c:pt>
                <c:pt idx="1">
                  <c:v>94.37</c:v>
                </c:pt>
                <c:pt idx="2">
                  <c:v>94.28</c:v>
                </c:pt>
                <c:pt idx="3">
                  <c:v>94.57</c:v>
                </c:pt>
                <c:pt idx="4">
                  <c:v>94.71</c:v>
                </c:pt>
              </c:numCache>
            </c:numRef>
          </c:val>
        </c:ser>
        <c:dLbls>
          <c:showLegendKey val="0"/>
          <c:showVal val="0"/>
          <c:showCatName val="0"/>
          <c:showSerName val="0"/>
          <c:showPercent val="0"/>
          <c:showBubbleSize val="0"/>
        </c:dLbls>
        <c:gapWidth val="150"/>
        <c:axId val="79122432"/>
        <c:axId val="791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79122432"/>
        <c:axId val="79124352"/>
      </c:lineChart>
      <c:dateAx>
        <c:axId val="79122432"/>
        <c:scaling>
          <c:orientation val="minMax"/>
        </c:scaling>
        <c:delete val="1"/>
        <c:axPos val="b"/>
        <c:numFmt formatCode="ge" sourceLinked="1"/>
        <c:majorTickMark val="none"/>
        <c:minorTickMark val="none"/>
        <c:tickLblPos val="none"/>
        <c:crossAx val="79124352"/>
        <c:crosses val="autoZero"/>
        <c:auto val="1"/>
        <c:lblOffset val="100"/>
        <c:baseTimeUnit val="years"/>
      </c:dateAx>
      <c:valAx>
        <c:axId val="791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109.29</c:v>
                </c:pt>
                <c:pt idx="1">
                  <c:v>111.71</c:v>
                </c:pt>
                <c:pt idx="2">
                  <c:v>108</c:v>
                </c:pt>
                <c:pt idx="3">
                  <c:v>112.08</c:v>
                </c:pt>
                <c:pt idx="4">
                  <c:v>110.88</c:v>
                </c:pt>
              </c:numCache>
            </c:numRef>
          </c:val>
        </c:ser>
        <c:dLbls>
          <c:showLegendKey val="0"/>
          <c:showVal val="0"/>
          <c:showCatName val="0"/>
          <c:showSerName val="0"/>
          <c:showPercent val="0"/>
          <c:showBubbleSize val="0"/>
        </c:dLbls>
        <c:gapWidth val="150"/>
        <c:axId val="80070912"/>
        <c:axId val="800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80070912"/>
        <c:axId val="80086912"/>
      </c:lineChart>
      <c:dateAx>
        <c:axId val="80070912"/>
        <c:scaling>
          <c:orientation val="minMax"/>
        </c:scaling>
        <c:delete val="1"/>
        <c:axPos val="b"/>
        <c:numFmt formatCode="ge" sourceLinked="1"/>
        <c:majorTickMark val="none"/>
        <c:minorTickMark val="none"/>
        <c:tickLblPos val="none"/>
        <c:crossAx val="80086912"/>
        <c:crosses val="autoZero"/>
        <c:auto val="1"/>
        <c:lblOffset val="100"/>
        <c:baseTimeUnit val="years"/>
      </c:dateAx>
      <c:valAx>
        <c:axId val="8008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0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44.39</c:v>
                </c:pt>
                <c:pt idx="1">
                  <c:v>46.15</c:v>
                </c:pt>
                <c:pt idx="2">
                  <c:v>47.92</c:v>
                </c:pt>
                <c:pt idx="3">
                  <c:v>49.66</c:v>
                </c:pt>
                <c:pt idx="4">
                  <c:v>50.37</c:v>
                </c:pt>
              </c:numCache>
            </c:numRef>
          </c:val>
        </c:ser>
        <c:dLbls>
          <c:showLegendKey val="0"/>
          <c:showVal val="0"/>
          <c:showCatName val="0"/>
          <c:showSerName val="0"/>
          <c:showPercent val="0"/>
          <c:showBubbleSize val="0"/>
        </c:dLbls>
        <c:gapWidth val="150"/>
        <c:axId val="84493056"/>
        <c:axId val="845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84493056"/>
        <c:axId val="84574208"/>
      </c:lineChart>
      <c:dateAx>
        <c:axId val="84493056"/>
        <c:scaling>
          <c:orientation val="minMax"/>
        </c:scaling>
        <c:delete val="1"/>
        <c:axPos val="b"/>
        <c:numFmt formatCode="ge" sourceLinked="1"/>
        <c:majorTickMark val="none"/>
        <c:minorTickMark val="none"/>
        <c:tickLblPos val="none"/>
        <c:crossAx val="84574208"/>
        <c:crosses val="autoZero"/>
        <c:auto val="1"/>
        <c:lblOffset val="100"/>
        <c:baseTimeUnit val="years"/>
      </c:dateAx>
      <c:valAx>
        <c:axId val="845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20.36</c:v>
                </c:pt>
                <c:pt idx="1">
                  <c:v>21.12</c:v>
                </c:pt>
                <c:pt idx="2">
                  <c:v>22.03</c:v>
                </c:pt>
                <c:pt idx="3">
                  <c:v>22.17</c:v>
                </c:pt>
                <c:pt idx="4">
                  <c:v>27.79</c:v>
                </c:pt>
              </c:numCache>
            </c:numRef>
          </c:val>
        </c:ser>
        <c:dLbls>
          <c:showLegendKey val="0"/>
          <c:showVal val="0"/>
          <c:showCatName val="0"/>
          <c:showSerName val="0"/>
          <c:showPercent val="0"/>
          <c:showBubbleSize val="0"/>
        </c:dLbls>
        <c:gapWidth val="150"/>
        <c:axId val="85124608"/>
        <c:axId val="8512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85124608"/>
        <c:axId val="85126528"/>
      </c:lineChart>
      <c:dateAx>
        <c:axId val="85124608"/>
        <c:scaling>
          <c:orientation val="minMax"/>
        </c:scaling>
        <c:delete val="1"/>
        <c:axPos val="b"/>
        <c:numFmt formatCode="ge" sourceLinked="1"/>
        <c:majorTickMark val="none"/>
        <c:minorTickMark val="none"/>
        <c:tickLblPos val="none"/>
        <c:crossAx val="85126528"/>
        <c:crosses val="autoZero"/>
        <c:auto val="1"/>
        <c:lblOffset val="100"/>
        <c:baseTimeUnit val="years"/>
      </c:dateAx>
      <c:valAx>
        <c:axId val="8512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218688"/>
        <c:axId val="472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47218688"/>
        <c:axId val="47220224"/>
      </c:lineChart>
      <c:dateAx>
        <c:axId val="47218688"/>
        <c:scaling>
          <c:orientation val="minMax"/>
        </c:scaling>
        <c:delete val="1"/>
        <c:axPos val="b"/>
        <c:numFmt formatCode="ge" sourceLinked="1"/>
        <c:majorTickMark val="none"/>
        <c:minorTickMark val="none"/>
        <c:tickLblPos val="none"/>
        <c:crossAx val="47220224"/>
        <c:crosses val="autoZero"/>
        <c:auto val="1"/>
        <c:lblOffset val="100"/>
        <c:baseTimeUnit val="years"/>
      </c:dateAx>
      <c:valAx>
        <c:axId val="4722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1152.3599999999999</c:v>
                </c:pt>
                <c:pt idx="1">
                  <c:v>1156.77</c:v>
                </c:pt>
                <c:pt idx="2">
                  <c:v>1077.3499999999999</c:v>
                </c:pt>
                <c:pt idx="3">
                  <c:v>580.45000000000005</c:v>
                </c:pt>
                <c:pt idx="4">
                  <c:v>544.04999999999995</c:v>
                </c:pt>
              </c:numCache>
            </c:numRef>
          </c:val>
        </c:ser>
        <c:dLbls>
          <c:showLegendKey val="0"/>
          <c:showVal val="0"/>
          <c:showCatName val="0"/>
          <c:showSerName val="0"/>
          <c:showPercent val="0"/>
          <c:showBubbleSize val="0"/>
        </c:dLbls>
        <c:gapWidth val="150"/>
        <c:axId val="47364736"/>
        <c:axId val="476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47364736"/>
        <c:axId val="47637248"/>
      </c:lineChart>
      <c:dateAx>
        <c:axId val="47364736"/>
        <c:scaling>
          <c:orientation val="minMax"/>
        </c:scaling>
        <c:delete val="1"/>
        <c:axPos val="b"/>
        <c:numFmt formatCode="ge" sourceLinked="1"/>
        <c:majorTickMark val="none"/>
        <c:minorTickMark val="none"/>
        <c:tickLblPos val="none"/>
        <c:crossAx val="47637248"/>
        <c:crosses val="autoZero"/>
        <c:auto val="1"/>
        <c:lblOffset val="100"/>
        <c:baseTimeUnit val="years"/>
      </c:dateAx>
      <c:valAx>
        <c:axId val="4763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3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176.82</c:v>
                </c:pt>
                <c:pt idx="1">
                  <c:v>158.77000000000001</c:v>
                </c:pt>
                <c:pt idx="2">
                  <c:v>163.65</c:v>
                </c:pt>
                <c:pt idx="3">
                  <c:v>168.26</c:v>
                </c:pt>
                <c:pt idx="4">
                  <c:v>168.7</c:v>
                </c:pt>
              </c:numCache>
            </c:numRef>
          </c:val>
        </c:ser>
        <c:dLbls>
          <c:showLegendKey val="0"/>
          <c:showVal val="0"/>
          <c:showCatName val="0"/>
          <c:showSerName val="0"/>
          <c:showPercent val="0"/>
          <c:showBubbleSize val="0"/>
        </c:dLbls>
        <c:gapWidth val="150"/>
        <c:axId val="70924544"/>
        <c:axId val="709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70924544"/>
        <c:axId val="70930816"/>
      </c:lineChart>
      <c:dateAx>
        <c:axId val="70924544"/>
        <c:scaling>
          <c:orientation val="minMax"/>
        </c:scaling>
        <c:delete val="1"/>
        <c:axPos val="b"/>
        <c:numFmt formatCode="ge" sourceLinked="1"/>
        <c:majorTickMark val="none"/>
        <c:minorTickMark val="none"/>
        <c:tickLblPos val="none"/>
        <c:crossAx val="70930816"/>
        <c:crosses val="autoZero"/>
        <c:auto val="1"/>
        <c:lblOffset val="100"/>
        <c:baseTimeUnit val="years"/>
      </c:dateAx>
      <c:valAx>
        <c:axId val="70930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9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104.13</c:v>
                </c:pt>
                <c:pt idx="1">
                  <c:v>105.22</c:v>
                </c:pt>
                <c:pt idx="2">
                  <c:v>102.12</c:v>
                </c:pt>
                <c:pt idx="3">
                  <c:v>107.09</c:v>
                </c:pt>
                <c:pt idx="4">
                  <c:v>104.23</c:v>
                </c:pt>
              </c:numCache>
            </c:numRef>
          </c:val>
        </c:ser>
        <c:dLbls>
          <c:showLegendKey val="0"/>
          <c:showVal val="0"/>
          <c:showCatName val="0"/>
          <c:showSerName val="0"/>
          <c:showPercent val="0"/>
          <c:showBubbleSize val="0"/>
        </c:dLbls>
        <c:gapWidth val="150"/>
        <c:axId val="70948352"/>
        <c:axId val="709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70948352"/>
        <c:axId val="70950272"/>
      </c:lineChart>
      <c:dateAx>
        <c:axId val="70948352"/>
        <c:scaling>
          <c:orientation val="minMax"/>
        </c:scaling>
        <c:delete val="1"/>
        <c:axPos val="b"/>
        <c:numFmt formatCode="ge" sourceLinked="1"/>
        <c:majorTickMark val="none"/>
        <c:minorTickMark val="none"/>
        <c:tickLblPos val="none"/>
        <c:crossAx val="70950272"/>
        <c:crosses val="autoZero"/>
        <c:auto val="1"/>
        <c:lblOffset val="100"/>
        <c:baseTimeUnit val="years"/>
      </c:dateAx>
      <c:valAx>
        <c:axId val="709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148.77000000000001</c:v>
                </c:pt>
                <c:pt idx="1">
                  <c:v>147.16</c:v>
                </c:pt>
                <c:pt idx="2">
                  <c:v>148.72</c:v>
                </c:pt>
                <c:pt idx="3">
                  <c:v>141.81</c:v>
                </c:pt>
                <c:pt idx="4">
                  <c:v>145.4</c:v>
                </c:pt>
              </c:numCache>
            </c:numRef>
          </c:val>
        </c:ser>
        <c:dLbls>
          <c:showLegendKey val="0"/>
          <c:showVal val="0"/>
          <c:showCatName val="0"/>
          <c:showSerName val="0"/>
          <c:showPercent val="0"/>
          <c:showBubbleSize val="0"/>
        </c:dLbls>
        <c:gapWidth val="150"/>
        <c:axId val="70963968"/>
        <c:axId val="709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70963968"/>
        <c:axId val="70965888"/>
      </c:lineChart>
      <c:dateAx>
        <c:axId val="70963968"/>
        <c:scaling>
          <c:orientation val="minMax"/>
        </c:scaling>
        <c:delete val="1"/>
        <c:axPos val="b"/>
        <c:numFmt formatCode="ge" sourceLinked="1"/>
        <c:majorTickMark val="none"/>
        <c:minorTickMark val="none"/>
        <c:tickLblPos val="none"/>
        <c:crossAx val="70965888"/>
        <c:crosses val="autoZero"/>
        <c:auto val="1"/>
        <c:lblOffset val="100"/>
        <c:baseTimeUnit val="years"/>
      </c:dateAx>
      <c:valAx>
        <c:axId val="709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貝塚市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89212</v>
      </c>
      <c r="AJ8" s="56"/>
      <c r="AK8" s="56"/>
      <c r="AL8" s="56"/>
      <c r="AM8" s="56"/>
      <c r="AN8" s="56"/>
      <c r="AO8" s="56"/>
      <c r="AP8" s="57"/>
      <c r="AQ8" s="47">
        <f>データ!R6</f>
        <v>43.93</v>
      </c>
      <c r="AR8" s="47"/>
      <c r="AS8" s="47"/>
      <c r="AT8" s="47"/>
      <c r="AU8" s="47"/>
      <c r="AV8" s="47"/>
      <c r="AW8" s="47"/>
      <c r="AX8" s="47"/>
      <c r="AY8" s="47">
        <f>データ!S6</f>
        <v>2030.78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78.44</v>
      </c>
      <c r="K10" s="47"/>
      <c r="L10" s="47"/>
      <c r="M10" s="47"/>
      <c r="N10" s="47"/>
      <c r="O10" s="47"/>
      <c r="P10" s="47"/>
      <c r="Q10" s="47"/>
      <c r="R10" s="47">
        <f>データ!O6</f>
        <v>99.94</v>
      </c>
      <c r="S10" s="47"/>
      <c r="T10" s="47"/>
      <c r="U10" s="47"/>
      <c r="V10" s="47"/>
      <c r="W10" s="47"/>
      <c r="X10" s="47"/>
      <c r="Y10" s="47"/>
      <c r="Z10" s="78">
        <f>データ!P6</f>
        <v>2365</v>
      </c>
      <c r="AA10" s="78"/>
      <c r="AB10" s="78"/>
      <c r="AC10" s="78"/>
      <c r="AD10" s="78"/>
      <c r="AE10" s="78"/>
      <c r="AF10" s="78"/>
      <c r="AG10" s="78"/>
      <c r="AH10" s="2"/>
      <c r="AI10" s="78">
        <f>データ!T6</f>
        <v>88924</v>
      </c>
      <c r="AJ10" s="78"/>
      <c r="AK10" s="78"/>
      <c r="AL10" s="78"/>
      <c r="AM10" s="78"/>
      <c r="AN10" s="78"/>
      <c r="AO10" s="78"/>
      <c r="AP10" s="78"/>
      <c r="AQ10" s="47">
        <f>データ!U6</f>
        <v>25.88</v>
      </c>
      <c r="AR10" s="47"/>
      <c r="AS10" s="47"/>
      <c r="AT10" s="47"/>
      <c r="AU10" s="47"/>
      <c r="AV10" s="47"/>
      <c r="AW10" s="47"/>
      <c r="AX10" s="47"/>
      <c r="AY10" s="47">
        <f>データ!V6</f>
        <v>3436.01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272086</v>
      </c>
      <c r="D6" s="31">
        <f t="shared" si="3"/>
        <v>46</v>
      </c>
      <c r="E6" s="31">
        <f t="shared" si="3"/>
        <v>1</v>
      </c>
      <c r="F6" s="31">
        <f t="shared" si="3"/>
        <v>0</v>
      </c>
      <c r="G6" s="31">
        <f t="shared" si="3"/>
        <v>1</v>
      </c>
      <c r="H6" s="31" t="str">
        <f t="shared" si="3"/>
        <v>大阪府　貝塚市</v>
      </c>
      <c r="I6" s="31" t="str">
        <f t="shared" si="3"/>
        <v>法適用</v>
      </c>
      <c r="J6" s="31" t="str">
        <f t="shared" si="3"/>
        <v>水道事業</v>
      </c>
      <c r="K6" s="31" t="str">
        <f t="shared" si="3"/>
        <v>末端給水事業</v>
      </c>
      <c r="L6" s="31" t="str">
        <f t="shared" si="3"/>
        <v>A4</v>
      </c>
      <c r="M6" s="32" t="str">
        <f t="shared" si="3"/>
        <v>-</v>
      </c>
      <c r="N6" s="32">
        <f t="shared" si="3"/>
        <v>78.44</v>
      </c>
      <c r="O6" s="32">
        <f t="shared" si="3"/>
        <v>99.94</v>
      </c>
      <c r="P6" s="32">
        <f t="shared" si="3"/>
        <v>2365</v>
      </c>
      <c r="Q6" s="32">
        <f t="shared" si="3"/>
        <v>89212</v>
      </c>
      <c r="R6" s="32">
        <f t="shared" si="3"/>
        <v>43.93</v>
      </c>
      <c r="S6" s="32">
        <f t="shared" si="3"/>
        <v>2030.78</v>
      </c>
      <c r="T6" s="32">
        <f t="shared" si="3"/>
        <v>88924</v>
      </c>
      <c r="U6" s="32">
        <f t="shared" si="3"/>
        <v>25.88</v>
      </c>
      <c r="V6" s="32">
        <f t="shared" si="3"/>
        <v>3436.01</v>
      </c>
      <c r="W6" s="33">
        <f>IF(W7="",NA(),W7)</f>
        <v>109.29</v>
      </c>
      <c r="X6" s="33">
        <f t="shared" ref="X6:AF6" si="4">IF(X7="",NA(),X7)</f>
        <v>111.71</v>
      </c>
      <c r="Y6" s="33">
        <f t="shared" si="4"/>
        <v>108</v>
      </c>
      <c r="Z6" s="33">
        <f t="shared" si="4"/>
        <v>112.08</v>
      </c>
      <c r="AA6" s="33">
        <f t="shared" si="4"/>
        <v>110.88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1152.3599999999999</v>
      </c>
      <c r="AT6" s="33">
        <f t="shared" ref="AT6:BB6" si="6">IF(AT7="",NA(),AT7)</f>
        <v>1156.77</v>
      </c>
      <c r="AU6" s="33">
        <f t="shared" si="6"/>
        <v>1077.3499999999999</v>
      </c>
      <c r="AV6" s="33">
        <f t="shared" si="6"/>
        <v>580.45000000000005</v>
      </c>
      <c r="AW6" s="33">
        <f t="shared" si="6"/>
        <v>544.04999999999995</v>
      </c>
      <c r="AX6" s="33">
        <f t="shared" si="6"/>
        <v>695.41</v>
      </c>
      <c r="AY6" s="33">
        <f t="shared" si="6"/>
        <v>701</v>
      </c>
      <c r="AZ6" s="33">
        <f t="shared" si="6"/>
        <v>739.59</v>
      </c>
      <c r="BA6" s="33">
        <f t="shared" si="6"/>
        <v>335.95</v>
      </c>
      <c r="BB6" s="33">
        <f t="shared" si="6"/>
        <v>346.59</v>
      </c>
      <c r="BC6" s="32" t="str">
        <f>IF(BC7="","",IF(BC7="-","【-】","【"&amp;SUBSTITUTE(TEXT(BC7,"#,##0.00"),"-","△")&amp;"】"))</f>
        <v>【262.74】</v>
      </c>
      <c r="BD6" s="33">
        <f>IF(BD7="",NA(),BD7)</f>
        <v>176.82</v>
      </c>
      <c r="BE6" s="33">
        <f t="shared" ref="BE6:BM6" si="7">IF(BE7="",NA(),BE7)</f>
        <v>158.77000000000001</v>
      </c>
      <c r="BF6" s="33">
        <f t="shared" si="7"/>
        <v>163.65</v>
      </c>
      <c r="BG6" s="33">
        <f t="shared" si="7"/>
        <v>168.26</v>
      </c>
      <c r="BH6" s="33">
        <f t="shared" si="7"/>
        <v>168.7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104.13</v>
      </c>
      <c r="BP6" s="33">
        <f t="shared" ref="BP6:BX6" si="8">IF(BP7="",NA(),BP7)</f>
        <v>105.22</v>
      </c>
      <c r="BQ6" s="33">
        <f t="shared" si="8"/>
        <v>102.12</v>
      </c>
      <c r="BR6" s="33">
        <f t="shared" si="8"/>
        <v>107.09</v>
      </c>
      <c r="BS6" s="33">
        <f t="shared" si="8"/>
        <v>104.23</v>
      </c>
      <c r="BT6" s="33">
        <f t="shared" si="8"/>
        <v>99.61</v>
      </c>
      <c r="BU6" s="33">
        <f t="shared" si="8"/>
        <v>100.27</v>
      </c>
      <c r="BV6" s="33">
        <f t="shared" si="8"/>
        <v>99.46</v>
      </c>
      <c r="BW6" s="33">
        <f t="shared" si="8"/>
        <v>105.21</v>
      </c>
      <c r="BX6" s="33">
        <f t="shared" si="8"/>
        <v>105.71</v>
      </c>
      <c r="BY6" s="32" t="str">
        <f>IF(BY7="","",IF(BY7="-","【-】","【"&amp;SUBSTITUTE(TEXT(BY7,"#,##0.00"),"-","△")&amp;"】"))</f>
        <v>【104.99】</v>
      </c>
      <c r="BZ6" s="33">
        <f>IF(BZ7="",NA(),BZ7)</f>
        <v>148.77000000000001</v>
      </c>
      <c r="CA6" s="33">
        <f t="shared" ref="CA6:CI6" si="9">IF(CA7="",NA(),CA7)</f>
        <v>147.16</v>
      </c>
      <c r="CB6" s="33">
        <f t="shared" si="9"/>
        <v>148.72</v>
      </c>
      <c r="CC6" s="33">
        <f t="shared" si="9"/>
        <v>141.81</v>
      </c>
      <c r="CD6" s="33">
        <f t="shared" si="9"/>
        <v>145.4</v>
      </c>
      <c r="CE6" s="33">
        <f t="shared" si="9"/>
        <v>169.59</v>
      </c>
      <c r="CF6" s="33">
        <f t="shared" si="9"/>
        <v>169.62</v>
      </c>
      <c r="CG6" s="33">
        <f t="shared" si="9"/>
        <v>171.78</v>
      </c>
      <c r="CH6" s="33">
        <f t="shared" si="9"/>
        <v>162.59</v>
      </c>
      <c r="CI6" s="33">
        <f t="shared" si="9"/>
        <v>162.15</v>
      </c>
      <c r="CJ6" s="32" t="str">
        <f>IF(CJ7="","",IF(CJ7="-","【-】","【"&amp;SUBSTITUTE(TEXT(CJ7,"#,##0.00"),"-","△")&amp;"】"))</f>
        <v>【163.72】</v>
      </c>
      <c r="CK6" s="33">
        <f>IF(CK7="",NA(),CK7)</f>
        <v>74.180000000000007</v>
      </c>
      <c r="CL6" s="33">
        <f t="shared" ref="CL6:CT6" si="10">IF(CL7="",NA(),CL7)</f>
        <v>73.760000000000005</v>
      </c>
      <c r="CM6" s="33">
        <f t="shared" si="10"/>
        <v>79.64</v>
      </c>
      <c r="CN6" s="33">
        <f t="shared" si="10"/>
        <v>77.86</v>
      </c>
      <c r="CO6" s="33">
        <f t="shared" si="10"/>
        <v>77.31</v>
      </c>
      <c r="CP6" s="33">
        <f t="shared" si="10"/>
        <v>60.04</v>
      </c>
      <c r="CQ6" s="33">
        <f t="shared" si="10"/>
        <v>59.88</v>
      </c>
      <c r="CR6" s="33">
        <f t="shared" si="10"/>
        <v>59.68</v>
      </c>
      <c r="CS6" s="33">
        <f t="shared" si="10"/>
        <v>59.17</v>
      </c>
      <c r="CT6" s="33">
        <f t="shared" si="10"/>
        <v>59.34</v>
      </c>
      <c r="CU6" s="32" t="str">
        <f>IF(CU7="","",IF(CU7="-","【-】","【"&amp;SUBSTITUTE(TEXT(CU7,"#,##0.00"),"-","△")&amp;"】"))</f>
        <v>【59.76】</v>
      </c>
      <c r="CV6" s="33">
        <f>IF(CV7="",NA(),CV7)</f>
        <v>94.58</v>
      </c>
      <c r="CW6" s="33">
        <f t="shared" ref="CW6:DE6" si="11">IF(CW7="",NA(),CW7)</f>
        <v>94.37</v>
      </c>
      <c r="CX6" s="33">
        <f t="shared" si="11"/>
        <v>94.28</v>
      </c>
      <c r="CY6" s="33">
        <f t="shared" si="11"/>
        <v>94.57</v>
      </c>
      <c r="CZ6" s="33">
        <f t="shared" si="11"/>
        <v>94.71</v>
      </c>
      <c r="DA6" s="33">
        <f t="shared" si="11"/>
        <v>87.33</v>
      </c>
      <c r="DB6" s="33">
        <f t="shared" si="11"/>
        <v>87.65</v>
      </c>
      <c r="DC6" s="33">
        <f t="shared" si="11"/>
        <v>87.63</v>
      </c>
      <c r="DD6" s="33">
        <f t="shared" si="11"/>
        <v>87.6</v>
      </c>
      <c r="DE6" s="33">
        <f t="shared" si="11"/>
        <v>87.74</v>
      </c>
      <c r="DF6" s="32" t="str">
        <f>IF(DF7="","",IF(DF7="-","【-】","【"&amp;SUBSTITUTE(TEXT(DF7,"#,##0.00"),"-","△")&amp;"】"))</f>
        <v>【89.95】</v>
      </c>
      <c r="DG6" s="33">
        <f>IF(DG7="",NA(),DG7)</f>
        <v>44.39</v>
      </c>
      <c r="DH6" s="33">
        <f t="shared" ref="DH6:DP6" si="12">IF(DH7="",NA(),DH7)</f>
        <v>46.15</v>
      </c>
      <c r="DI6" s="33">
        <f t="shared" si="12"/>
        <v>47.92</v>
      </c>
      <c r="DJ6" s="33">
        <f t="shared" si="12"/>
        <v>49.66</v>
      </c>
      <c r="DK6" s="33">
        <f t="shared" si="12"/>
        <v>50.37</v>
      </c>
      <c r="DL6" s="33">
        <f t="shared" si="12"/>
        <v>37.71</v>
      </c>
      <c r="DM6" s="33">
        <f t="shared" si="12"/>
        <v>38.69</v>
      </c>
      <c r="DN6" s="33">
        <f t="shared" si="12"/>
        <v>39.65</v>
      </c>
      <c r="DO6" s="33">
        <f t="shared" si="12"/>
        <v>45.25</v>
      </c>
      <c r="DP6" s="33">
        <f t="shared" si="12"/>
        <v>46.27</v>
      </c>
      <c r="DQ6" s="32" t="str">
        <f>IF(DQ7="","",IF(DQ7="-","【-】","【"&amp;SUBSTITUTE(TEXT(DQ7,"#,##0.00"),"-","△")&amp;"】"))</f>
        <v>【47.18】</v>
      </c>
      <c r="DR6" s="33">
        <f>IF(DR7="",NA(),DR7)</f>
        <v>20.36</v>
      </c>
      <c r="DS6" s="33">
        <f t="shared" ref="DS6:EA6" si="13">IF(DS7="",NA(),DS7)</f>
        <v>21.12</v>
      </c>
      <c r="DT6" s="33">
        <f t="shared" si="13"/>
        <v>22.03</v>
      </c>
      <c r="DU6" s="33">
        <f t="shared" si="13"/>
        <v>22.17</v>
      </c>
      <c r="DV6" s="33">
        <f t="shared" si="13"/>
        <v>27.79</v>
      </c>
      <c r="DW6" s="33">
        <f t="shared" si="13"/>
        <v>7.67</v>
      </c>
      <c r="DX6" s="33">
        <f t="shared" si="13"/>
        <v>8.4</v>
      </c>
      <c r="DY6" s="33">
        <f t="shared" si="13"/>
        <v>9.7100000000000009</v>
      </c>
      <c r="DZ6" s="33">
        <f t="shared" si="13"/>
        <v>10.71</v>
      </c>
      <c r="EA6" s="33">
        <f t="shared" si="13"/>
        <v>10.93</v>
      </c>
      <c r="EB6" s="32" t="str">
        <f>IF(EB7="","",IF(EB7="-","【-】","【"&amp;SUBSTITUTE(TEXT(EB7,"#,##0.00"),"-","△")&amp;"】"))</f>
        <v>【13.18】</v>
      </c>
      <c r="EC6" s="33">
        <f>IF(EC7="",NA(),EC7)</f>
        <v>1.85</v>
      </c>
      <c r="ED6" s="33">
        <f t="shared" ref="ED6:EL6" si="14">IF(ED7="",NA(),ED7)</f>
        <v>1.25</v>
      </c>
      <c r="EE6" s="33">
        <f t="shared" si="14"/>
        <v>1.3</v>
      </c>
      <c r="EF6" s="33">
        <f t="shared" si="14"/>
        <v>1.05</v>
      </c>
      <c r="EG6" s="33">
        <f t="shared" si="14"/>
        <v>0.67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272086</v>
      </c>
      <c r="D7" s="35">
        <v>46</v>
      </c>
      <c r="E7" s="35">
        <v>1</v>
      </c>
      <c r="F7" s="35">
        <v>0</v>
      </c>
      <c r="G7" s="35">
        <v>1</v>
      </c>
      <c r="H7" s="35" t="s">
        <v>93</v>
      </c>
      <c r="I7" s="35" t="s">
        <v>94</v>
      </c>
      <c r="J7" s="35" t="s">
        <v>95</v>
      </c>
      <c r="K7" s="35" t="s">
        <v>96</v>
      </c>
      <c r="L7" s="35" t="s">
        <v>97</v>
      </c>
      <c r="M7" s="36" t="s">
        <v>98</v>
      </c>
      <c r="N7" s="36">
        <v>78.44</v>
      </c>
      <c r="O7" s="36">
        <v>99.94</v>
      </c>
      <c r="P7" s="36">
        <v>2365</v>
      </c>
      <c r="Q7" s="36">
        <v>89212</v>
      </c>
      <c r="R7" s="36">
        <v>43.93</v>
      </c>
      <c r="S7" s="36">
        <v>2030.78</v>
      </c>
      <c r="T7" s="36">
        <v>88924</v>
      </c>
      <c r="U7" s="36">
        <v>25.88</v>
      </c>
      <c r="V7" s="36">
        <v>3436.01</v>
      </c>
      <c r="W7" s="36">
        <v>109.29</v>
      </c>
      <c r="X7" s="36">
        <v>111.71</v>
      </c>
      <c r="Y7" s="36">
        <v>108</v>
      </c>
      <c r="Z7" s="36">
        <v>112.08</v>
      </c>
      <c r="AA7" s="36">
        <v>110.88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1152.3599999999999</v>
      </c>
      <c r="AT7" s="36">
        <v>1156.77</v>
      </c>
      <c r="AU7" s="36">
        <v>1077.3499999999999</v>
      </c>
      <c r="AV7" s="36">
        <v>580.45000000000005</v>
      </c>
      <c r="AW7" s="36">
        <v>544.04999999999995</v>
      </c>
      <c r="AX7" s="36">
        <v>695.41</v>
      </c>
      <c r="AY7" s="36">
        <v>701</v>
      </c>
      <c r="AZ7" s="36">
        <v>739.59</v>
      </c>
      <c r="BA7" s="36">
        <v>335.95</v>
      </c>
      <c r="BB7" s="36">
        <v>346.59</v>
      </c>
      <c r="BC7" s="36">
        <v>262.74</v>
      </c>
      <c r="BD7" s="36">
        <v>176.82</v>
      </c>
      <c r="BE7" s="36">
        <v>158.77000000000001</v>
      </c>
      <c r="BF7" s="36">
        <v>163.65</v>
      </c>
      <c r="BG7" s="36">
        <v>168.26</v>
      </c>
      <c r="BH7" s="36">
        <v>168.7</v>
      </c>
      <c r="BI7" s="36">
        <v>343.45</v>
      </c>
      <c r="BJ7" s="36">
        <v>330.99</v>
      </c>
      <c r="BK7" s="36">
        <v>324.08999999999997</v>
      </c>
      <c r="BL7" s="36">
        <v>319.82</v>
      </c>
      <c r="BM7" s="36">
        <v>312.02999999999997</v>
      </c>
      <c r="BN7" s="36">
        <v>276.38</v>
      </c>
      <c r="BO7" s="36">
        <v>104.13</v>
      </c>
      <c r="BP7" s="36">
        <v>105.22</v>
      </c>
      <c r="BQ7" s="36">
        <v>102.12</v>
      </c>
      <c r="BR7" s="36">
        <v>107.09</v>
      </c>
      <c r="BS7" s="36">
        <v>104.23</v>
      </c>
      <c r="BT7" s="36">
        <v>99.61</v>
      </c>
      <c r="BU7" s="36">
        <v>100.27</v>
      </c>
      <c r="BV7" s="36">
        <v>99.46</v>
      </c>
      <c r="BW7" s="36">
        <v>105.21</v>
      </c>
      <c r="BX7" s="36">
        <v>105.71</v>
      </c>
      <c r="BY7" s="36">
        <v>104.99</v>
      </c>
      <c r="BZ7" s="36">
        <v>148.77000000000001</v>
      </c>
      <c r="CA7" s="36">
        <v>147.16</v>
      </c>
      <c r="CB7" s="36">
        <v>148.72</v>
      </c>
      <c r="CC7" s="36">
        <v>141.81</v>
      </c>
      <c r="CD7" s="36">
        <v>145.4</v>
      </c>
      <c r="CE7" s="36">
        <v>169.59</v>
      </c>
      <c r="CF7" s="36">
        <v>169.62</v>
      </c>
      <c r="CG7" s="36">
        <v>171.78</v>
      </c>
      <c r="CH7" s="36">
        <v>162.59</v>
      </c>
      <c r="CI7" s="36">
        <v>162.15</v>
      </c>
      <c r="CJ7" s="36">
        <v>163.72</v>
      </c>
      <c r="CK7" s="36">
        <v>74.180000000000007</v>
      </c>
      <c r="CL7" s="36">
        <v>73.760000000000005</v>
      </c>
      <c r="CM7" s="36">
        <v>79.64</v>
      </c>
      <c r="CN7" s="36">
        <v>77.86</v>
      </c>
      <c r="CO7" s="36">
        <v>77.31</v>
      </c>
      <c r="CP7" s="36">
        <v>60.04</v>
      </c>
      <c r="CQ7" s="36">
        <v>59.88</v>
      </c>
      <c r="CR7" s="36">
        <v>59.68</v>
      </c>
      <c r="CS7" s="36">
        <v>59.17</v>
      </c>
      <c r="CT7" s="36">
        <v>59.34</v>
      </c>
      <c r="CU7" s="36">
        <v>59.76</v>
      </c>
      <c r="CV7" s="36">
        <v>94.58</v>
      </c>
      <c r="CW7" s="36">
        <v>94.37</v>
      </c>
      <c r="CX7" s="36">
        <v>94.28</v>
      </c>
      <c r="CY7" s="36">
        <v>94.57</v>
      </c>
      <c r="CZ7" s="36">
        <v>94.71</v>
      </c>
      <c r="DA7" s="36">
        <v>87.33</v>
      </c>
      <c r="DB7" s="36">
        <v>87.65</v>
      </c>
      <c r="DC7" s="36">
        <v>87.63</v>
      </c>
      <c r="DD7" s="36">
        <v>87.6</v>
      </c>
      <c r="DE7" s="36">
        <v>87.74</v>
      </c>
      <c r="DF7" s="36">
        <v>89.95</v>
      </c>
      <c r="DG7" s="36">
        <v>44.39</v>
      </c>
      <c r="DH7" s="36">
        <v>46.15</v>
      </c>
      <c r="DI7" s="36">
        <v>47.92</v>
      </c>
      <c r="DJ7" s="36">
        <v>49.66</v>
      </c>
      <c r="DK7" s="36">
        <v>50.37</v>
      </c>
      <c r="DL7" s="36">
        <v>37.71</v>
      </c>
      <c r="DM7" s="36">
        <v>38.69</v>
      </c>
      <c r="DN7" s="36">
        <v>39.65</v>
      </c>
      <c r="DO7" s="36">
        <v>45.25</v>
      </c>
      <c r="DP7" s="36">
        <v>46.27</v>
      </c>
      <c r="DQ7" s="36">
        <v>47.18</v>
      </c>
      <c r="DR7" s="36">
        <v>20.36</v>
      </c>
      <c r="DS7" s="36">
        <v>21.12</v>
      </c>
      <c r="DT7" s="36">
        <v>22.03</v>
      </c>
      <c r="DU7" s="36">
        <v>22.17</v>
      </c>
      <c r="DV7" s="36">
        <v>27.79</v>
      </c>
      <c r="DW7" s="36">
        <v>7.67</v>
      </c>
      <c r="DX7" s="36">
        <v>8.4</v>
      </c>
      <c r="DY7" s="36">
        <v>9.7100000000000009</v>
      </c>
      <c r="DZ7" s="36">
        <v>10.71</v>
      </c>
      <c r="EA7" s="36">
        <v>10.93</v>
      </c>
      <c r="EB7" s="36">
        <v>13.18</v>
      </c>
      <c r="EC7" s="36">
        <v>1.85</v>
      </c>
      <c r="ED7" s="36">
        <v>1.25</v>
      </c>
      <c r="EE7" s="36">
        <v>1.3</v>
      </c>
      <c r="EF7" s="36">
        <v>1.05</v>
      </c>
      <c r="EG7" s="36">
        <v>0.67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2017-02-01T08:44:33Z</dcterms:created>
  <dcterms:modified xsi:type="dcterms:W3CDTF">2017-02-22T04:14:57Z</dcterms:modified>
  <cp:category/>
</cp:coreProperties>
</file>