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<sst xmlns="http://schemas.openxmlformats.org/spreadsheetml/2006/main" count="1036" uniqueCount="556">
  <si>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</si>
  <si>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</si>
  <si>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</si>
  <si>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</si>
  <si>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</si>
  <si>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</si>
  <si>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</si>
  <si>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</si>
  <si>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</si>
  <si>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</si>
  <si>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</si>
  <si>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</si>
  <si>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</si>
  <si>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</si>
  <si>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</si>
  <si>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</si>
  <si>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</si>
  <si>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</si>
  <si>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</si>
  <si>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</si>
  <si>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</si>
  <si>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</si>
  <si>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</si>
  <si>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</si>
  <si>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</si>
  <si>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</si>
  <si>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</si>
  <si>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</si>
  <si>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</si>
  <si>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</si>
  <si>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</si>
  <si>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</si>
  <si>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</si>
  <si>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</si>
  <si>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</si>
  <si>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</si>
  <si>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</si>
  <si>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</si>
  <si>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</si>
  <si>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</si>
  <si>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</si>
  <si>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</si>
  <si>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</si>
  <si>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</si>
  <si>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</si>
  <si>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</si>
  <si>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</si>
  <si>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</si>
  <si>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</si>
  <si>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</si>
  <si>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</si>
  <si>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</si>
  <si>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</si>
  <si>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</si>
  <si>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</si>
  <si>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</si>
  <si>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</si>
  <si>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</si>
  <si>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</si>
  <si>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</si>
  <si>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</si>
  <si>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</si>
  <si>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</si>
  <si>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</si>
  <si>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</si>
  <si>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</si>
  <si>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</si>
  <si>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</si>
  <si>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</si>
  <si>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</si>
  <si>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</si>
  <si>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</si>
  <si>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</si>
  <si>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</si>
  <si>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</si>
  <si>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</si>
  <si>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</si>
  <si>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</si>
  <si>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</si>
  <si>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</si>
  <si>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</si>
  <si>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</si>
  <si>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藤井寺市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</si>
  <si>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</si>
  <si>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</si>
  <si>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</si>
  <si>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</si>
  <si>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</si>
  <si>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</si>
  <si>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</si>
  <si>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</si>
  <si>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</si>
  <si>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</si>
  <si>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</si>
  <si>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</si>
  <si>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</si>
  <si>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</si>
  <si>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</si>
  <si>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</si>
  <si>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</si>
  <si>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</si>
  <si>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</si>
  <si>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</si>
  <si>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</si>
  <si>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</si>
  <si>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</si>
  <si>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</si>
  <si>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</si>
  <si>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</si>
  <si>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</si>
  <si>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</si>
  <si>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</si>
  <si>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</si>
  <si>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</si>
  <si>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</si>
  <si>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</si>
  <si>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</si>
  <si>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</si>
  <si>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</si>
  <si>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</si>
  <si>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</si>
  <si>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</si>
  <si>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</si>
  <si>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</si>
  <si>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</si>
  <si>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</si>
  <si>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</si>
  <si>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</si>
  <si>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</si>
  <si>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</si>
  <si>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</si>
  <si>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</si>
  <si>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</si>
  <si>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</si>
  <si>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</si>
  <si>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</si>
  <si>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</si>
  <si>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</si>
  <si>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</si>
  <si>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</si>
  <si>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</si>
  <si>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</si>
  <si>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</si>
  <si>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</si>
  <si>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</si>
  <si>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</si>
  <si>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</si>
  <si>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</si>
  <si>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</si>
  <si>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</si>
  <si>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</si>
  <si>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</si>
  <si>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</si>
  <si>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</si>
  <si>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</si>
  <si>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</si>
  <si>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</si>
  <si>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</si>
  <si>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</si>
  <si>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</si>
  <si>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</si>
  <si>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</si>
  <si>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</si>
  <si>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</si>
  <si>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</si>
  <si>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</si>
  <si>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</si>
  <si>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</si>
  <si>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</si>
  <si>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</si>
  <si>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</si>
  <si>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</si>
  <si>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</si>
  <si>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</si>
  <si>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</si>
  <si>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</si>
  <si>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</si>
  <si>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</si>
  <si>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</si>
  <si>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</si>
  <si>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</si>
  <si>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</si>
  <si>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</si>
  <si>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</si>
  <si>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</si>
  <si>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</si>
  <si>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</si>
  <si>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</si>
  <si>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</si>
  <si>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</si>
  <si>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</si>
  <si>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</si>
  <si>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</si>
  <si>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</si>
  <si>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大阪府藤井寺市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</si>
  <si>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</si>
  <si>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</si>
  <si>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</si>
  <si>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</si>
  <si>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</si>
  <si>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</si>
  <si>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</si>
  <si>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</si>
  <si>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</si>
  <si>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</si>
  <si>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</si>
  <si>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</si>
  <si>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</si>
  <si>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</si>
  <si>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</si>
  <si>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</si>
  <si>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</si>
  <si>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</si>
  <si>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</si>
  <si>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</si>
  <si>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</si>
  <si>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</si>
  <si>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</si>
  <si>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</si>
  <si>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</si>
  <si>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</si>
  <si>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</si>
  <si>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</si>
  <si>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</si>
  <si>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</si>
  <si>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</si>
  <si>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</si>
  <si>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</si>
  <si>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</si>
  <si>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</si>
  <si>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</si>
  <si>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</si>
  <si>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</si>
  <si>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</si>
  <si>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</si>
  <si>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</si>
  <si>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</si>
  <si>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</si>
  <si>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</si>
  <si>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</si>
  <si>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</si>
  <si>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</si>
  <si>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</si>
  <si>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</si>
  <si>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</si>
  <si>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</si>
  <si>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</si>
  <si>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</si>
  <si>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</si>
  <si>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</si>
  <si>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</si>
  <si>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</si>
  <si>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</si>
  <si>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</si>
  <si>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</si>
  <si>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</si>
  <si>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</si>
  <si>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</si>
  <si>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</si>
  <si>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</si>
  <si>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</si>
  <si>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</si>
  <si>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</si>
  <si>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</si>
  <si>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</si>
  <si>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</si>
  <si>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</si>
  <si>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</si>
  <si>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</si>
  <si>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</si>
  <si>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</si>
  <si>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</si>
  <si>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</si>
  <si>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</si>
  <si>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</si>
  <si>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</si>
  <si>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</si>
  <si>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</si>
  <si>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</si>
  <si>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</si>
  <si>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</si>
  <si>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</si>
  <si>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</si>
  <si>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</si>
  <si>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</si>
  <si>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</si>
  <si>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</si>
  <si>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</si>
  <si>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</si>
  <si>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</si>
  <si>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</si>
  <si>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</si>
  <si>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</si>
  <si>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</si>
  <si>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</si>
  <si>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</si>
  <si>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</si>
  <si>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</si>
  <si>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</si>
  <si>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</si>
  <si>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</si>
  <si>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</si>
  <si>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</si>
  <si>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</si>
  <si>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</si>
  <si>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</si>
  <si>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</si>
  <si>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</si>
  <si>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</si>
  <si>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</si>
  <si>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</si>
  <si>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</si>
  <si>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</si>
  <si>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</si>
  <si>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</si>
  <si>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</si>
  <si>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</si>
  <si>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</si>
  <si>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</si>
  <si>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</si>
  <si>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</si>
  <si>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</si>
  <si>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</si>
  <si>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</si>
  <si>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</si>
  <si>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</si>
  <si>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</si>
  <si>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</si>
  <si>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</si>
  <si>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</si>
  <si>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</si>
  <si>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</si>
  <si>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</si>
  <si>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</si>
  <si>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</si>
  <si>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</si>
  <si>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</si>
  <si>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</si>
  <si>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</si>
  <si>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</si>
  <si>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</si>
  <si>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</si>
  <si>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</si>
  <si>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</si>
  <si>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</si>
  <si>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大阪府藤井寺市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</si>
  <si>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</si>
  <si>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</si>
  <si>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</si>
  <si>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</si>
  <si>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</si>
  <si>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</si>
  <si>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</si>
  <si>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</si>
  <si>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</si>
  <si>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</si>
  <si>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</si>
  <si>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</si>
  <si>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</si>
  <si>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</si>
  <si>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</si>
  <si>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</si>
  <si>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</si>
  <si>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</si>
  <si>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</si>
  <si>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</si>
  <si>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</si>
  <si>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</si>
  <si>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</si>
  <si>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</si>
  <si>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</si>
  <si>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</si>
  <si>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</si>
  <si>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</si>
  <si>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</si>
  <si>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</si>
  <si>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</si>
  <si>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</si>
  <si>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</si>
  <si>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</si>
  <si>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</si>
  <si>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</si>
  <si>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</si>
  <si>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</si>
  <si>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</si>
  <si>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</si>
  <si>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</si>
  <si>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</si>
  <si>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</si>
  <si>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</si>
  <si>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</si>
  <si>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</si>
  <si>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</si>
  <si>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</si>
  <si>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</si>
  <si>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</si>
  <si>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</si>
  <si>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</si>
  <si>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</si>
  <si>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</si>
  <si>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</si>
  <si>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</si>
  <si>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</si>
  <si>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</si>
  <si>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</si>
  <si>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</si>
  <si>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</si>
  <si>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</si>
  <si>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</si>
  <si>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</si>
  <si>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</si>
  <si>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</si>
  <si>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</si>
  <si>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</si>
  <si>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</si>
  <si>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</si>
  <si>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</si>
  <si>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</si>
  <si>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</si>
  <si>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</si>
  <si>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</si>
  <si>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</si>
  <si>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</si>
  <si>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</si>
  <si>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</si>
  <si>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</si>
  <si>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</si>
  <si>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</si>
  <si>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</si>
  <si>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</si>
  <si>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</si>
  <si>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</si>
  <si>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</si>
  <si>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</si>
  <si>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</si>
  <si>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</si>
  <si>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</si>
  <si>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</si>
  <si>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</si>
  <si>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</si>
  <si>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</si>
  <si>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</si>
  <si>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</si>
  <si>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</si>
  <si>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</si>
  <si>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</si>
  <si>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</si>
  <si>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</si>
  <si>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</si>
  <si>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</si>
  <si>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</si>
  <si>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</si>
  <si>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</si>
  <si>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</si>
  <si>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</si>
  <si>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</si>
  <si>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</si>
  <si>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</si>
  <si>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</si>
  <si>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</si>
  <si>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</si>
  <si>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</si>
  <si>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</si>
  <si>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</si>
  <si>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</si>
  <si>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</si>
  <si>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</si>
  <si>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</si>
  <si>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</si>
  <si>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</si>
  <si>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</si>
  <si>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</si>
  <si>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</si>
  <si>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</si>
  <si>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</si>
  <si>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</si>
  <si>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</si>
  <si>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</si>
  <si>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</si>
  <si>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</si>
  <si>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</si>
  <si>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</si>
  <si>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</si>
  <si>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</si>
  <si>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</si>
  <si>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</si>
  <si>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</si>
  <si>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</si>
  <si>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</si>
  <si>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</si>
  <si>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</si>
  <si>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</si>
  <si>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</si>
  <si>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</si>
  <si>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</si>
  <si>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</si>
  <si>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</si>
  <si>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</si>
  <si>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</si>
  <si>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</si>
  <si>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</si>
  <si>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</si>
  <si>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</si>
  <si>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</si>
  <si>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</si>
  <si>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</si>
  <si>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</si>
  <si>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</si>
  <si>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</si>
  <si>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</si>
  <si>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</si>
  <si>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</si>
  <si>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</si>
  <si>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</si>
  <si>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</si>
  <si>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</si>
  <si>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</si>
  <si>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</si>
  <si>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</si>
  <si>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</si>
  <si>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</si>
  <si>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</si>
  <si>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4.67</t>
  </si>
  <si>
    <t>▲ 0.66</t>
  </si>
  <si>
    <t>駐車場特別会計</t>
  </si>
  <si>
    <t>▲ 0.06</t>
  </si>
  <si>
    <t>▲ 0.09</t>
  </si>
  <si>
    <t>▲ 0.12</t>
  </si>
  <si>
    <t>▲ 0.16</t>
  </si>
  <si>
    <t>▲ 0.17</t>
  </si>
  <si>
    <t>水道事業会計</t>
  </si>
  <si>
    <t>病院事業会計</t>
  </si>
  <si>
    <t>介護保険特別会計</t>
  </si>
  <si>
    <t>後期高齢者医療特別会計</t>
  </si>
  <si>
    <t>一般会計</t>
  </si>
  <si>
    <t>国民健康保険特別会計</t>
  </si>
  <si>
    <t>▲ 3.15</t>
  </si>
  <si>
    <t>▲ 1.99</t>
  </si>
  <si>
    <t>▲ 1.53</t>
  </si>
  <si>
    <t>▲ 0.08</t>
  </si>
  <si>
    <t>公共下水道事業特別会計</t>
  </si>
  <si>
    <t>その他会計（赤字）</t>
  </si>
  <si>
    <t>その他会計（黒字）</t>
  </si>
  <si>
    <t>-</t>
    <phoneticPr fontId="2"/>
  </si>
  <si>
    <t>-</t>
    <phoneticPr fontId="2"/>
  </si>
  <si>
    <t>-</t>
    <phoneticPr fontId="2"/>
  </si>
  <si>
    <t>藤井寺市柏原市学校給食組合</t>
    <rPh sb="0" eb="4">
      <t>フジイデラシ</t>
    </rPh>
    <rPh sb="4" eb="6">
      <t>カシワラ</t>
    </rPh>
    <rPh sb="6" eb="7">
      <t>シ</t>
    </rPh>
    <rPh sb="7" eb="9">
      <t>ガッコウ</t>
    </rPh>
    <rPh sb="9" eb="11">
      <t>キュウショク</t>
    </rPh>
    <rPh sb="11" eb="13">
      <t>クミアイ</t>
    </rPh>
    <phoneticPr fontId="2"/>
  </si>
  <si>
    <t>柏原羽曳野藤井寺消防組合</t>
    <rPh sb="0" eb="2">
      <t>カシワラ</t>
    </rPh>
    <rPh sb="2" eb="5">
      <t>ハビキノ</t>
    </rPh>
    <rPh sb="5" eb="8">
      <t>フジイデラ</t>
    </rPh>
    <rPh sb="8" eb="10">
      <t>ショウボウ</t>
    </rPh>
    <rPh sb="10" eb="12">
      <t>クミアイ</t>
    </rPh>
    <phoneticPr fontId="2"/>
  </si>
  <si>
    <t>柏羽藤環境事業組合</t>
    <rPh sb="0" eb="1">
      <t>カシワ</t>
    </rPh>
    <rPh sb="1" eb="3">
      <t>ハトウ</t>
    </rPh>
    <rPh sb="3" eb="5">
      <t>カンキョウ</t>
    </rPh>
    <rPh sb="5" eb="7">
      <t>ジギョウ</t>
    </rPh>
    <rPh sb="7" eb="9">
      <t>クミアイ</t>
    </rPh>
    <phoneticPr fontId="2"/>
  </si>
  <si>
    <t>大和川右岸水防事務組合</t>
    <rPh sb="0" eb="3">
      <t>ヤマトガワ</t>
    </rPh>
    <rPh sb="3" eb="5">
      <t>ウガン</t>
    </rPh>
    <rPh sb="5" eb="7">
      <t>スイボウ</t>
    </rPh>
    <rPh sb="7" eb="9">
      <t>ジム</t>
    </rPh>
    <rPh sb="9" eb="11">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</si>
  <si>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</si>
  <si>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大阪府後期高齢者医療広域連合8後期高齢者医療特別会計)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</si>
  <si>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</si>
  <si>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</si>
  <si>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藤井寺市勤労者互助会</t>
    <rPh sb="0" eb="4">
      <t>フジイデラシ</t>
    </rPh>
    <rPh sb="4" eb="7">
      <t>キンロウシャ</t>
    </rPh>
    <rPh sb="7" eb="10">
      <t>ゴジョカイ</t>
    </rPh>
    <phoneticPr fontId="2"/>
  </si>
  <si>
    <t>藤井寺市地域サービス公社</t>
    <rPh sb="0" eb="4">
      <t>フジイデラシ</t>
    </rPh>
    <rPh sb="4" eb="6">
      <t>チイキ</t>
    </rPh>
    <rPh sb="10" eb="12">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</si>
</sst>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9749</c:v>
                </c:pt>
                <c:pt idx="1">
                  <c:v>11003</c:v>
                </c:pt>
                <c:pt idx="2">
                  <c:v>10559</c:v>
                </c:pt>
                <c:pt idx="3">
                  <c:v>15518</c:v>
                </c:pt>
                <c:pt idx="4">
                  <c:v>21755</c:v>
                </c:pt>
              </c:numCache>
            </c:numRef>
          </c:val>
          <c:smooth val="0"/>
        </c:ser>
        <c:dLbls>
          <c:showLegendKey val="0"/>
          <c:showVal val="0"/>
          <c:showCatName val="0"/>
          <c:showSerName val="0"/>
          <c:showPercent val="0"/>
          <c:showBubbleSize val="0"/>
        </c:dLbls>
        <c:marker val="1"/>
        <c:smooth val="0"/>
        <c:axId val="80154624"/>
        <c:axId val="80156544"/>
      </c:lineChart>
      <c:catAx>
        <c:axId val="80154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156544"/>
        <c:crosses val="autoZero"/>
        <c:auto val="1"/>
        <c:lblAlgn val="ctr"/>
        <c:lblOffset val="100"/>
        <c:tickLblSkip val="1"/>
        <c:tickMarkSkip val="1"/>
        <c:noMultiLvlLbl val="0"/>
      </c:catAx>
      <c:valAx>
        <c:axId val="801565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154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2.0699999999999998</c:v>
                </c:pt>
                <c:pt idx="1">
                  <c:v>1.51</c:v>
                </c:pt>
                <c:pt idx="2">
                  <c:v>2.5499999999999998</c:v>
                </c:pt>
                <c:pt idx="3">
                  <c:v>0.19</c:v>
                </c:pt>
                <c:pt idx="4">
                  <c:v>0.11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6.84</c:v>
                </c:pt>
                <c:pt idx="1">
                  <c:v>11.77</c:v>
                </c:pt>
                <c:pt idx="2">
                  <c:v>15.1</c:v>
                </c:pt>
                <c:pt idx="3">
                  <c:v>14.82</c:v>
                </c:pt>
                <c:pt idx="4">
                  <c:v>14.28</c:v>
                </c:pt>
              </c:numCache>
            </c:numRef>
          </c:val>
        </c:ser>
        <c:dLbls>
          <c:showLegendKey val="0"/>
          <c:showVal val="0"/>
          <c:showCatName val="0"/>
          <c:showSerName val="0"/>
          <c:showPercent val="0"/>
          <c:showBubbleSize val="0"/>
        </c:dLbls>
        <c:gapWidth val="250"/>
        <c:overlap val="100"/>
        <c:axId val="81711104"/>
        <c:axId val="81713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2.48</c:v>
                </c:pt>
                <c:pt idx="1">
                  <c:v>2.94</c:v>
                </c:pt>
                <c:pt idx="2">
                  <c:v>3.29</c:v>
                </c:pt>
                <c:pt idx="3">
                  <c:v>-4.67</c:v>
                </c:pt>
                <c:pt idx="4">
                  <c:v>-0.66</c:v>
                </c:pt>
              </c:numCache>
            </c:numRef>
          </c:val>
          <c:smooth val="0"/>
        </c:ser>
        <c:dLbls>
          <c:showLegendKey val="0"/>
          <c:showVal val="0"/>
          <c:showCatName val="0"/>
          <c:showSerName val="0"/>
          <c:showPercent val="0"/>
          <c:showBubbleSize val="0"/>
        </c:dLbls>
        <c:marker val="1"/>
        <c:smooth val="0"/>
        <c:axId val="81711104"/>
        <c:axId val="81713024"/>
      </c:lineChart>
      <c:catAx>
        <c:axId val="8171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713024"/>
        <c:crosses val="autoZero"/>
        <c:auto val="1"/>
        <c:lblAlgn val="ctr"/>
        <c:lblOffset val="100"/>
        <c:tickLblSkip val="1"/>
        <c:tickMarkSkip val="1"/>
        <c:noMultiLvlLbl val="0"/>
      </c:catAx>
      <c:valAx>
        <c:axId val="8171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71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3.15</c:v>
                </c:pt>
                <c:pt idx="1">
                  <c:v>#N/A</c:v>
                </c:pt>
                <c:pt idx="2">
                  <c:v>1.99</c:v>
                </c:pt>
                <c:pt idx="3">
                  <c:v>#N/A</c:v>
                </c:pt>
                <c:pt idx="4">
                  <c:v>1.53</c:v>
                </c:pt>
                <c:pt idx="5">
                  <c:v>#N/A</c:v>
                </c:pt>
                <c:pt idx="6">
                  <c:v>0.08</c:v>
                </c:pt>
                <c:pt idx="7">
                  <c:v>#N/A</c:v>
                </c:pt>
                <c:pt idx="8">
                  <c:v>#N/A</c:v>
                </c:pt>
                <c:pt idx="9">
                  <c:v>0</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2.06</c:v>
                </c:pt>
                <c:pt idx="2">
                  <c:v>#N/A</c:v>
                </c:pt>
                <c:pt idx="3">
                  <c:v>1.51</c:v>
                </c:pt>
                <c:pt idx="4">
                  <c:v>#N/A</c:v>
                </c:pt>
                <c:pt idx="5">
                  <c:v>2.54</c:v>
                </c:pt>
                <c:pt idx="6">
                  <c:v>#N/A</c:v>
                </c:pt>
                <c:pt idx="7">
                  <c:v>0.18</c:v>
                </c:pt>
                <c:pt idx="8">
                  <c:v>#N/A</c:v>
                </c:pt>
                <c:pt idx="9">
                  <c:v>0.11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0.14000000000000001</c:v>
                </c:pt>
                <c:pt idx="2">
                  <c:v>#N/A</c:v>
                </c:pt>
                <c:pt idx="3">
                  <c:v>0.15</c:v>
                </c:pt>
                <c:pt idx="4">
                  <c:v>#N/A</c:v>
                </c:pt>
                <c:pt idx="5">
                  <c:v>0.19</c:v>
                </c:pt>
                <c:pt idx="6">
                  <c:v>#N/A</c:v>
                </c:pt>
                <c:pt idx="7">
                  <c:v>0.17</c:v>
                </c:pt>
                <c:pt idx="8">
                  <c:v>#N/A</c:v>
                </c:pt>
                <c:pt idx="9">
                  <c:v>0.19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c:v>
                </c:pt>
                <c:pt idx="2">
                  <c:v>#N/A</c:v>
                </c:pt>
                <c:pt idx="3">
                  <c:v>0.16</c:v>
                </c:pt>
                <c:pt idx="4">
                  <c:v>#N/A</c:v>
                </c:pt>
                <c:pt idx="5">
                  <c:v>0.2</c:v>
                </c:pt>
                <c:pt idx="6">
                  <c:v>#N/A</c:v>
                </c:pt>
                <c:pt idx="7">
                  <c:v>0.19</c:v>
                </c:pt>
                <c:pt idx="8">
                  <c:v>#N/A</c:v>
                </c:pt>
                <c:pt idx="9">
                  <c:v>0.66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7.41</c:v>
                </c:pt>
                <c:pt idx="2">
                  <c:v>#N/A</c:v>
                </c:pt>
                <c:pt idx="3">
                  <c:v>6.98</c:v>
                </c:pt>
                <c:pt idx="4">
                  <c:v>#N/A</c:v>
                </c:pt>
                <c:pt idx="5">
                  <c:v>6.76</c:v>
                </c:pt>
                <c:pt idx="6">
                  <c:v>#N/A</c:v>
                </c:pt>
                <c:pt idx="7">
                  <c:v>6.57</c:v>
                </c:pt>
                <c:pt idx="8">
                  <c:v>#N/A</c:v>
                </c:pt>
                <c:pt idx="9">
                  <c:v>6.68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6.48</c:v>
                </c:pt>
                <c:pt idx="2">
                  <c:v>#N/A</c:v>
                </c:pt>
                <c:pt idx="3">
                  <c:v>7.45</c:v>
                </c:pt>
                <c:pt idx="4">
                  <c:v>#N/A</c:v>
                </c:pt>
                <c:pt idx="5">
                  <c:v>7.73</c:v>
                </c:pt>
                <c:pt idx="6">
                  <c:v>#N/A</c:v>
                </c:pt>
                <c:pt idx="7">
                  <c:v>7.57</c:v>
                </c:pt>
                <c:pt idx="8">
                  <c:v>#N/A</c:v>
                </c:pt>
                <c:pt idx="9">
                  <c:v>8.36</c:v>
                </c:pt>
              </c:numCache>
            </c:numRef>
          </c:val>
        </c:ser>
        <c:ser>
          <c:idx val="9"/>
          <c:order val="9"/>
          <c:tx>
            <c:strRef>
              <c:f>データシート!$A$36</c:f>
              <c:strCache>
                <c:ptCount val="1"/>
                <c:pt idx="0">
                  <c:v>駐車場特別会計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0.06</c:v>
                </c:pt>
                <c:pt idx="1">
                  <c:v>#N/A</c:v>
                </c:pt>
                <c:pt idx="2">
                  <c:v>0.09</c:v>
                </c:pt>
                <c:pt idx="3">
                  <c:v>#N/A</c:v>
                </c:pt>
                <c:pt idx="4">
                  <c:v>0.12</c:v>
                </c:pt>
                <c:pt idx="5">
                  <c:v>#N/A</c:v>
                </c:pt>
                <c:pt idx="6">
                  <c:v>0.16</c:v>
                </c:pt>
                <c:pt idx="7">
                  <c:v>#N/A</c:v>
                </c:pt>
                <c:pt idx="8">
                  <c:v>0.17</c:v>
                </c:pt>
                <c:pt idx="9">
                  <c:v>#N/A</c:v>
                </c:pt>
              </c:numCache>
            </c:numRef>
          </c:val>
        </c:ser>
        <c:dLbls>
          <c:showLegendKey val="0"/>
          <c:showVal val="0"/>
          <c:showCatName val="0"/>
          <c:showSerName val="0"/>
          <c:showPercent val="0"/>
          <c:showBubbleSize val="0"/>
        </c:dLbls>
        <c:gapWidth val="150"/>
        <c:overlap val="100"/>
        <c:axId val="81934208"/>
        <c:axId val="81935744"/>
      </c:barChart>
      <c:catAx>
        <c:axId val="8193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935744"/>
        <c:crosses val="autoZero"/>
        <c:auto val="1"/>
        <c:lblAlgn val="ctr"/>
        <c:lblOffset val="100"/>
        <c:tickLblSkip val="1"/>
        <c:tickMarkSkip val="1"/>
        <c:noMultiLvlLbl val="0"/>
      </c:catAx>
      <c:valAx>
        <c:axId val="8193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934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2097</c:v>
                </c:pt>
                <c:pt idx="5">
                  <c:v>2136</c:v>
                </c:pt>
                <c:pt idx="8">
                  <c:v>2125</c:v>
                </c:pt>
                <c:pt idx="11">
                  <c:v>2193</c:v>
                </c:pt>
                <c:pt idx="14">
                  <c:v>2299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285</c:v>
                </c:pt>
                <c:pt idx="3">
                  <c:v>268</c:v>
                </c:pt>
                <c:pt idx="6">
                  <c:v>269</c:v>
                </c:pt>
                <c:pt idx="9">
                  <c:v>263</c:v>
                </c:pt>
                <c:pt idx="12">
                  <c:v>270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1068</c:v>
                </c:pt>
                <c:pt idx="3">
                  <c:v>1090</c:v>
                </c:pt>
                <c:pt idx="6">
                  <c:v>1079</c:v>
                </c:pt>
                <c:pt idx="9">
                  <c:v>1075</c:v>
                </c:pt>
                <c:pt idx="12">
                  <c:v>1035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1451</c:v>
                </c:pt>
                <c:pt idx="3">
                  <c:v>1437</c:v>
                </c:pt>
                <c:pt idx="6">
                  <c:v>1369</c:v>
                </c:pt>
                <c:pt idx="9">
                  <c:v>1314</c:v>
                </c:pt>
                <c:pt idx="12">
                  <c:v>1263</c:v>
                </c:pt>
              </c:numCache>
            </c:numRef>
          </c:val>
        </c:ser>
        <c:dLbls>
          <c:showLegendKey val="0"/>
          <c:showVal val="0"/>
          <c:showCatName val="0"/>
          <c:showSerName val="0"/>
          <c:showPercent val="0"/>
          <c:showBubbleSize val="0"/>
        </c:dLbls>
        <c:gapWidth val="100"/>
        <c:overlap val="100"/>
        <c:axId val="82904576"/>
        <c:axId val="82906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707</c:v>
                </c:pt>
                <c:pt idx="2">
                  <c:v>#N/A</c:v>
                </c:pt>
                <c:pt idx="3">
                  <c:v>#N/A</c:v>
                </c:pt>
                <c:pt idx="4">
                  <c:v>659</c:v>
                </c:pt>
                <c:pt idx="5">
                  <c:v>#N/A</c:v>
                </c:pt>
                <c:pt idx="6">
                  <c:v>#N/A</c:v>
                </c:pt>
                <c:pt idx="7">
                  <c:v>592</c:v>
                </c:pt>
                <c:pt idx="8">
                  <c:v>#N/A</c:v>
                </c:pt>
                <c:pt idx="9">
                  <c:v>#N/A</c:v>
                </c:pt>
                <c:pt idx="10">
                  <c:v>459</c:v>
                </c:pt>
                <c:pt idx="11">
                  <c:v>#N/A</c:v>
                </c:pt>
                <c:pt idx="12">
                  <c:v>#N/A</c:v>
                </c:pt>
                <c:pt idx="13">
                  <c:v>269</c:v>
                </c:pt>
                <c:pt idx="14">
                  <c:v>#N/A</c:v>
                </c:pt>
              </c:numCache>
            </c:numRef>
          </c:val>
          <c:smooth val="0"/>
        </c:ser>
        <c:dLbls>
          <c:showLegendKey val="0"/>
          <c:showVal val="0"/>
          <c:showCatName val="0"/>
          <c:showSerName val="0"/>
          <c:showPercent val="0"/>
          <c:showBubbleSize val="0"/>
        </c:dLbls>
        <c:marker val="1"/>
        <c:smooth val="0"/>
        <c:axId val="82904576"/>
        <c:axId val="82906496"/>
      </c:lineChart>
      <c:catAx>
        <c:axId val="8290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906496"/>
        <c:crosses val="autoZero"/>
        <c:auto val="1"/>
        <c:lblAlgn val="ctr"/>
        <c:lblOffset val="100"/>
        <c:tickLblSkip val="1"/>
        <c:tickMarkSkip val="1"/>
        <c:noMultiLvlLbl val="0"/>
      </c:catAx>
      <c:valAx>
        <c:axId val="8290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90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20466</c:v>
                </c:pt>
                <c:pt idx="5">
                  <c:v>21283</c:v>
                </c:pt>
                <c:pt idx="8">
                  <c:v>22013</c:v>
                </c:pt>
                <c:pt idx="11">
                  <c:v>22748</c:v>
                </c:pt>
                <c:pt idx="14">
                  <c:v>22799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6786</c:v>
                </c:pt>
                <c:pt idx="5">
                  <c:v>6378</c:v>
                </c:pt>
                <c:pt idx="8">
                  <c:v>6454</c:v>
                </c:pt>
                <c:pt idx="11">
                  <c:v>6444</c:v>
                </c:pt>
                <c:pt idx="14">
                  <c:v>6078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1954</c:v>
                </c:pt>
                <c:pt idx="5">
                  <c:v>2534</c:v>
                </c:pt>
                <c:pt idx="8">
                  <c:v>2947</c:v>
                </c:pt>
                <c:pt idx="11">
                  <c:v>2810</c:v>
                </c:pt>
                <c:pt idx="14">
                  <c:v>2535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299</c:v>
                </c:pt>
                <c:pt idx="3">
                  <c:v>303</c:v>
                </c:pt>
                <c:pt idx="6">
                  <c:v>308</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4307</c:v>
                </c:pt>
                <c:pt idx="3">
                  <c:v>4186</c:v>
                </c:pt>
                <c:pt idx="6">
                  <c:v>4067</c:v>
                </c:pt>
                <c:pt idx="9">
                  <c:v>3894</c:v>
                </c:pt>
                <c:pt idx="12">
                  <c:v>3295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1740</c:v>
                </c:pt>
                <c:pt idx="3">
                  <c:v>1559</c:v>
                </c:pt>
                <c:pt idx="6">
                  <c:v>1386</c:v>
                </c:pt>
                <c:pt idx="9">
                  <c:v>1300</c:v>
                </c:pt>
                <c:pt idx="12">
                  <c:v>1210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17007</c:v>
                </c:pt>
                <c:pt idx="3">
                  <c:v>17021</c:v>
                </c:pt>
                <c:pt idx="6">
                  <c:v>16722</c:v>
                </c:pt>
                <c:pt idx="9">
                  <c:v>16999</c:v>
                </c:pt>
                <c:pt idx="12">
                  <c:v>16423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778</c:v>
                </c:pt>
                <c:pt idx="3">
                  <c:v>789</c:v>
                </c:pt>
                <c:pt idx="6">
                  <c:v>801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11846</c:v>
                </c:pt>
                <c:pt idx="3">
                  <c:v>11993</c:v>
                </c:pt>
                <c:pt idx="6">
                  <c:v>12337</c:v>
                </c:pt>
                <c:pt idx="9">
                  <c:v>13397</c:v>
                </c:pt>
                <c:pt idx="12">
                  <c:v>14177</c:v>
                </c:pt>
              </c:numCache>
            </c:numRef>
          </c:val>
        </c:ser>
        <c:dLbls>
          <c:showLegendKey val="0"/>
          <c:showVal val="0"/>
          <c:showCatName val="0"/>
          <c:showSerName val="0"/>
          <c:showPercent val="0"/>
          <c:showBubbleSize val="0"/>
        </c:dLbls>
        <c:gapWidth val="100"/>
        <c:overlap val="100"/>
        <c:axId val="83181568"/>
        <c:axId val="83183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6770</c:v>
                </c:pt>
                <c:pt idx="2">
                  <c:v>#N/A</c:v>
                </c:pt>
                <c:pt idx="3">
                  <c:v>#N/A</c:v>
                </c:pt>
                <c:pt idx="4">
                  <c:v>5656</c:v>
                </c:pt>
                <c:pt idx="5">
                  <c:v>#N/A</c:v>
                </c:pt>
                <c:pt idx="6">
                  <c:v>#N/A</c:v>
                </c:pt>
                <c:pt idx="7">
                  <c:v>4208</c:v>
                </c:pt>
                <c:pt idx="8">
                  <c:v>#N/A</c:v>
                </c:pt>
                <c:pt idx="9">
                  <c:v>#N/A</c:v>
                </c:pt>
                <c:pt idx="10">
                  <c:v>3587</c:v>
                </c:pt>
                <c:pt idx="11">
                  <c:v>#N/A</c:v>
                </c:pt>
                <c:pt idx="12">
                  <c:v>#N/A</c:v>
                </c:pt>
                <c:pt idx="13">
                  <c:v>3694</c:v>
                </c:pt>
                <c:pt idx="14">
                  <c:v>#N/A</c:v>
                </c:pt>
              </c:numCache>
            </c:numRef>
          </c:val>
          <c:smooth val="0"/>
        </c:ser>
        <c:dLbls>
          <c:showLegendKey val="0"/>
          <c:showVal val="0"/>
          <c:showCatName val="0"/>
          <c:showSerName val="0"/>
          <c:showPercent val="0"/>
          <c:showBubbleSize val="0"/>
        </c:dLbls>
        <c:marker val="1"/>
        <c:smooth val="0"/>
        <c:axId val="83181568"/>
        <c:axId val="83183488"/>
      </c:lineChart>
      <c:catAx>
        <c:axId val="8318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183488"/>
        <c:crosses val="autoZero"/>
        <c:auto val="1"/>
        <c:lblAlgn val="ctr"/>
        <c:lblOffset val="100"/>
        <c:tickLblSkip val="1"/>
        <c:tickMarkSkip val="1"/>
        <c:noMultiLvlLbl val="0"/>
      </c:catAx>
      <c:valAx>
        <c:axId val="8318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18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66,542
65,991
8.89
22,653,033
22,461,580
15,331
13,432,717
14,176,926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の０．５９から０．０１ポイント上昇して０．６０となったが、類似団体内平均値よりも低水準となっている。要因としては、市域が狭小で法人関係税収が少ないことを含め、市税収入が伸び悩んでいることが考えられる。安定的な財政運営のため、地方交付税などの依存財源の動向に左右されないような財政構造の確立に努める。</a:t>
          </a: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145143</xdr:rowOff>
    </xdr:to>
    <xdr:cxnSp macro="">
      <xdr:nvCxnSpPr>
        <xdr:cNvPr id="69" name="直線コネクタ 68"/>
        <xdr:cNvCxnSpPr/>
      </xdr:nvCxnSpPr>
      <xdr:spPr>
        <a:xfrm flipV="1">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145143</xdr:rowOff>
    </xdr:to>
    <xdr:cxnSp macro="">
      <xdr:nvCxnSpPr>
        <xdr:cNvPr id="72" name="直線コネクタ 71"/>
        <xdr:cNvCxnSpPr/>
      </xdr:nvCxnSpPr>
      <xdr:spPr>
        <a:xfrm>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127907</xdr:rowOff>
    </xdr:to>
    <xdr:cxnSp macro="">
      <xdr:nvCxnSpPr>
        <xdr:cNvPr id="75" name="直線コネクタ 74"/>
        <xdr:cNvCxnSpPr/>
      </xdr:nvCxnSpPr>
      <xdr:spPr>
        <a:xfrm>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41728</xdr:rowOff>
    </xdr:from>
    <xdr:to>
      <xdr:col>3</xdr:col>
      <xdr:colOff>279400</xdr:colOff>
      <xdr:row>41</xdr:row>
      <xdr:rowOff>93435</xdr:rowOff>
    </xdr:to>
    <xdr:cxnSp macro="">
      <xdr:nvCxnSpPr>
        <xdr:cNvPr id="78" name="直線コネクタ 77"/>
        <xdr:cNvCxnSpPr/>
      </xdr:nvCxnSpPr>
      <xdr:spPr>
        <a:xfrm>
          <a:off x="1447800" y="70711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82" name="テキスト ボックス 81"/>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8" name="円/楕円 87"/>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49184</xdr:rowOff>
    </xdr:from>
    <xdr:ext cx="762000" cy="259045"/>
    <xdr:sp macro="" textlink="">
      <xdr:nvSpPr>
        <xdr:cNvPr id="89" name="財政力該当値テキスト"/>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0" name="円/楕円 89"/>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9270</xdr:rowOff>
    </xdr:from>
    <xdr:ext cx="736600" cy="259045"/>
    <xdr:sp macro="" textlink="">
      <xdr:nvSpPr>
        <xdr:cNvPr id="91" name="テキスト ボックス 90"/>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2" name="円/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163484</xdr:rowOff>
    </xdr:from>
    <xdr:ext cx="762000" cy="259045"/>
    <xdr:sp macro="" textlink="">
      <xdr:nvSpPr>
        <xdr:cNvPr id="93" name="テキスト ボックス 92"/>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4" name="円/楕円 93"/>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95" name="テキスト ボックス 94"/>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96" name="円/楕円 95"/>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97" name="テキスト ボックス 96"/>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の９８．５から３．６ポイント大きく上昇して１０２．１となり、財政の硬直化が顕著である。歳出面で人件費、扶助費、補助費等、繰出金の占める部分が大きいが、特に平成２６年度での悪化に関しては、人件費と繰出金の増加に加え、歳入面での市税の減少が大きく影響している。１００を超える水準となっていることから、経常的経費の全体的な圧縮を進めていく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162560</xdr:rowOff>
    </xdr:from>
    <xdr:to>
      <xdr:col>7</xdr:col>
      <xdr:colOff>152400</xdr:colOff>
      <xdr:row>64</xdr:row>
      <xdr:rowOff>164846</xdr:rowOff>
    </xdr:to>
    <xdr:cxnSp macro="">
      <xdr:nvCxnSpPr>
        <xdr:cNvPr id="130" name="直線コネクタ 129"/>
        <xdr:cNvCxnSpPr/>
      </xdr:nvCxnSpPr>
      <xdr:spPr>
        <a:xfrm>
          <a:off x="4114800" y="1096391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162560</xdr:rowOff>
    </xdr:from>
    <xdr:to>
      <xdr:col>6</xdr:col>
      <xdr:colOff>0</xdr:colOff>
      <xdr:row>64</xdr:row>
      <xdr:rowOff>5588</xdr:rowOff>
    </xdr:to>
    <xdr:cxnSp macro="">
      <xdr:nvCxnSpPr>
        <xdr:cNvPr id="133" name="直線コネクタ 132"/>
        <xdr:cNvCxnSpPr/>
      </xdr:nvCxnSpPr>
      <xdr:spPr>
        <a:xfrm flipV="1">
          <a:off x="3225800" y="109639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119126</xdr:rowOff>
    </xdr:from>
    <xdr:to>
      <xdr:col>4</xdr:col>
      <xdr:colOff>482600</xdr:colOff>
      <xdr:row>64</xdr:row>
      <xdr:rowOff>5588</xdr:rowOff>
    </xdr:to>
    <xdr:cxnSp macro="">
      <xdr:nvCxnSpPr>
        <xdr:cNvPr id="136" name="直線コネクタ 135"/>
        <xdr:cNvCxnSpPr/>
      </xdr:nvCxnSpPr>
      <xdr:spPr>
        <a:xfrm>
          <a:off x="2336800" y="109204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119126</xdr:rowOff>
    </xdr:from>
    <xdr:to>
      <xdr:col>3</xdr:col>
      <xdr:colOff>279400</xdr:colOff>
      <xdr:row>63</xdr:row>
      <xdr:rowOff>133604</xdr:rowOff>
    </xdr:to>
    <xdr:cxnSp macro="">
      <xdr:nvCxnSpPr>
        <xdr:cNvPr id="139" name="直線コネクタ 138"/>
        <xdr:cNvCxnSpPr/>
      </xdr:nvCxnSpPr>
      <xdr:spPr>
        <a:xfrm flipV="1">
          <a:off x="1447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43" name="テキスト ボックス 142"/>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114046</xdr:rowOff>
    </xdr:from>
    <xdr:to>
      <xdr:col>7</xdr:col>
      <xdr:colOff>203200</xdr:colOff>
      <xdr:row>65</xdr:row>
      <xdr:rowOff>44196</xdr:rowOff>
    </xdr:to>
    <xdr:sp macro="" textlink="">
      <xdr:nvSpPr>
        <xdr:cNvPr id="149" name="円/楕円 148"/>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9923</xdr:rowOff>
    </xdr:from>
    <xdr:ext cx="762000" cy="259045"/>
    <xdr:sp macro="" textlink="">
      <xdr:nvSpPr>
        <xdr:cNvPr id="150" name="財政構造の弾力性該当値テキスト"/>
        <xdr:cNvSpPr txBox="1"/>
      </xdr:nvSpPr>
      <xdr:spPr>
        <a:xfrm>
          <a:off x="5041900" y="109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1" name="円/楕円 150"/>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52" name="テキスト ボックス 151"/>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126238</xdr:rowOff>
    </xdr:from>
    <xdr:to>
      <xdr:col>4</xdr:col>
      <xdr:colOff>533400</xdr:colOff>
      <xdr:row>64</xdr:row>
      <xdr:rowOff>56388</xdr:rowOff>
    </xdr:to>
    <xdr:sp macro="" textlink="">
      <xdr:nvSpPr>
        <xdr:cNvPr id="153" name="円/楕円 152"/>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54" name="テキスト ボックス 153"/>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68326</xdr:rowOff>
    </xdr:from>
    <xdr:to>
      <xdr:col>3</xdr:col>
      <xdr:colOff>330200</xdr:colOff>
      <xdr:row>63</xdr:row>
      <xdr:rowOff>169926</xdr:rowOff>
    </xdr:to>
    <xdr:sp macro="" textlink="">
      <xdr:nvSpPr>
        <xdr:cNvPr id="155" name="円/楕円 154"/>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154703</xdr:rowOff>
    </xdr:from>
    <xdr:ext cx="762000" cy="259045"/>
    <xdr:sp macro="" textlink="">
      <xdr:nvSpPr>
        <xdr:cNvPr id="156" name="テキスト ボックス 155"/>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82804</xdr:rowOff>
    </xdr:from>
    <xdr:to>
      <xdr:col>2</xdr:col>
      <xdr:colOff>127000</xdr:colOff>
      <xdr:row>64</xdr:row>
      <xdr:rowOff>12954</xdr:rowOff>
    </xdr:to>
    <xdr:sp macro="" textlink="">
      <xdr:nvSpPr>
        <xdr:cNvPr id="157" name="円/楕円 156"/>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169181</xdr:rowOff>
    </xdr:from>
    <xdr:ext cx="762000" cy="259045"/>
    <xdr:sp macro="" textlink="">
      <xdr:nvSpPr>
        <xdr:cNvPr id="158" name="テキスト ボックス 157"/>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から３，３１０円増加して９６，８５８円となった。類似団体内平均値との比較では低い金額となっており、これは学校給食、消防、ごみ処理業務を一部事務組合で処理していることによる。維持補修費に関しては、施設の老朽化が進行していることから今後の増加が見込まれ、その動向に注意する必要が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101326</xdr:rowOff>
    </xdr:from>
    <xdr:to>
      <xdr:col>7</xdr:col>
      <xdr:colOff>152400</xdr:colOff>
      <xdr:row>81</xdr:row>
      <xdr:rowOff>107983</xdr:rowOff>
    </xdr:to>
    <xdr:cxnSp macro="">
      <xdr:nvCxnSpPr>
        <xdr:cNvPr id="192" name="直線コネクタ 191"/>
        <xdr:cNvCxnSpPr/>
      </xdr:nvCxnSpPr>
      <xdr:spPr>
        <a:xfrm>
          <a:off x="4114800" y="13988776"/>
          <a:ext cx="8382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92759</xdr:rowOff>
    </xdr:from>
    <xdr:ext cx="762000" cy="259045"/>
    <xdr:sp macro="" textlink="">
      <xdr:nvSpPr>
        <xdr:cNvPr id="193" name="人件費・物件費等の状況平均値テキスト"/>
        <xdr:cNvSpPr txBox="1"/>
      </xdr:nvSpPr>
      <xdr:spPr>
        <a:xfrm>
          <a:off x="5041900" y="1398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98580</xdr:rowOff>
    </xdr:from>
    <xdr:to>
      <xdr:col>6</xdr:col>
      <xdr:colOff>0</xdr:colOff>
      <xdr:row>81</xdr:row>
      <xdr:rowOff>101326</xdr:rowOff>
    </xdr:to>
    <xdr:cxnSp macro="">
      <xdr:nvCxnSpPr>
        <xdr:cNvPr id="195" name="直線コネクタ 194"/>
        <xdr:cNvCxnSpPr/>
      </xdr:nvCxnSpPr>
      <xdr:spPr>
        <a:xfrm>
          <a:off x="3225800" y="13986030"/>
          <a:ext cx="8890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98580</xdr:rowOff>
    </xdr:from>
    <xdr:to>
      <xdr:col>4</xdr:col>
      <xdr:colOff>482600</xdr:colOff>
      <xdr:row>81</xdr:row>
      <xdr:rowOff>100699</xdr:rowOff>
    </xdr:to>
    <xdr:cxnSp macro="">
      <xdr:nvCxnSpPr>
        <xdr:cNvPr id="198" name="直線コネクタ 197"/>
        <xdr:cNvCxnSpPr/>
      </xdr:nvCxnSpPr>
      <xdr:spPr>
        <a:xfrm flipV="1">
          <a:off x="2336800" y="13986030"/>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92630</xdr:rowOff>
    </xdr:from>
    <xdr:to>
      <xdr:col>3</xdr:col>
      <xdr:colOff>279400</xdr:colOff>
      <xdr:row>81</xdr:row>
      <xdr:rowOff>100699</xdr:rowOff>
    </xdr:to>
    <xdr:cxnSp macro="">
      <xdr:nvCxnSpPr>
        <xdr:cNvPr id="201" name="直線コネクタ 200"/>
        <xdr:cNvCxnSpPr/>
      </xdr:nvCxnSpPr>
      <xdr:spPr>
        <a:xfrm>
          <a:off x="1447800" y="13980080"/>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5" name="テキスト ボックス 204"/>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57183</xdr:rowOff>
    </xdr:from>
    <xdr:to>
      <xdr:col>7</xdr:col>
      <xdr:colOff>203200</xdr:colOff>
      <xdr:row>81</xdr:row>
      <xdr:rowOff>158783</xdr:rowOff>
    </xdr:to>
    <xdr:sp macro="" textlink="">
      <xdr:nvSpPr>
        <xdr:cNvPr id="211" name="円/楕円 210"/>
        <xdr:cNvSpPr/>
      </xdr:nvSpPr>
      <xdr:spPr>
        <a:xfrm>
          <a:off x="4902200" y="139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149910</xdr:rowOff>
    </xdr:from>
    <xdr:ext cx="762000" cy="259045"/>
    <xdr:sp macro="" textlink="">
      <xdr:nvSpPr>
        <xdr:cNvPr id="212" name="人件費・物件費等の状況該当値テキスト"/>
        <xdr:cNvSpPr txBox="1"/>
      </xdr:nvSpPr>
      <xdr:spPr>
        <a:xfrm>
          <a:off x="5041900" y="13865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96,858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50526</xdr:rowOff>
    </xdr:from>
    <xdr:to>
      <xdr:col>6</xdr:col>
      <xdr:colOff>50800</xdr:colOff>
      <xdr:row>81</xdr:row>
      <xdr:rowOff>152126</xdr:rowOff>
    </xdr:to>
    <xdr:sp macro="" textlink="">
      <xdr:nvSpPr>
        <xdr:cNvPr id="213" name="円/楕円 212"/>
        <xdr:cNvSpPr/>
      </xdr:nvSpPr>
      <xdr:spPr>
        <a:xfrm>
          <a:off x="4064000" y="13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162303</xdr:rowOff>
    </xdr:from>
    <xdr:ext cx="736600" cy="259045"/>
    <xdr:sp macro="" textlink="">
      <xdr:nvSpPr>
        <xdr:cNvPr id="214" name="テキスト ボックス 213"/>
        <xdr:cNvSpPr txBox="1"/>
      </xdr:nvSpPr>
      <xdr:spPr>
        <a:xfrm>
          <a:off x="3733800" y="13706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93,548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47780</xdr:rowOff>
    </xdr:from>
    <xdr:to>
      <xdr:col>4</xdr:col>
      <xdr:colOff>533400</xdr:colOff>
      <xdr:row>81</xdr:row>
      <xdr:rowOff>149380</xdr:rowOff>
    </xdr:to>
    <xdr:sp macro="" textlink="">
      <xdr:nvSpPr>
        <xdr:cNvPr id="215" name="円/楕円 214"/>
        <xdr:cNvSpPr/>
      </xdr:nvSpPr>
      <xdr:spPr>
        <a:xfrm>
          <a:off x="3175000" y="139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159557</xdr:rowOff>
    </xdr:from>
    <xdr:ext cx="762000" cy="259045"/>
    <xdr:sp macro="" textlink="">
      <xdr:nvSpPr>
        <xdr:cNvPr id="216" name="テキスト ボックス 215"/>
        <xdr:cNvSpPr txBox="1"/>
      </xdr:nvSpPr>
      <xdr:spPr>
        <a:xfrm>
          <a:off x="2844800" y="1370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92,182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49899</xdr:rowOff>
    </xdr:from>
    <xdr:to>
      <xdr:col>3</xdr:col>
      <xdr:colOff>330200</xdr:colOff>
      <xdr:row>81</xdr:row>
      <xdr:rowOff>151499</xdr:rowOff>
    </xdr:to>
    <xdr:sp macro="" textlink="">
      <xdr:nvSpPr>
        <xdr:cNvPr id="217" name="円/楕円 216"/>
        <xdr:cNvSpPr/>
      </xdr:nvSpPr>
      <xdr:spPr>
        <a:xfrm>
          <a:off x="2286000" y="139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161676</xdr:rowOff>
    </xdr:from>
    <xdr:ext cx="762000" cy="259045"/>
    <xdr:sp macro="" textlink="">
      <xdr:nvSpPr>
        <xdr:cNvPr id="218" name="テキスト ボックス 217"/>
        <xdr:cNvSpPr txBox="1"/>
      </xdr:nvSpPr>
      <xdr:spPr>
        <a:xfrm>
          <a:off x="1955800" y="1370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41830</xdr:rowOff>
    </xdr:from>
    <xdr:to>
      <xdr:col>2</xdr:col>
      <xdr:colOff>127000</xdr:colOff>
      <xdr:row>81</xdr:row>
      <xdr:rowOff>143430</xdr:rowOff>
    </xdr:to>
    <xdr:sp macro="" textlink="">
      <xdr:nvSpPr>
        <xdr:cNvPr id="219" name="円/楕円 218"/>
        <xdr:cNvSpPr/>
      </xdr:nvSpPr>
      <xdr:spPr>
        <a:xfrm>
          <a:off x="1397000" y="139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153607</xdr:rowOff>
    </xdr:from>
    <xdr:ext cx="762000" cy="259045"/>
    <xdr:sp macro="" textlink="">
      <xdr:nvSpPr>
        <xdr:cNvPr id="220" name="テキスト ボックス 219"/>
        <xdr:cNvSpPr txBox="1"/>
      </xdr:nvSpPr>
      <xdr:spPr>
        <a:xfrm>
          <a:off x="1066800" y="136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本市の給与水準は、平成</a:t>
          </a:r>
          <a:r>
            <a:rPr kumimoji="1" lang="en-US" altLang="ja-JP" sz="1100">
              <a:latin typeface="ＭＳ Ｐゴシック"/>
            </a:rPr>
            <a:t>23</a:t>
          </a:r>
          <a:r>
            <a:rPr kumimoji="1" lang="ja-JP" altLang="en-US" sz="1100">
              <a:latin typeface="ＭＳ Ｐゴシック"/>
            </a:rPr>
            <a:t>年度・平成</a:t>
          </a:r>
          <a:r>
            <a:rPr kumimoji="1" lang="en-US" altLang="ja-JP" sz="1100">
              <a:latin typeface="ＭＳ Ｐゴシック"/>
            </a:rPr>
            <a:t>24</a:t>
          </a:r>
          <a:r>
            <a:rPr kumimoji="1" lang="ja-JP" altLang="en-US" sz="1100">
              <a:latin typeface="ＭＳ Ｐゴシック"/>
            </a:rPr>
            <a:t>年度にかけて実施された国家公務員の時限的な給与改定による影響を除けば、ほぼ類似団体内平均値付近で推移している。</a:t>
          </a:r>
          <a:endParaRPr kumimoji="1" lang="en-US" altLang="ja-JP" sz="1100">
            <a:latin typeface="ＭＳ Ｐゴシック"/>
          </a:endParaRPr>
        </a:p>
        <a:p>
          <a:r>
            <a:rPr kumimoji="1" lang="ja-JP" altLang="en-US" sz="1100">
              <a:latin typeface="ＭＳ Ｐゴシック"/>
            </a:rPr>
            <a:t>　この間、平成</a:t>
          </a:r>
          <a:r>
            <a:rPr kumimoji="1" lang="en-US" altLang="ja-JP" sz="1100">
              <a:latin typeface="ＭＳ Ｐゴシック"/>
            </a:rPr>
            <a:t>18</a:t>
          </a:r>
          <a:r>
            <a:rPr kumimoji="1" lang="ja-JP" altLang="en-US" sz="1100">
              <a:latin typeface="ＭＳ Ｐゴシック"/>
            </a:rPr>
            <a:t>年度に給与構造改革として給料の引き下げを実施し、本市独自の措置として</a:t>
          </a:r>
          <a:r>
            <a:rPr kumimoji="1" lang="en-US" altLang="ja-JP" sz="1100">
              <a:latin typeface="ＭＳ Ｐゴシック"/>
            </a:rPr>
            <a:t>55</a:t>
          </a:r>
          <a:r>
            <a:rPr kumimoji="1" lang="ja-JP" altLang="en-US" sz="1100">
              <a:latin typeface="ＭＳ Ｐゴシック"/>
            </a:rPr>
            <a:t>歳以上の次長級以上の職員給料の削減や、平成</a:t>
          </a:r>
          <a:r>
            <a:rPr kumimoji="1" lang="en-US" altLang="ja-JP" sz="1100">
              <a:latin typeface="ＭＳ Ｐゴシック"/>
            </a:rPr>
            <a:t>23</a:t>
          </a:r>
          <a:r>
            <a:rPr kumimoji="1" lang="ja-JP" altLang="en-US" sz="1100">
              <a:latin typeface="ＭＳ Ｐゴシック"/>
            </a:rPr>
            <a:t>年度から新規採用職員の初任給基準の</a:t>
          </a:r>
          <a:r>
            <a:rPr kumimoji="1" lang="en-US" altLang="ja-JP" sz="1100">
              <a:latin typeface="ＭＳ Ｐゴシック"/>
            </a:rPr>
            <a:t>4</a:t>
          </a:r>
          <a:r>
            <a:rPr kumimoji="1" lang="ja-JP" altLang="en-US" sz="1100">
              <a:latin typeface="ＭＳ Ｐゴシック"/>
            </a:rPr>
            <a:t>号級引き下げや、平成</a:t>
          </a:r>
          <a:r>
            <a:rPr kumimoji="1" lang="en-US" altLang="ja-JP" sz="1100">
              <a:latin typeface="ＭＳ Ｐゴシック"/>
            </a:rPr>
            <a:t>26</a:t>
          </a:r>
          <a:r>
            <a:rPr kumimoji="1" lang="ja-JP" altLang="en-US" sz="1100">
              <a:latin typeface="ＭＳ Ｐゴシック"/>
            </a:rPr>
            <a:t>年度からは等級に応じた給料の削減を実施している。</a:t>
          </a:r>
          <a:endParaRPr kumimoji="1" lang="en-US" altLang="ja-JP" sz="1100">
            <a:latin typeface="ＭＳ Ｐゴシック"/>
          </a:endParaRPr>
        </a:p>
        <a:p>
          <a:r>
            <a:rPr kumimoji="1" lang="ja-JP" altLang="en-US" sz="1100">
              <a:latin typeface="ＭＳ Ｐゴシック"/>
            </a:rPr>
            <a:t>　今後も人件費の適正な運営に努める。</a:t>
          </a:r>
          <a:endParaRPr kumimoji="1" lang="en-US" altLang="ja-JP"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21166</xdr:rowOff>
    </xdr:to>
    <xdr:cxnSp macro="">
      <xdr:nvCxnSpPr>
        <xdr:cNvPr id="254" name="直線コネクタ 253"/>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90</xdr:row>
      <xdr:rowOff>67311</xdr:rowOff>
    </xdr:to>
    <xdr:cxnSp macro="">
      <xdr:nvCxnSpPr>
        <xdr:cNvPr id="257" name="直線コネクタ 256"/>
        <xdr:cNvCxnSpPr/>
      </xdr:nvCxnSpPr>
      <xdr:spPr>
        <a:xfrm flipV="1">
          <a:off x="15290800" y="14765866"/>
          <a:ext cx="889000" cy="7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59266</xdr:rowOff>
    </xdr:from>
    <xdr:to>
      <xdr:col>22</xdr:col>
      <xdr:colOff>203200</xdr:colOff>
      <xdr:row>90</xdr:row>
      <xdr:rowOff>67311</xdr:rowOff>
    </xdr:to>
    <xdr:cxnSp macro="">
      <xdr:nvCxnSpPr>
        <xdr:cNvPr id="260" name="直線コネクタ 259"/>
        <xdr:cNvCxnSpPr/>
      </xdr:nvCxnSpPr>
      <xdr:spPr>
        <a:xfrm>
          <a:off x="14401800" y="1548976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120243</xdr:rowOff>
    </xdr:from>
    <xdr:ext cx="762000" cy="259045"/>
    <xdr:sp macro="" textlink="">
      <xdr:nvSpPr>
        <xdr:cNvPr id="262" name="テキスト ボックス 261"/>
        <xdr:cNvSpPr txBox="1"/>
      </xdr:nvSpPr>
      <xdr:spPr>
        <a:xfrm>
          <a:off x="14909800" y="1520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149861</xdr:rowOff>
    </xdr:from>
    <xdr:to>
      <xdr:col>21</xdr:col>
      <xdr:colOff>0</xdr:colOff>
      <xdr:row>90</xdr:row>
      <xdr:rowOff>59266</xdr:rowOff>
    </xdr:to>
    <xdr:cxnSp macro="">
      <xdr:nvCxnSpPr>
        <xdr:cNvPr id="263" name="直線コネクタ 262"/>
        <xdr:cNvCxnSpPr/>
      </xdr:nvCxnSpPr>
      <xdr:spPr>
        <a:xfrm>
          <a:off x="13512800" y="14894561"/>
          <a:ext cx="889000" cy="59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120243</xdr:rowOff>
    </xdr:from>
    <xdr:ext cx="762000" cy="259045"/>
    <xdr:sp macro="" textlink="">
      <xdr:nvSpPr>
        <xdr:cNvPr id="265" name="テキスト ボックス 264"/>
        <xdr:cNvSpPr txBox="1"/>
      </xdr:nvSpPr>
      <xdr:spPr>
        <a:xfrm>
          <a:off x="14020800" y="1520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6" name="フローチャート : 判断 265"/>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38116</xdr:rowOff>
    </xdr:from>
    <xdr:ext cx="762000" cy="259045"/>
    <xdr:sp macro="" textlink="">
      <xdr:nvSpPr>
        <xdr:cNvPr id="267" name="テキスト ボックス 266"/>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3" name="円/楕円 272"/>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158343</xdr:rowOff>
    </xdr:from>
    <xdr:ext cx="762000" cy="259045"/>
    <xdr:sp macro="" textlink="">
      <xdr:nvSpPr>
        <xdr:cNvPr id="274"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5" name="円/楕円 274"/>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82143</xdr:rowOff>
    </xdr:from>
    <xdr:ext cx="736600" cy="259045"/>
    <xdr:sp macro="" textlink="">
      <xdr:nvSpPr>
        <xdr:cNvPr id="276" name="テキスト ボックス 275"/>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16511</xdr:rowOff>
    </xdr:from>
    <xdr:to>
      <xdr:col>22</xdr:col>
      <xdr:colOff>254000</xdr:colOff>
      <xdr:row>90</xdr:row>
      <xdr:rowOff>118111</xdr:rowOff>
    </xdr:to>
    <xdr:sp macro="" textlink="">
      <xdr:nvSpPr>
        <xdr:cNvPr id="277" name="円/楕円 276"/>
        <xdr:cNvSpPr/>
      </xdr:nvSpPr>
      <xdr:spPr>
        <a:xfrm>
          <a:off x="15240000" y="154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102888</xdr:rowOff>
    </xdr:from>
    <xdr:ext cx="762000" cy="259045"/>
    <xdr:sp macro="" textlink="">
      <xdr:nvSpPr>
        <xdr:cNvPr id="278" name="テキスト ボックス 277"/>
        <xdr:cNvSpPr txBox="1"/>
      </xdr:nvSpPr>
      <xdr:spPr>
        <a:xfrm>
          <a:off x="14909800" y="1553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8466</xdr:rowOff>
    </xdr:from>
    <xdr:to>
      <xdr:col>21</xdr:col>
      <xdr:colOff>50800</xdr:colOff>
      <xdr:row>90</xdr:row>
      <xdr:rowOff>110066</xdr:rowOff>
    </xdr:to>
    <xdr:sp macro="" textlink="">
      <xdr:nvSpPr>
        <xdr:cNvPr id="279" name="円/楕円 278"/>
        <xdr:cNvSpPr/>
      </xdr:nvSpPr>
      <xdr:spPr>
        <a:xfrm>
          <a:off x="14351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80" name="テキスト ボックス 279"/>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99061</xdr:rowOff>
    </xdr:from>
    <xdr:to>
      <xdr:col>19</xdr:col>
      <xdr:colOff>533400</xdr:colOff>
      <xdr:row>87</xdr:row>
      <xdr:rowOff>29211</xdr:rowOff>
    </xdr:to>
    <xdr:sp macro="" textlink="">
      <xdr:nvSpPr>
        <xdr:cNvPr id="281" name="円/楕円 280"/>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39388</xdr:rowOff>
    </xdr:from>
    <xdr:ext cx="762000" cy="259045"/>
    <xdr:sp macro="" textlink="">
      <xdr:nvSpPr>
        <xdr:cNvPr id="282" name="テキスト ボックス 281"/>
        <xdr:cNvSpPr txBox="1"/>
      </xdr:nvSpPr>
      <xdr:spPr>
        <a:xfrm>
          <a:off x="13131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から０．０８上昇して６．８４人となった。類似団体内平均値との比較では下回っているが、これは学校給食、消防、ごみ処理業務を一部事務組合で処理していることによるものと考えられる。権限移譲への対応等から年々上昇する傾向にあるが、事務の効率化を引き続き進め、民間委託も検討するなど、今後の職員数の増加を抑制していく必要が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78256</xdr:rowOff>
    </xdr:from>
    <xdr:to>
      <xdr:col>24</xdr:col>
      <xdr:colOff>558800</xdr:colOff>
      <xdr:row>60</xdr:row>
      <xdr:rowOff>87449</xdr:rowOff>
    </xdr:to>
    <xdr:cxnSp macro="">
      <xdr:nvCxnSpPr>
        <xdr:cNvPr id="319" name="直線コネクタ 318"/>
        <xdr:cNvCxnSpPr/>
      </xdr:nvCxnSpPr>
      <xdr:spPr>
        <a:xfrm>
          <a:off x="16179800" y="10365256"/>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52977</xdr:rowOff>
    </xdr:from>
    <xdr:to>
      <xdr:col>23</xdr:col>
      <xdr:colOff>406400</xdr:colOff>
      <xdr:row>60</xdr:row>
      <xdr:rowOff>78256</xdr:rowOff>
    </xdr:to>
    <xdr:cxnSp macro="">
      <xdr:nvCxnSpPr>
        <xdr:cNvPr id="322" name="直線コネクタ 321"/>
        <xdr:cNvCxnSpPr/>
      </xdr:nvCxnSpPr>
      <xdr:spPr>
        <a:xfrm>
          <a:off x="15290800" y="1033997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29996</xdr:rowOff>
    </xdr:from>
    <xdr:to>
      <xdr:col>22</xdr:col>
      <xdr:colOff>203200</xdr:colOff>
      <xdr:row>60</xdr:row>
      <xdr:rowOff>52977</xdr:rowOff>
    </xdr:to>
    <xdr:cxnSp macro="">
      <xdr:nvCxnSpPr>
        <xdr:cNvPr id="325" name="直線コネクタ 324"/>
        <xdr:cNvCxnSpPr/>
      </xdr:nvCxnSpPr>
      <xdr:spPr>
        <a:xfrm>
          <a:off x="14401800" y="1031699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27698</xdr:rowOff>
    </xdr:from>
    <xdr:to>
      <xdr:col>21</xdr:col>
      <xdr:colOff>0</xdr:colOff>
      <xdr:row>60</xdr:row>
      <xdr:rowOff>29996</xdr:rowOff>
    </xdr:to>
    <xdr:cxnSp macro="">
      <xdr:nvCxnSpPr>
        <xdr:cNvPr id="328" name="直線コネクタ 327"/>
        <xdr:cNvCxnSpPr/>
      </xdr:nvCxnSpPr>
      <xdr:spPr>
        <a:xfrm>
          <a:off x="13512800" y="1031469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1" name="フローチャート : 判断 330"/>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32" name="テキスト ボックス 331"/>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36649</xdr:rowOff>
    </xdr:from>
    <xdr:to>
      <xdr:col>24</xdr:col>
      <xdr:colOff>609600</xdr:colOff>
      <xdr:row>60</xdr:row>
      <xdr:rowOff>138249</xdr:rowOff>
    </xdr:to>
    <xdr:sp macro="" textlink="">
      <xdr:nvSpPr>
        <xdr:cNvPr id="338" name="円/楕円 337"/>
        <xdr:cNvSpPr/>
      </xdr:nvSpPr>
      <xdr:spPr>
        <a:xfrm>
          <a:off x="169672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53176</xdr:rowOff>
    </xdr:from>
    <xdr:ext cx="762000" cy="259045"/>
    <xdr:sp macro="" textlink="">
      <xdr:nvSpPr>
        <xdr:cNvPr id="339" name="定員管理の状況該当値テキスト"/>
        <xdr:cNvSpPr txBox="1"/>
      </xdr:nvSpPr>
      <xdr:spPr>
        <a:xfrm>
          <a:off x="17106900" y="1016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27456</xdr:rowOff>
    </xdr:from>
    <xdr:to>
      <xdr:col>23</xdr:col>
      <xdr:colOff>457200</xdr:colOff>
      <xdr:row>60</xdr:row>
      <xdr:rowOff>129056</xdr:rowOff>
    </xdr:to>
    <xdr:sp macro="" textlink="">
      <xdr:nvSpPr>
        <xdr:cNvPr id="340" name="円/楕円 339"/>
        <xdr:cNvSpPr/>
      </xdr:nvSpPr>
      <xdr:spPr>
        <a:xfrm>
          <a:off x="16129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139233</xdr:rowOff>
    </xdr:from>
    <xdr:ext cx="736600" cy="259045"/>
    <xdr:sp macro="" textlink="">
      <xdr:nvSpPr>
        <xdr:cNvPr id="341" name="テキスト ボックス 340"/>
        <xdr:cNvSpPr txBox="1"/>
      </xdr:nvSpPr>
      <xdr:spPr>
        <a:xfrm>
          <a:off x="15798800" y="100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2177</xdr:rowOff>
    </xdr:from>
    <xdr:to>
      <xdr:col>22</xdr:col>
      <xdr:colOff>254000</xdr:colOff>
      <xdr:row>60</xdr:row>
      <xdr:rowOff>103777</xdr:rowOff>
    </xdr:to>
    <xdr:sp macro="" textlink="">
      <xdr:nvSpPr>
        <xdr:cNvPr id="342" name="円/楕円 341"/>
        <xdr:cNvSpPr/>
      </xdr:nvSpPr>
      <xdr:spPr>
        <a:xfrm>
          <a:off x="15240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113954</xdr:rowOff>
    </xdr:from>
    <xdr:ext cx="762000" cy="259045"/>
    <xdr:sp macro="" textlink="">
      <xdr:nvSpPr>
        <xdr:cNvPr id="343" name="テキスト ボックス 342"/>
        <xdr:cNvSpPr txBox="1"/>
      </xdr:nvSpPr>
      <xdr:spPr>
        <a:xfrm>
          <a:off x="14909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150646</xdr:rowOff>
    </xdr:from>
    <xdr:to>
      <xdr:col>21</xdr:col>
      <xdr:colOff>50800</xdr:colOff>
      <xdr:row>60</xdr:row>
      <xdr:rowOff>80796</xdr:rowOff>
    </xdr:to>
    <xdr:sp macro="" textlink="">
      <xdr:nvSpPr>
        <xdr:cNvPr id="344" name="円/楕円 343"/>
        <xdr:cNvSpPr/>
      </xdr:nvSpPr>
      <xdr:spPr>
        <a:xfrm>
          <a:off x="14351000" y="102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90973</xdr:rowOff>
    </xdr:from>
    <xdr:ext cx="762000" cy="259045"/>
    <xdr:sp macro="" textlink="">
      <xdr:nvSpPr>
        <xdr:cNvPr id="345" name="テキスト ボックス 344"/>
        <xdr:cNvSpPr txBox="1"/>
      </xdr:nvSpPr>
      <xdr:spPr>
        <a:xfrm>
          <a:off x="14020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148348</xdr:rowOff>
    </xdr:from>
    <xdr:to>
      <xdr:col>19</xdr:col>
      <xdr:colOff>533400</xdr:colOff>
      <xdr:row>60</xdr:row>
      <xdr:rowOff>78498</xdr:rowOff>
    </xdr:to>
    <xdr:sp macro="" textlink="">
      <xdr:nvSpPr>
        <xdr:cNvPr id="346" name="円/楕円 345"/>
        <xdr:cNvSpPr/>
      </xdr:nvSpPr>
      <xdr:spPr>
        <a:xfrm>
          <a:off x="134620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63275</xdr:rowOff>
    </xdr:from>
    <xdr:ext cx="762000" cy="259045"/>
    <xdr:sp macro="" textlink="">
      <xdr:nvSpPr>
        <xdr:cNvPr id="347" name="テキスト ボックス 346"/>
        <xdr:cNvSpPr txBox="1"/>
      </xdr:nvSpPr>
      <xdr:spPr>
        <a:xfrm>
          <a:off x="13131800" y="1035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から１．１ポイント低下して３．７となった。類似団体内平均値との比較でも低い水準であり、年々低下する傾向にある。しかし、近年の投資的事業の増大に伴って新発地方債も増加しており、将来的には公債費負担が増大していく見込みである。このため、投資的事業について各年度の事業費の平準化を図るとともに、財源となる地方債の発行額も、後年度負担を考慮して慎重に検討していくことが必要であ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89853</xdr:rowOff>
    </xdr:from>
    <xdr:to>
      <xdr:col>24</xdr:col>
      <xdr:colOff>558800</xdr:colOff>
      <xdr:row>38</xdr:row>
      <xdr:rowOff>156210</xdr:rowOff>
    </xdr:to>
    <xdr:cxnSp macro="">
      <xdr:nvCxnSpPr>
        <xdr:cNvPr id="377" name="直線コネクタ 376"/>
        <xdr:cNvCxnSpPr/>
      </xdr:nvCxnSpPr>
      <xdr:spPr>
        <a:xfrm flipV="1">
          <a:off x="16179800" y="660495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156210</xdr:rowOff>
    </xdr:from>
    <xdr:to>
      <xdr:col>23</xdr:col>
      <xdr:colOff>406400</xdr:colOff>
      <xdr:row>39</xdr:row>
      <xdr:rowOff>33020</xdr:rowOff>
    </xdr:to>
    <xdr:cxnSp macro="">
      <xdr:nvCxnSpPr>
        <xdr:cNvPr id="380" name="直線コネクタ 379"/>
        <xdr:cNvCxnSpPr/>
      </xdr:nvCxnSpPr>
      <xdr:spPr>
        <a:xfrm flipV="1">
          <a:off x="15290800" y="667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33020</xdr:rowOff>
    </xdr:from>
    <xdr:to>
      <xdr:col>22</xdr:col>
      <xdr:colOff>203200</xdr:colOff>
      <xdr:row>39</xdr:row>
      <xdr:rowOff>63182</xdr:rowOff>
    </xdr:to>
    <xdr:cxnSp macro="">
      <xdr:nvCxnSpPr>
        <xdr:cNvPr id="383" name="直線コネクタ 382"/>
        <xdr:cNvCxnSpPr/>
      </xdr:nvCxnSpPr>
      <xdr:spPr>
        <a:xfrm flipV="1">
          <a:off x="14401800" y="671957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63182</xdr:rowOff>
    </xdr:from>
    <xdr:to>
      <xdr:col>21</xdr:col>
      <xdr:colOff>0</xdr:colOff>
      <xdr:row>39</xdr:row>
      <xdr:rowOff>75247</xdr:rowOff>
    </xdr:to>
    <xdr:cxnSp macro="">
      <xdr:nvCxnSpPr>
        <xdr:cNvPr id="386" name="直線コネクタ 385"/>
        <xdr:cNvCxnSpPr/>
      </xdr:nvCxnSpPr>
      <xdr:spPr>
        <a:xfrm flipV="1">
          <a:off x="13512800" y="67497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9" name="フローチャート : 判断 388"/>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132415</xdr:rowOff>
    </xdr:from>
    <xdr:ext cx="762000" cy="259045"/>
    <xdr:sp macro="" textlink="">
      <xdr:nvSpPr>
        <xdr:cNvPr id="390" name="テキスト ボックス 389"/>
        <xdr:cNvSpPr txBox="1"/>
      </xdr:nvSpPr>
      <xdr:spPr>
        <a:xfrm>
          <a:off x="13131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39053</xdr:rowOff>
    </xdr:from>
    <xdr:to>
      <xdr:col>24</xdr:col>
      <xdr:colOff>609600</xdr:colOff>
      <xdr:row>38</xdr:row>
      <xdr:rowOff>140653</xdr:rowOff>
    </xdr:to>
    <xdr:sp macro="" textlink="">
      <xdr:nvSpPr>
        <xdr:cNvPr id="396" name="円/楕円 395"/>
        <xdr:cNvSpPr/>
      </xdr:nvSpPr>
      <xdr:spPr>
        <a:xfrm>
          <a:off x="169672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55580</xdr:rowOff>
    </xdr:from>
    <xdr:ext cx="762000" cy="259045"/>
    <xdr:sp macro="" textlink="">
      <xdr:nvSpPr>
        <xdr:cNvPr id="397" name="公債費負担の状況該当値テキスト"/>
        <xdr:cNvSpPr txBox="1"/>
      </xdr:nvSpPr>
      <xdr:spPr>
        <a:xfrm>
          <a:off x="17106900" y="639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105410</xdr:rowOff>
    </xdr:from>
    <xdr:to>
      <xdr:col>23</xdr:col>
      <xdr:colOff>457200</xdr:colOff>
      <xdr:row>39</xdr:row>
      <xdr:rowOff>35560</xdr:rowOff>
    </xdr:to>
    <xdr:sp macro="" textlink="">
      <xdr:nvSpPr>
        <xdr:cNvPr id="398" name="円/楕円 397"/>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99" name="テキスト ボックス 398"/>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153670</xdr:rowOff>
    </xdr:from>
    <xdr:to>
      <xdr:col>22</xdr:col>
      <xdr:colOff>254000</xdr:colOff>
      <xdr:row>39</xdr:row>
      <xdr:rowOff>83820</xdr:rowOff>
    </xdr:to>
    <xdr:sp macro="" textlink="">
      <xdr:nvSpPr>
        <xdr:cNvPr id="400" name="円/楕円 399"/>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93997</xdr:rowOff>
    </xdr:from>
    <xdr:ext cx="762000" cy="259045"/>
    <xdr:sp macro="" textlink="">
      <xdr:nvSpPr>
        <xdr:cNvPr id="401" name="テキスト ボックス 400"/>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12382</xdr:rowOff>
    </xdr:from>
    <xdr:to>
      <xdr:col>21</xdr:col>
      <xdr:colOff>50800</xdr:colOff>
      <xdr:row>39</xdr:row>
      <xdr:rowOff>113982</xdr:rowOff>
    </xdr:to>
    <xdr:sp macro="" textlink="">
      <xdr:nvSpPr>
        <xdr:cNvPr id="402" name="円/楕円 401"/>
        <xdr:cNvSpPr/>
      </xdr:nvSpPr>
      <xdr:spPr>
        <a:xfrm>
          <a:off x="14351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124159</xdr:rowOff>
    </xdr:from>
    <xdr:ext cx="762000" cy="259045"/>
    <xdr:sp macro="" textlink="">
      <xdr:nvSpPr>
        <xdr:cNvPr id="403" name="テキスト ボックス 402"/>
        <xdr:cNvSpPr txBox="1"/>
      </xdr:nvSpPr>
      <xdr:spPr>
        <a:xfrm>
          <a:off x="140208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24447</xdr:rowOff>
    </xdr:from>
    <xdr:to>
      <xdr:col>19</xdr:col>
      <xdr:colOff>533400</xdr:colOff>
      <xdr:row>39</xdr:row>
      <xdr:rowOff>126047</xdr:rowOff>
    </xdr:to>
    <xdr:sp macro="" textlink="">
      <xdr:nvSpPr>
        <xdr:cNvPr id="404" name="円/楕円 403"/>
        <xdr:cNvSpPr/>
      </xdr:nvSpPr>
      <xdr:spPr>
        <a:xfrm>
          <a:off x="13462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136224</xdr:rowOff>
    </xdr:from>
    <xdr:ext cx="762000" cy="259045"/>
    <xdr:sp macro="" textlink="">
      <xdr:nvSpPr>
        <xdr:cNvPr id="405" name="テキスト ボックス 404"/>
        <xdr:cNvSpPr txBox="1"/>
      </xdr:nvSpPr>
      <xdr:spPr>
        <a:xfrm>
          <a:off x="13131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から０．９ポイント上昇して３１．４となった。類似団体内平均値との比較では低い水準であり、年々低下する傾向であったが、平成２６年度では一般会計の地方債残高の増加等の要因により上昇した。地方債残高については、義務教育施設の耐震化の早期完了をめざしていることをはじめ、他の施設についても老朽化に伴う大規模改修や耐震化への対応が求められていることから大幅な増加が見込まれる。このため、事業の実施にあたっては、内容の精査など慎重に取り組んでいく必要があ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12541</xdr:rowOff>
    </xdr:from>
    <xdr:to>
      <xdr:col>24</xdr:col>
      <xdr:colOff>558800</xdr:colOff>
      <xdr:row>16</xdr:row>
      <xdr:rowOff>17970</xdr:rowOff>
    </xdr:to>
    <xdr:cxnSp macro="">
      <xdr:nvCxnSpPr>
        <xdr:cNvPr id="435" name="直線コネクタ 434"/>
        <xdr:cNvCxnSpPr/>
      </xdr:nvCxnSpPr>
      <xdr:spPr>
        <a:xfrm>
          <a:off x="16179800" y="2755741"/>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12541</xdr:rowOff>
    </xdr:from>
    <xdr:to>
      <xdr:col>23</xdr:col>
      <xdr:colOff>406400</xdr:colOff>
      <xdr:row>16</xdr:row>
      <xdr:rowOff>46323</xdr:rowOff>
    </xdr:to>
    <xdr:cxnSp macro="">
      <xdr:nvCxnSpPr>
        <xdr:cNvPr id="438" name="直線コネクタ 437"/>
        <xdr:cNvCxnSpPr/>
      </xdr:nvCxnSpPr>
      <xdr:spPr>
        <a:xfrm flipV="1">
          <a:off x="15290800" y="275574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46323</xdr:rowOff>
    </xdr:from>
    <xdr:to>
      <xdr:col>22</xdr:col>
      <xdr:colOff>203200</xdr:colOff>
      <xdr:row>16</xdr:row>
      <xdr:rowOff>122333</xdr:rowOff>
    </xdr:to>
    <xdr:cxnSp macro="">
      <xdr:nvCxnSpPr>
        <xdr:cNvPr id="441" name="直線コネクタ 440"/>
        <xdr:cNvCxnSpPr/>
      </xdr:nvCxnSpPr>
      <xdr:spPr>
        <a:xfrm flipV="1">
          <a:off x="14401800" y="2789523"/>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122333</xdr:rowOff>
    </xdr:from>
    <xdr:to>
      <xdr:col>21</xdr:col>
      <xdr:colOff>0</xdr:colOff>
      <xdr:row>17</xdr:row>
      <xdr:rowOff>11208</xdr:rowOff>
    </xdr:to>
    <xdr:cxnSp macro="">
      <xdr:nvCxnSpPr>
        <xdr:cNvPr id="444" name="直線コネクタ 443"/>
        <xdr:cNvCxnSpPr/>
      </xdr:nvCxnSpPr>
      <xdr:spPr>
        <a:xfrm flipV="1">
          <a:off x="13512800" y="28655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7" name="フローチャート : 判断 446"/>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129430</xdr:rowOff>
    </xdr:from>
    <xdr:ext cx="762000" cy="259045"/>
    <xdr:sp macro="" textlink="">
      <xdr:nvSpPr>
        <xdr:cNvPr id="448" name="テキスト ボックス 447"/>
        <xdr:cNvSpPr txBox="1"/>
      </xdr:nvSpPr>
      <xdr:spPr>
        <a:xfrm>
          <a:off x="13131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138620</xdr:rowOff>
    </xdr:from>
    <xdr:to>
      <xdr:col>24</xdr:col>
      <xdr:colOff>609600</xdr:colOff>
      <xdr:row>16</xdr:row>
      <xdr:rowOff>68770</xdr:rowOff>
    </xdr:to>
    <xdr:sp macro="" textlink="">
      <xdr:nvSpPr>
        <xdr:cNvPr id="454" name="円/楕円 453"/>
        <xdr:cNvSpPr/>
      </xdr:nvSpPr>
      <xdr:spPr>
        <a:xfrm>
          <a:off x="16967200" y="27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155147</xdr:rowOff>
    </xdr:from>
    <xdr:ext cx="762000" cy="259045"/>
    <xdr:sp macro="" textlink="">
      <xdr:nvSpPr>
        <xdr:cNvPr id="455" name="将来負担の状況該当値テキスト"/>
        <xdr:cNvSpPr txBox="1"/>
      </xdr:nvSpPr>
      <xdr:spPr>
        <a:xfrm>
          <a:off x="17106900" y="255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133191</xdr:rowOff>
    </xdr:from>
    <xdr:to>
      <xdr:col>23</xdr:col>
      <xdr:colOff>457200</xdr:colOff>
      <xdr:row>16</xdr:row>
      <xdr:rowOff>63341</xdr:rowOff>
    </xdr:to>
    <xdr:sp macro="" textlink="">
      <xdr:nvSpPr>
        <xdr:cNvPr id="456" name="円/楕円 455"/>
        <xdr:cNvSpPr/>
      </xdr:nvSpPr>
      <xdr:spPr>
        <a:xfrm>
          <a:off x="16129000" y="27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73518</xdr:rowOff>
    </xdr:from>
    <xdr:ext cx="736600" cy="259045"/>
    <xdr:sp macro="" textlink="">
      <xdr:nvSpPr>
        <xdr:cNvPr id="457" name="テキスト ボックス 456"/>
        <xdr:cNvSpPr txBox="1"/>
      </xdr:nvSpPr>
      <xdr:spPr>
        <a:xfrm>
          <a:off x="15798800" y="2473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166973</xdr:rowOff>
    </xdr:from>
    <xdr:to>
      <xdr:col>22</xdr:col>
      <xdr:colOff>254000</xdr:colOff>
      <xdr:row>16</xdr:row>
      <xdr:rowOff>97123</xdr:rowOff>
    </xdr:to>
    <xdr:sp macro="" textlink="">
      <xdr:nvSpPr>
        <xdr:cNvPr id="458" name="円/楕円 457"/>
        <xdr:cNvSpPr/>
      </xdr:nvSpPr>
      <xdr:spPr>
        <a:xfrm>
          <a:off x="15240000" y="273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107300</xdr:rowOff>
    </xdr:from>
    <xdr:ext cx="762000" cy="259045"/>
    <xdr:sp macro="" textlink="">
      <xdr:nvSpPr>
        <xdr:cNvPr id="459" name="テキスト ボックス 458"/>
        <xdr:cNvSpPr txBox="1"/>
      </xdr:nvSpPr>
      <xdr:spPr>
        <a:xfrm>
          <a:off x="14909800" y="250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71533</xdr:rowOff>
    </xdr:from>
    <xdr:to>
      <xdr:col>21</xdr:col>
      <xdr:colOff>50800</xdr:colOff>
      <xdr:row>17</xdr:row>
      <xdr:rowOff>1683</xdr:rowOff>
    </xdr:to>
    <xdr:sp macro="" textlink="">
      <xdr:nvSpPr>
        <xdr:cNvPr id="460" name="円/楕円 459"/>
        <xdr:cNvSpPr/>
      </xdr:nvSpPr>
      <xdr:spPr>
        <a:xfrm>
          <a:off x="14351000" y="281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11860</xdr:rowOff>
    </xdr:from>
    <xdr:ext cx="762000" cy="259045"/>
    <xdr:sp macro="" textlink="">
      <xdr:nvSpPr>
        <xdr:cNvPr id="461" name="テキスト ボックス 460"/>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131858</xdr:rowOff>
    </xdr:from>
    <xdr:to>
      <xdr:col>19</xdr:col>
      <xdr:colOff>533400</xdr:colOff>
      <xdr:row>17</xdr:row>
      <xdr:rowOff>62008</xdr:rowOff>
    </xdr:to>
    <xdr:sp macro="" textlink="">
      <xdr:nvSpPr>
        <xdr:cNvPr id="462" name="円/楕円 461"/>
        <xdr:cNvSpPr/>
      </xdr:nvSpPr>
      <xdr:spPr>
        <a:xfrm>
          <a:off x="13462000" y="28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72185</xdr:rowOff>
    </xdr:from>
    <xdr:ext cx="762000" cy="259045"/>
    <xdr:sp macro="" textlink="">
      <xdr:nvSpPr>
        <xdr:cNvPr id="463" name="テキスト ボックス 462"/>
        <xdr:cNvSpPr txBox="1"/>
      </xdr:nvSpPr>
      <xdr:spPr>
        <a:xfrm>
          <a:off x="13131800" y="2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66,542
65,991
8.89
22,653,033
22,461,580
15,331
13,432,717
14,176,926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から１．３ポイント上昇して２９．１となった。類似団体内平均値を上回っており、小規模な市でありながら公立保育所が６か所、公立幼稚園が８か所（分園１か所を含む）あることが要因のひとつである。経常収支比率に占める割合が大きい部分であり、事務の効率化や民間委託の検討など、引き続き人件費の抑制を図っ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111760</xdr:rowOff>
    </xdr:from>
    <xdr:to>
      <xdr:col>7</xdr:col>
      <xdr:colOff>15875</xdr:colOff>
      <xdr:row>39</xdr:row>
      <xdr:rowOff>39370</xdr:rowOff>
    </xdr:to>
    <xdr:cxnSp macro="">
      <xdr:nvCxnSpPr>
        <xdr:cNvPr id="64" name="直線コネクタ 63"/>
        <xdr:cNvCxnSpPr/>
      </xdr:nvCxnSpPr>
      <xdr:spPr>
        <a:xfrm>
          <a:off x="3987800" y="6626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111760</xdr:rowOff>
    </xdr:from>
    <xdr:to>
      <xdr:col>5</xdr:col>
      <xdr:colOff>549275</xdr:colOff>
      <xdr:row>38</xdr:row>
      <xdr:rowOff>127000</xdr:rowOff>
    </xdr:to>
    <xdr:cxnSp macro="">
      <xdr:nvCxnSpPr>
        <xdr:cNvPr id="67" name="直線コネクタ 66"/>
        <xdr:cNvCxnSpPr/>
      </xdr:nvCxnSpPr>
      <xdr:spPr>
        <a:xfrm flipV="1">
          <a:off x="3098800" y="662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39</xdr:row>
      <xdr:rowOff>1270</xdr:rowOff>
    </xdr:to>
    <xdr:cxnSp macro="">
      <xdr:nvCxnSpPr>
        <xdr:cNvPr id="70" name="直線コネクタ 69"/>
        <xdr:cNvCxnSpPr/>
      </xdr:nvCxnSpPr>
      <xdr:spPr>
        <a:xfrm flipV="1">
          <a:off x="2209800" y="664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149860</xdr:rowOff>
    </xdr:from>
    <xdr:to>
      <xdr:col>3</xdr:col>
      <xdr:colOff>142875</xdr:colOff>
      <xdr:row>39</xdr:row>
      <xdr:rowOff>1270</xdr:rowOff>
    </xdr:to>
    <xdr:cxnSp macro="">
      <xdr:nvCxnSpPr>
        <xdr:cNvPr id="73" name="直線コネクタ 72"/>
        <xdr:cNvCxnSpPr/>
      </xdr:nvCxnSpPr>
      <xdr:spPr>
        <a:xfrm>
          <a:off x="1320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77" name="テキスト ボックス 76"/>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160020</xdr:rowOff>
    </xdr:from>
    <xdr:to>
      <xdr:col>7</xdr:col>
      <xdr:colOff>66675</xdr:colOff>
      <xdr:row>39</xdr:row>
      <xdr:rowOff>90170</xdr:rowOff>
    </xdr:to>
    <xdr:sp macro="" textlink="">
      <xdr:nvSpPr>
        <xdr:cNvPr id="83" name="円/楕円 82"/>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132097</xdr:rowOff>
    </xdr:from>
    <xdr:ext cx="762000" cy="259045"/>
    <xdr:sp macro="" textlink="">
      <xdr:nvSpPr>
        <xdr:cNvPr id="84" name="人件費該当値テキスト"/>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60960</xdr:rowOff>
    </xdr:from>
    <xdr:to>
      <xdr:col>5</xdr:col>
      <xdr:colOff>600075</xdr:colOff>
      <xdr:row>38</xdr:row>
      <xdr:rowOff>162560</xdr:rowOff>
    </xdr:to>
    <xdr:sp macro="" textlink="">
      <xdr:nvSpPr>
        <xdr:cNvPr id="85" name="円/楕円 84"/>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147337</xdr:rowOff>
    </xdr:from>
    <xdr:ext cx="736600" cy="259045"/>
    <xdr:sp macro="" textlink="">
      <xdr:nvSpPr>
        <xdr:cNvPr id="86" name="テキスト ボックス 85"/>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7" name="円/楕円 86"/>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8" name="テキスト ボックス 87"/>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89" name="円/楕円 88"/>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0" name="テキスト ボックス 89"/>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99060</xdr:rowOff>
    </xdr:from>
    <xdr:to>
      <xdr:col>1</xdr:col>
      <xdr:colOff>676275</xdr:colOff>
      <xdr:row>39</xdr:row>
      <xdr:rowOff>29210</xdr:rowOff>
    </xdr:to>
    <xdr:sp macro="" textlink="">
      <xdr:nvSpPr>
        <xdr:cNvPr id="91" name="円/楕円 90"/>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13987</xdr:rowOff>
    </xdr:from>
    <xdr:ext cx="762000" cy="259045"/>
    <xdr:sp macro="" textlink="">
      <xdr:nvSpPr>
        <xdr:cNvPr id="92" name="テキスト ボックス 91"/>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から０．７ポイント上昇して１２．８となった。類似団体内平均値を下回っており、行財政改革の推進により経費の抑制に取り組んできた成果が表れているほか、学校給食、消防、ごみ処理業務の一部事務組合での処理の影響によるものと考えられる。今後も引き続き抑制に努めていく。</a:t>
          </a: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20320</xdr:rowOff>
    </xdr:from>
    <xdr:to>
      <xdr:col>24</xdr:col>
      <xdr:colOff>31750</xdr:colOff>
      <xdr:row>16</xdr:row>
      <xdr:rowOff>73660</xdr:rowOff>
    </xdr:to>
    <xdr:cxnSp macro="">
      <xdr:nvCxnSpPr>
        <xdr:cNvPr id="125" name="直線コネクタ 124"/>
        <xdr:cNvCxnSpPr/>
      </xdr:nvCxnSpPr>
      <xdr:spPr>
        <a:xfrm>
          <a:off x="15671800" y="2763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20320</xdr:rowOff>
    </xdr:to>
    <xdr:cxnSp macro="">
      <xdr:nvCxnSpPr>
        <xdr:cNvPr id="128" name="直線コネクタ 127"/>
        <xdr:cNvCxnSpPr/>
      </xdr:nvCxnSpPr>
      <xdr:spPr>
        <a:xfrm>
          <a:off x="14782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15</xdr:row>
      <xdr:rowOff>168910</xdr:rowOff>
    </xdr:to>
    <xdr:cxnSp macro="">
      <xdr:nvCxnSpPr>
        <xdr:cNvPr id="131" name="直線コネクタ 130"/>
        <xdr:cNvCxnSpPr/>
      </xdr:nvCxnSpPr>
      <xdr:spPr>
        <a:xfrm>
          <a:off x="13893800" y="271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138430</xdr:rowOff>
    </xdr:to>
    <xdr:cxnSp macro="">
      <xdr:nvCxnSpPr>
        <xdr:cNvPr id="134" name="直線コネクタ 133"/>
        <xdr:cNvCxnSpPr/>
      </xdr:nvCxnSpPr>
      <xdr:spPr>
        <a:xfrm>
          <a:off x="13004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44" name="円/楕円 143"/>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39387</xdr:rowOff>
    </xdr:from>
    <xdr:ext cx="762000" cy="259045"/>
    <xdr:sp macro="" textlink="">
      <xdr:nvSpPr>
        <xdr:cNvPr id="145"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140970</xdr:rowOff>
    </xdr:from>
    <xdr:to>
      <xdr:col>22</xdr:col>
      <xdr:colOff>615950</xdr:colOff>
      <xdr:row>16</xdr:row>
      <xdr:rowOff>71120</xdr:rowOff>
    </xdr:to>
    <xdr:sp macro="" textlink="">
      <xdr:nvSpPr>
        <xdr:cNvPr id="146" name="円/楕円 145"/>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47" name="テキスト ボックス 146"/>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8" name="円/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49" name="テキスト ボックス 148"/>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0" name="円/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1" name="テキスト ボックス 150"/>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2" name="円/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3" name="テキスト ボックス 152"/>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から０．７ポイント上昇して１４．６となった。類似団体内平均値を上回っており、生活保護費が伸びは鈍化したものの高止まりしており、高齢化の進行で社会福祉費が増加傾向である。扶助費は今後も増加が見込まれ、義務的経費のため抑制は困難であるが、単独扶助費の見直しなどを検討していく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157480</xdr:rowOff>
    </xdr:from>
    <xdr:to>
      <xdr:col>7</xdr:col>
      <xdr:colOff>15875</xdr:colOff>
      <xdr:row>57</xdr:row>
      <xdr:rowOff>39370</xdr:rowOff>
    </xdr:to>
    <xdr:cxnSp macro="">
      <xdr:nvCxnSpPr>
        <xdr:cNvPr id="186" name="直線コネクタ 185"/>
        <xdr:cNvCxnSpPr/>
      </xdr:nvCxnSpPr>
      <xdr:spPr>
        <a:xfrm>
          <a:off x="3987800" y="9758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142240</xdr:rowOff>
    </xdr:from>
    <xdr:to>
      <xdr:col>5</xdr:col>
      <xdr:colOff>549275</xdr:colOff>
      <xdr:row>56</xdr:row>
      <xdr:rowOff>157480</xdr:rowOff>
    </xdr:to>
    <xdr:cxnSp macro="">
      <xdr:nvCxnSpPr>
        <xdr:cNvPr id="189" name="直線コネクタ 188"/>
        <xdr:cNvCxnSpPr/>
      </xdr:nvCxnSpPr>
      <xdr:spPr>
        <a:xfrm>
          <a:off x="3098800" y="974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142240</xdr:rowOff>
    </xdr:to>
    <xdr:cxnSp macro="">
      <xdr:nvCxnSpPr>
        <xdr:cNvPr id="192" name="直線コネクタ 191"/>
        <xdr:cNvCxnSpPr/>
      </xdr:nvCxnSpPr>
      <xdr:spPr>
        <a:xfrm>
          <a:off x="2209800" y="9652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142240</xdr:rowOff>
    </xdr:to>
    <xdr:cxnSp macro="">
      <xdr:nvCxnSpPr>
        <xdr:cNvPr id="195" name="直線コネクタ 194"/>
        <xdr:cNvCxnSpPr/>
      </xdr:nvCxnSpPr>
      <xdr:spPr>
        <a:xfrm flipV="1">
          <a:off x="1320800" y="9652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146067</xdr:rowOff>
    </xdr:from>
    <xdr:ext cx="762000" cy="259045"/>
    <xdr:sp macro="" textlink="">
      <xdr:nvSpPr>
        <xdr:cNvPr id="199" name="テキスト ボックス 198"/>
        <xdr:cNvSpPr txBox="1"/>
      </xdr:nvSpPr>
      <xdr:spPr>
        <a:xfrm>
          <a:off x="939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160020</xdr:rowOff>
    </xdr:from>
    <xdr:to>
      <xdr:col>7</xdr:col>
      <xdr:colOff>66675</xdr:colOff>
      <xdr:row>57</xdr:row>
      <xdr:rowOff>90170</xdr:rowOff>
    </xdr:to>
    <xdr:sp macro="" textlink="">
      <xdr:nvSpPr>
        <xdr:cNvPr id="205" name="円/楕円 204"/>
        <xdr:cNvSpPr/>
      </xdr:nvSpPr>
      <xdr:spPr>
        <a:xfrm>
          <a:off x="4775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132097</xdr:rowOff>
    </xdr:from>
    <xdr:ext cx="762000" cy="259045"/>
    <xdr:sp macro="" textlink="">
      <xdr:nvSpPr>
        <xdr:cNvPr id="206" name="扶助費該当値テキスト"/>
        <xdr:cNvSpPr txBox="1"/>
      </xdr:nvSpPr>
      <xdr:spPr>
        <a:xfrm>
          <a:off x="4914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106680</xdr:rowOff>
    </xdr:from>
    <xdr:to>
      <xdr:col>5</xdr:col>
      <xdr:colOff>600075</xdr:colOff>
      <xdr:row>57</xdr:row>
      <xdr:rowOff>36830</xdr:rowOff>
    </xdr:to>
    <xdr:sp macro="" textlink="">
      <xdr:nvSpPr>
        <xdr:cNvPr id="207" name="円/楕円 206"/>
        <xdr:cNvSpPr/>
      </xdr:nvSpPr>
      <xdr:spPr>
        <a:xfrm>
          <a:off x="3937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21607</xdr:rowOff>
    </xdr:from>
    <xdr:ext cx="736600" cy="259045"/>
    <xdr:sp macro="" textlink="">
      <xdr:nvSpPr>
        <xdr:cNvPr id="208" name="テキスト ボックス 207"/>
        <xdr:cNvSpPr txBox="1"/>
      </xdr:nvSpPr>
      <xdr:spPr>
        <a:xfrm>
          <a:off x="3606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91440</xdr:rowOff>
    </xdr:from>
    <xdr:to>
      <xdr:col>4</xdr:col>
      <xdr:colOff>396875</xdr:colOff>
      <xdr:row>57</xdr:row>
      <xdr:rowOff>21590</xdr:rowOff>
    </xdr:to>
    <xdr:sp macro="" textlink="">
      <xdr:nvSpPr>
        <xdr:cNvPr id="209" name="円/楕円 208"/>
        <xdr:cNvSpPr/>
      </xdr:nvSpPr>
      <xdr:spPr>
        <a:xfrm>
          <a:off x="3048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6367</xdr:rowOff>
    </xdr:from>
    <xdr:ext cx="762000" cy="259045"/>
    <xdr:sp macro="" textlink="">
      <xdr:nvSpPr>
        <xdr:cNvPr id="210" name="テキスト ボックス 209"/>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1" name="円/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2" name="テキスト ボックス 211"/>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91440</xdr:rowOff>
    </xdr:from>
    <xdr:to>
      <xdr:col>1</xdr:col>
      <xdr:colOff>676275</xdr:colOff>
      <xdr:row>57</xdr:row>
      <xdr:rowOff>21590</xdr:rowOff>
    </xdr:to>
    <xdr:sp macro="" textlink="">
      <xdr:nvSpPr>
        <xdr:cNvPr id="213" name="円/楕円 212"/>
        <xdr:cNvSpPr/>
      </xdr:nvSpPr>
      <xdr:spPr>
        <a:xfrm>
          <a:off x="1270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6367</xdr:rowOff>
    </xdr:from>
    <xdr:ext cx="762000" cy="259045"/>
    <xdr:sp macro="" textlink="">
      <xdr:nvSpPr>
        <xdr:cNvPr id="214" name="テキスト ボックス 213"/>
        <xdr:cNvSpPr txBox="1"/>
      </xdr:nvSpPr>
      <xdr:spPr>
        <a:xfrm>
          <a:off x="939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前年度から０．８ポイント上昇して２０．４となった。類似団体内平均値を上回っており、繰出金において、高齢化の進行に伴う国民健康保険</a:t>
          </a:r>
          <a:r>
            <a:rPr lang="ja-JP" altLang="en-US" sz="1100">
              <a:solidFill>
                <a:schemeClr val="dk1"/>
              </a:solidFill>
              <a:effectLst/>
              <a:latin typeface="+mn-lt"/>
              <a:ea typeface="+mn-ea"/>
              <a:cs typeface="+mn-cs"/>
            </a:rPr>
            <a:t>特別会計</a:t>
          </a:r>
          <a:r>
            <a:rPr lang="ja-JP" altLang="ja-JP" sz="1100">
              <a:solidFill>
                <a:schemeClr val="dk1"/>
              </a:solidFill>
              <a:effectLst/>
              <a:latin typeface="+mn-lt"/>
              <a:ea typeface="+mn-ea"/>
              <a:cs typeface="+mn-cs"/>
            </a:rPr>
            <a:t>、介護保険</a:t>
          </a:r>
          <a:r>
            <a:rPr lang="ja-JP" altLang="en-US" sz="1100">
              <a:solidFill>
                <a:schemeClr val="dk1"/>
              </a:solidFill>
              <a:effectLst/>
              <a:latin typeface="+mn-lt"/>
              <a:ea typeface="+mn-ea"/>
              <a:cs typeface="+mn-cs"/>
            </a:rPr>
            <a:t>特別会計</a:t>
          </a:r>
          <a:r>
            <a:rPr lang="ja-JP" altLang="ja-JP" sz="1100">
              <a:solidFill>
                <a:schemeClr val="dk1"/>
              </a:solidFill>
              <a:effectLst/>
              <a:latin typeface="+mn-lt"/>
              <a:ea typeface="+mn-ea"/>
              <a:cs typeface="+mn-cs"/>
            </a:rPr>
            <a:t>等への繰出の増加に加え、整備途上である公共下水道事業への繰出が大きくなっていることが挙げられる。基準外の繰出のあり方や、受益と負担の公平性などについて、引き続き検討していく必要がある。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77470</xdr:rowOff>
    </xdr:from>
    <xdr:to>
      <xdr:col>24</xdr:col>
      <xdr:colOff>31750</xdr:colOff>
      <xdr:row>59</xdr:row>
      <xdr:rowOff>138430</xdr:rowOff>
    </xdr:to>
    <xdr:cxnSp macro="">
      <xdr:nvCxnSpPr>
        <xdr:cNvPr id="247" name="直線コネクタ 246"/>
        <xdr:cNvCxnSpPr/>
      </xdr:nvCxnSpPr>
      <xdr:spPr>
        <a:xfrm>
          <a:off x="15671800" y="10193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77470</xdr:rowOff>
    </xdr:from>
    <xdr:to>
      <xdr:col>22</xdr:col>
      <xdr:colOff>565150</xdr:colOff>
      <xdr:row>59</xdr:row>
      <xdr:rowOff>85090</xdr:rowOff>
    </xdr:to>
    <xdr:cxnSp macro="">
      <xdr:nvCxnSpPr>
        <xdr:cNvPr id="250" name="直線コネクタ 249"/>
        <xdr:cNvCxnSpPr/>
      </xdr:nvCxnSpPr>
      <xdr:spPr>
        <a:xfrm flipV="1">
          <a:off x="14782800" y="1019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24130</xdr:rowOff>
    </xdr:from>
    <xdr:to>
      <xdr:col>21</xdr:col>
      <xdr:colOff>361950</xdr:colOff>
      <xdr:row>59</xdr:row>
      <xdr:rowOff>85090</xdr:rowOff>
    </xdr:to>
    <xdr:cxnSp macro="">
      <xdr:nvCxnSpPr>
        <xdr:cNvPr id="253" name="直線コネクタ 252"/>
        <xdr:cNvCxnSpPr/>
      </xdr:nvCxnSpPr>
      <xdr:spPr>
        <a:xfrm>
          <a:off x="13893800" y="1013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142240</xdr:rowOff>
    </xdr:from>
    <xdr:to>
      <xdr:col>20</xdr:col>
      <xdr:colOff>158750</xdr:colOff>
      <xdr:row>59</xdr:row>
      <xdr:rowOff>24130</xdr:rowOff>
    </xdr:to>
    <xdr:cxnSp macro="">
      <xdr:nvCxnSpPr>
        <xdr:cNvPr id="256" name="直線コネクタ 255"/>
        <xdr:cNvCxnSpPr/>
      </xdr:nvCxnSpPr>
      <xdr:spPr>
        <a:xfrm>
          <a:off x="13004800" y="1008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87630</xdr:rowOff>
    </xdr:from>
    <xdr:to>
      <xdr:col>24</xdr:col>
      <xdr:colOff>82550</xdr:colOff>
      <xdr:row>60</xdr:row>
      <xdr:rowOff>17780</xdr:rowOff>
    </xdr:to>
    <xdr:sp macro="" textlink="">
      <xdr:nvSpPr>
        <xdr:cNvPr id="266" name="円/楕円 265"/>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59707</xdr:rowOff>
    </xdr:from>
    <xdr:ext cx="762000" cy="259045"/>
    <xdr:sp macro="" textlink="">
      <xdr:nvSpPr>
        <xdr:cNvPr id="267" name="その他該当値テキスト"/>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26670</xdr:rowOff>
    </xdr:from>
    <xdr:to>
      <xdr:col>22</xdr:col>
      <xdr:colOff>615950</xdr:colOff>
      <xdr:row>59</xdr:row>
      <xdr:rowOff>128270</xdr:rowOff>
    </xdr:to>
    <xdr:sp macro="" textlink="">
      <xdr:nvSpPr>
        <xdr:cNvPr id="268" name="円/楕円 267"/>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113047</xdr:rowOff>
    </xdr:from>
    <xdr:ext cx="736600" cy="259045"/>
    <xdr:sp macro="" textlink="">
      <xdr:nvSpPr>
        <xdr:cNvPr id="269" name="テキスト ボックス 268"/>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34290</xdr:rowOff>
    </xdr:from>
    <xdr:to>
      <xdr:col>21</xdr:col>
      <xdr:colOff>412750</xdr:colOff>
      <xdr:row>59</xdr:row>
      <xdr:rowOff>135890</xdr:rowOff>
    </xdr:to>
    <xdr:sp macro="" textlink="">
      <xdr:nvSpPr>
        <xdr:cNvPr id="270" name="円/楕円 269"/>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120667</xdr:rowOff>
    </xdr:from>
    <xdr:ext cx="762000" cy="259045"/>
    <xdr:sp macro="" textlink="">
      <xdr:nvSpPr>
        <xdr:cNvPr id="271" name="テキスト ボックス 270"/>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72" name="円/楕円 271"/>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73" name="テキスト ボックス 272"/>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4" name="円/楕円 273"/>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5" name="テキスト ボックス 274"/>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前年度から０．２ポイント上昇して１５．９となった。類似団体内平均値を上回っており、これは、学校給食、消防、ごみ処理業務を一部事務組合で処理していることに伴う負担金や、病院</a:t>
          </a:r>
          <a:r>
            <a:rPr lang="ja-JP" altLang="en-US" sz="1100">
              <a:solidFill>
                <a:schemeClr val="dk1"/>
              </a:solidFill>
              <a:effectLst/>
              <a:latin typeface="+mn-lt"/>
              <a:ea typeface="+mn-ea"/>
              <a:cs typeface="+mn-cs"/>
            </a:rPr>
            <a:t>事業会計</a:t>
          </a:r>
          <a:r>
            <a:rPr lang="ja-JP" altLang="ja-JP" sz="1100">
              <a:solidFill>
                <a:schemeClr val="dk1"/>
              </a:solidFill>
              <a:effectLst/>
              <a:latin typeface="+mn-lt"/>
              <a:ea typeface="+mn-ea"/>
              <a:cs typeface="+mn-cs"/>
            </a:rPr>
            <a:t>への繰出金によるものである。一部事務組合に対しても引き続き経費の抑制を求め、構成市の負担金の抑制に努める。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110998</xdr:rowOff>
    </xdr:to>
    <xdr:cxnSp macro="">
      <xdr:nvCxnSpPr>
        <xdr:cNvPr id="305" name="直線コネクタ 304"/>
        <xdr:cNvCxnSpPr/>
      </xdr:nvCxnSpPr>
      <xdr:spPr>
        <a:xfrm>
          <a:off x="15671800" y="6445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101854</xdr:rowOff>
    </xdr:to>
    <xdr:cxnSp macro="">
      <xdr:nvCxnSpPr>
        <xdr:cNvPr id="308" name="直線コネクタ 307"/>
        <xdr:cNvCxnSpPr/>
      </xdr:nvCxnSpPr>
      <xdr:spPr>
        <a:xfrm>
          <a:off x="14782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88138</xdr:rowOff>
    </xdr:to>
    <xdr:cxnSp macro="">
      <xdr:nvCxnSpPr>
        <xdr:cNvPr id="311" name="直線コネクタ 310"/>
        <xdr:cNvCxnSpPr/>
      </xdr:nvCxnSpPr>
      <xdr:spPr>
        <a:xfrm>
          <a:off x="13893800" y="6431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115570</xdr:rowOff>
    </xdr:to>
    <xdr:cxnSp macro="">
      <xdr:nvCxnSpPr>
        <xdr:cNvPr id="314" name="直線コネクタ 313"/>
        <xdr:cNvCxnSpPr/>
      </xdr:nvCxnSpPr>
      <xdr:spPr>
        <a:xfrm flipV="1">
          <a:off x="13004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18" name="テキスト ボックス 31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4" name="円/楕円 323"/>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5"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26" name="円/楕円 325"/>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27" name="テキスト ボックス 326"/>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28" name="円/楕円 327"/>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29" name="テキスト ボックス 328"/>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30" name="円/楕円 329"/>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31" name="テキスト ボックス 330"/>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2" name="円/楕円 331"/>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3" name="テキスト ボックス 332"/>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から０．１ポイント低下して９．３となった。類似団体内平均値を下回っており、これは、過去において投資的事業を慎重に実施してきたことから地方債の発行が少なく、さらに、高利率の既発債が順次償還終了時期を迎えていることによるものである。しかし、近年では臨時財政対策債の発行額が多額になり、投資的事業も数多く実施していることから今後の公債費負担の増大が見込まれ、注意が必要であ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152146</xdr:rowOff>
    </xdr:from>
    <xdr:to>
      <xdr:col>7</xdr:col>
      <xdr:colOff>15875</xdr:colOff>
      <xdr:row>75</xdr:row>
      <xdr:rowOff>156718</xdr:rowOff>
    </xdr:to>
    <xdr:cxnSp macro="">
      <xdr:nvCxnSpPr>
        <xdr:cNvPr id="363" name="直線コネクタ 362"/>
        <xdr:cNvCxnSpPr/>
      </xdr:nvCxnSpPr>
      <xdr:spPr>
        <a:xfrm flipV="1">
          <a:off x="3987800" y="13010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156718</xdr:rowOff>
    </xdr:from>
    <xdr:to>
      <xdr:col>5</xdr:col>
      <xdr:colOff>549275</xdr:colOff>
      <xdr:row>76</xdr:row>
      <xdr:rowOff>21844</xdr:rowOff>
    </xdr:to>
    <xdr:cxnSp macro="">
      <xdr:nvCxnSpPr>
        <xdr:cNvPr id="366" name="直線コネクタ 365"/>
        <xdr:cNvCxnSpPr/>
      </xdr:nvCxnSpPr>
      <xdr:spPr>
        <a:xfrm flipV="1">
          <a:off x="3098800" y="13015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21844</xdr:rowOff>
    </xdr:from>
    <xdr:to>
      <xdr:col>4</xdr:col>
      <xdr:colOff>346075</xdr:colOff>
      <xdr:row>76</xdr:row>
      <xdr:rowOff>49276</xdr:rowOff>
    </xdr:to>
    <xdr:cxnSp macro="">
      <xdr:nvCxnSpPr>
        <xdr:cNvPr id="369" name="直線コネクタ 368"/>
        <xdr:cNvCxnSpPr/>
      </xdr:nvCxnSpPr>
      <xdr:spPr>
        <a:xfrm flipV="1">
          <a:off x="2209800" y="13052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49276</xdr:rowOff>
    </xdr:from>
    <xdr:to>
      <xdr:col>3</xdr:col>
      <xdr:colOff>142875</xdr:colOff>
      <xdr:row>76</xdr:row>
      <xdr:rowOff>53848</xdr:rowOff>
    </xdr:to>
    <xdr:cxnSp macro="">
      <xdr:nvCxnSpPr>
        <xdr:cNvPr id="372" name="直線コネクタ 371"/>
        <xdr:cNvCxnSpPr/>
      </xdr:nvCxnSpPr>
      <xdr:spPr>
        <a:xfrm flipV="1">
          <a:off x="1320800" y="13079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101346</xdr:rowOff>
    </xdr:from>
    <xdr:to>
      <xdr:col>7</xdr:col>
      <xdr:colOff>66675</xdr:colOff>
      <xdr:row>76</xdr:row>
      <xdr:rowOff>31496</xdr:rowOff>
    </xdr:to>
    <xdr:sp macro="" textlink="">
      <xdr:nvSpPr>
        <xdr:cNvPr id="382" name="円/楕円 381"/>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117873</xdr:rowOff>
    </xdr:from>
    <xdr:ext cx="762000" cy="259045"/>
    <xdr:sp macro="" textlink="">
      <xdr:nvSpPr>
        <xdr:cNvPr id="383" name="公債費該当値テキスト"/>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105918</xdr:rowOff>
    </xdr:from>
    <xdr:to>
      <xdr:col>5</xdr:col>
      <xdr:colOff>600075</xdr:colOff>
      <xdr:row>76</xdr:row>
      <xdr:rowOff>36069</xdr:rowOff>
    </xdr:to>
    <xdr:sp macro="" textlink="">
      <xdr:nvSpPr>
        <xdr:cNvPr id="384" name="円/楕円 383"/>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46245</xdr:rowOff>
    </xdr:from>
    <xdr:ext cx="736600" cy="259045"/>
    <xdr:sp macro="" textlink="">
      <xdr:nvSpPr>
        <xdr:cNvPr id="385" name="テキスト ボックス 384"/>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142494</xdr:rowOff>
    </xdr:from>
    <xdr:to>
      <xdr:col>4</xdr:col>
      <xdr:colOff>396875</xdr:colOff>
      <xdr:row>76</xdr:row>
      <xdr:rowOff>72644</xdr:rowOff>
    </xdr:to>
    <xdr:sp macro="" textlink="">
      <xdr:nvSpPr>
        <xdr:cNvPr id="386" name="円/楕円 385"/>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82821</xdr:rowOff>
    </xdr:from>
    <xdr:ext cx="762000" cy="259045"/>
    <xdr:sp macro="" textlink="">
      <xdr:nvSpPr>
        <xdr:cNvPr id="387" name="テキスト ボックス 386"/>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169926</xdr:rowOff>
    </xdr:from>
    <xdr:to>
      <xdr:col>3</xdr:col>
      <xdr:colOff>193675</xdr:colOff>
      <xdr:row>76</xdr:row>
      <xdr:rowOff>100076</xdr:rowOff>
    </xdr:to>
    <xdr:sp macro="" textlink="">
      <xdr:nvSpPr>
        <xdr:cNvPr id="388" name="円/楕円 387"/>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110253</xdr:rowOff>
    </xdr:from>
    <xdr:ext cx="762000" cy="259045"/>
    <xdr:sp macro="" textlink="">
      <xdr:nvSpPr>
        <xdr:cNvPr id="389" name="テキスト ボックス 388"/>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xdr:rowOff>
    </xdr:from>
    <xdr:to>
      <xdr:col>1</xdr:col>
      <xdr:colOff>676275</xdr:colOff>
      <xdr:row>76</xdr:row>
      <xdr:rowOff>104648</xdr:rowOff>
    </xdr:to>
    <xdr:sp macro="" textlink="">
      <xdr:nvSpPr>
        <xdr:cNvPr id="390" name="円/楕円 389"/>
        <xdr:cNvSpPr/>
      </xdr:nvSpPr>
      <xdr:spPr>
        <a:xfrm>
          <a:off x="1270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114825</xdr:rowOff>
    </xdr:from>
    <xdr:ext cx="762000" cy="259045"/>
    <xdr:sp macro="" textlink="">
      <xdr:nvSpPr>
        <xdr:cNvPr id="391" name="テキスト ボックス 390"/>
        <xdr:cNvSpPr txBox="1"/>
      </xdr:nvSpPr>
      <xdr:spPr>
        <a:xfrm>
          <a:off x="939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から３．７ポイント上昇して９２．８となった。類似団体内平均値を大きく上回っており、特に人件費、扶助費、補助費等、繰出金で類似団体を上回っていることが大きく影響している。行財政改革に粘り強く取り組み、経常的経費の全体的な圧縮を進め、安定的な運営が可能な財政構造の構築に取り組んでいく必要が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73661</xdr:rowOff>
    </xdr:from>
    <xdr:to>
      <xdr:col>24</xdr:col>
      <xdr:colOff>31750</xdr:colOff>
      <xdr:row>80</xdr:row>
      <xdr:rowOff>43180</xdr:rowOff>
    </xdr:to>
    <xdr:cxnSp macro="">
      <xdr:nvCxnSpPr>
        <xdr:cNvPr id="424" name="直線コネクタ 423"/>
        <xdr:cNvCxnSpPr/>
      </xdr:nvCxnSpPr>
      <xdr:spPr>
        <a:xfrm>
          <a:off x="15671800" y="13618211"/>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54611</xdr:rowOff>
    </xdr:from>
    <xdr:to>
      <xdr:col>22</xdr:col>
      <xdr:colOff>565150</xdr:colOff>
      <xdr:row>79</xdr:row>
      <xdr:rowOff>73661</xdr:rowOff>
    </xdr:to>
    <xdr:cxnSp macro="">
      <xdr:nvCxnSpPr>
        <xdr:cNvPr id="427" name="直線コネクタ 426"/>
        <xdr:cNvCxnSpPr/>
      </xdr:nvCxnSpPr>
      <xdr:spPr>
        <a:xfrm>
          <a:off x="14782800" y="135991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157480</xdr:rowOff>
    </xdr:from>
    <xdr:to>
      <xdr:col>21</xdr:col>
      <xdr:colOff>361950</xdr:colOff>
      <xdr:row>79</xdr:row>
      <xdr:rowOff>54611</xdr:rowOff>
    </xdr:to>
    <xdr:cxnSp macro="">
      <xdr:nvCxnSpPr>
        <xdr:cNvPr id="430" name="直線コネクタ 429"/>
        <xdr:cNvCxnSpPr/>
      </xdr:nvCxnSpPr>
      <xdr:spPr>
        <a:xfrm>
          <a:off x="13893800" y="135305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157480</xdr:rowOff>
    </xdr:from>
    <xdr:to>
      <xdr:col>20</xdr:col>
      <xdr:colOff>158750</xdr:colOff>
      <xdr:row>78</xdr:row>
      <xdr:rowOff>165100</xdr:rowOff>
    </xdr:to>
    <xdr:cxnSp macro="">
      <xdr:nvCxnSpPr>
        <xdr:cNvPr id="433" name="直線コネクタ 432"/>
        <xdr:cNvCxnSpPr/>
      </xdr:nvCxnSpPr>
      <xdr:spPr>
        <a:xfrm flipV="1">
          <a:off x="13004800" y="1353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7" name="テキスト ボックス 43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163830</xdr:rowOff>
    </xdr:from>
    <xdr:to>
      <xdr:col>24</xdr:col>
      <xdr:colOff>82550</xdr:colOff>
      <xdr:row>80</xdr:row>
      <xdr:rowOff>93980</xdr:rowOff>
    </xdr:to>
    <xdr:sp macro="" textlink="">
      <xdr:nvSpPr>
        <xdr:cNvPr id="443" name="円/楕円 442"/>
        <xdr:cNvSpPr/>
      </xdr:nvSpPr>
      <xdr:spPr>
        <a:xfrm>
          <a:off x="16459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72407</xdr:rowOff>
    </xdr:from>
    <xdr:ext cx="762000" cy="259045"/>
    <xdr:sp macro="" textlink="">
      <xdr:nvSpPr>
        <xdr:cNvPr id="444" name="公債費以外該当値テキスト"/>
        <xdr:cNvSpPr txBox="1"/>
      </xdr:nvSpPr>
      <xdr:spPr>
        <a:xfrm>
          <a:off x="16598900" y="1361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22861</xdr:rowOff>
    </xdr:from>
    <xdr:to>
      <xdr:col>22</xdr:col>
      <xdr:colOff>615950</xdr:colOff>
      <xdr:row>79</xdr:row>
      <xdr:rowOff>124461</xdr:rowOff>
    </xdr:to>
    <xdr:sp macro="" textlink="">
      <xdr:nvSpPr>
        <xdr:cNvPr id="445" name="円/楕円 444"/>
        <xdr:cNvSpPr/>
      </xdr:nvSpPr>
      <xdr:spPr>
        <a:xfrm>
          <a:off x="15621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109238</xdr:rowOff>
    </xdr:from>
    <xdr:ext cx="736600" cy="259045"/>
    <xdr:sp macro="" textlink="">
      <xdr:nvSpPr>
        <xdr:cNvPr id="446" name="テキスト ボックス 445"/>
        <xdr:cNvSpPr txBox="1"/>
      </xdr:nvSpPr>
      <xdr:spPr>
        <a:xfrm>
          <a:off x="15290800" y="1365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3811</xdr:rowOff>
    </xdr:from>
    <xdr:to>
      <xdr:col>21</xdr:col>
      <xdr:colOff>412750</xdr:colOff>
      <xdr:row>79</xdr:row>
      <xdr:rowOff>105411</xdr:rowOff>
    </xdr:to>
    <xdr:sp macro="" textlink="">
      <xdr:nvSpPr>
        <xdr:cNvPr id="447" name="円/楕円 446"/>
        <xdr:cNvSpPr/>
      </xdr:nvSpPr>
      <xdr:spPr>
        <a:xfrm>
          <a:off x="14732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90188</xdr:rowOff>
    </xdr:from>
    <xdr:ext cx="762000" cy="259045"/>
    <xdr:sp macro="" textlink="">
      <xdr:nvSpPr>
        <xdr:cNvPr id="448" name="テキスト ボックス 447"/>
        <xdr:cNvSpPr txBox="1"/>
      </xdr:nvSpPr>
      <xdr:spPr>
        <a:xfrm>
          <a:off x="14401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106680</xdr:rowOff>
    </xdr:from>
    <xdr:to>
      <xdr:col>20</xdr:col>
      <xdr:colOff>209550</xdr:colOff>
      <xdr:row>79</xdr:row>
      <xdr:rowOff>36830</xdr:rowOff>
    </xdr:to>
    <xdr:sp macro="" textlink="">
      <xdr:nvSpPr>
        <xdr:cNvPr id="449" name="円/楕円 448"/>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21607</xdr:rowOff>
    </xdr:from>
    <xdr:ext cx="762000" cy="259045"/>
    <xdr:sp macro="" textlink="">
      <xdr:nvSpPr>
        <xdr:cNvPr id="450" name="テキスト ボックス 449"/>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114300</xdr:rowOff>
    </xdr:from>
    <xdr:to>
      <xdr:col>19</xdr:col>
      <xdr:colOff>6350</xdr:colOff>
      <xdr:row>79</xdr:row>
      <xdr:rowOff>44450</xdr:rowOff>
    </xdr:to>
    <xdr:sp macro="" textlink="">
      <xdr:nvSpPr>
        <xdr:cNvPr id="451" name="円/楕円 450"/>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29227</xdr:rowOff>
    </xdr:from>
    <xdr:ext cx="762000" cy="259045"/>
    <xdr:sp macro="" textlink="">
      <xdr:nvSpPr>
        <xdr:cNvPr id="452" name="テキスト ボックス 451"/>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大阪府藤井寺市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7943</xdr:rowOff>
    </xdr:from>
    <xdr:to>
      <xdr:col>4</xdr:col>
      <xdr:colOff>1117600</xdr:colOff>
      <xdr:row>17</xdr:row>
      <xdr:rowOff>17071</xdr:rowOff>
    </xdr:to>
    <xdr:cxnSp macro="">
      <xdr:nvCxnSpPr>
        <xdr:cNvPr id="52" name="直線コネクタ 51"/>
        <xdr:cNvCxnSpPr/>
      </xdr:nvCxnSpPr>
      <xdr:spPr bwMode="auto">
        <a:xfrm flipV="1">
          <a:off x="5003800" y="2970218"/>
          <a:ext cx="647700" cy="9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17071</xdr:rowOff>
    </xdr:from>
    <xdr:to>
      <xdr:col>4</xdr:col>
      <xdr:colOff>469900</xdr:colOff>
      <xdr:row>17</xdr:row>
      <xdr:rowOff>52667</xdr:rowOff>
    </xdr:to>
    <xdr:cxnSp macro="">
      <xdr:nvCxnSpPr>
        <xdr:cNvPr id="55" name="直線コネクタ 54"/>
        <xdr:cNvCxnSpPr/>
      </xdr:nvCxnSpPr>
      <xdr:spPr bwMode="auto">
        <a:xfrm flipV="1">
          <a:off x="4305300" y="2979346"/>
          <a:ext cx="698500" cy="35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34069</xdr:rowOff>
    </xdr:from>
    <xdr:to>
      <xdr:col>3</xdr:col>
      <xdr:colOff>904875</xdr:colOff>
      <xdr:row>17</xdr:row>
      <xdr:rowOff>52667</xdr:rowOff>
    </xdr:to>
    <xdr:cxnSp macro="">
      <xdr:nvCxnSpPr>
        <xdr:cNvPr id="58" name="直線コネクタ 57"/>
        <xdr:cNvCxnSpPr/>
      </xdr:nvCxnSpPr>
      <xdr:spPr bwMode="auto">
        <a:xfrm>
          <a:off x="3606800" y="2996344"/>
          <a:ext cx="698500" cy="18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27341</xdr:rowOff>
    </xdr:from>
    <xdr:to>
      <xdr:col>3</xdr:col>
      <xdr:colOff>206375</xdr:colOff>
      <xdr:row>17</xdr:row>
      <xdr:rowOff>34069</xdr:rowOff>
    </xdr:to>
    <xdr:cxnSp macro="">
      <xdr:nvCxnSpPr>
        <xdr:cNvPr id="61" name="直線コネクタ 60"/>
        <xdr:cNvCxnSpPr/>
      </xdr:nvCxnSpPr>
      <xdr:spPr bwMode="auto">
        <a:xfrm>
          <a:off x="2908300" y="2989616"/>
          <a:ext cx="698500" cy="6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88571</xdr:rowOff>
    </xdr:from>
    <xdr:ext cx="762000" cy="259045"/>
    <xdr:sp macro="" textlink="">
      <xdr:nvSpPr>
        <xdr:cNvPr id="65" name="テキスト ボックス 64"/>
        <xdr:cNvSpPr txBox="1"/>
      </xdr:nvSpPr>
      <xdr:spPr>
        <a:xfrm>
          <a:off x="2527300" y="322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128593</xdr:rowOff>
    </xdr:from>
    <xdr:to>
      <xdr:col>5</xdr:col>
      <xdr:colOff>34925</xdr:colOff>
      <xdr:row>17</xdr:row>
      <xdr:rowOff>58743</xdr:rowOff>
    </xdr:to>
    <xdr:sp macro="" textlink="">
      <xdr:nvSpPr>
        <xdr:cNvPr id="71" name="円/楕円 70"/>
        <xdr:cNvSpPr/>
      </xdr:nvSpPr>
      <xdr:spPr bwMode="auto">
        <a:xfrm>
          <a:off x="5600700" y="2919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145120</xdr:rowOff>
    </xdr:from>
    <xdr:ext cx="762000" cy="259045"/>
    <xdr:sp macro="" textlink="">
      <xdr:nvSpPr>
        <xdr:cNvPr id="72" name="人口1人当たり決算額の推移該当値テキスト130"/>
        <xdr:cNvSpPr txBox="1"/>
      </xdr:nvSpPr>
      <xdr:spPr>
        <a:xfrm>
          <a:off x="5740400" y="276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79,208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137721</xdr:rowOff>
    </xdr:from>
    <xdr:to>
      <xdr:col>4</xdr:col>
      <xdr:colOff>520700</xdr:colOff>
      <xdr:row>17</xdr:row>
      <xdr:rowOff>67871</xdr:rowOff>
    </xdr:to>
    <xdr:sp macro="" textlink="">
      <xdr:nvSpPr>
        <xdr:cNvPr id="73" name="円/楕円 72"/>
        <xdr:cNvSpPr/>
      </xdr:nvSpPr>
      <xdr:spPr bwMode="auto">
        <a:xfrm>
          <a:off x="4953000" y="2928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78048</xdr:rowOff>
    </xdr:from>
    <xdr:ext cx="736600" cy="259045"/>
    <xdr:sp macro="" textlink="">
      <xdr:nvSpPr>
        <xdr:cNvPr id="74" name="テキスト ボックス 73"/>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78,649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1867</xdr:rowOff>
    </xdr:from>
    <xdr:to>
      <xdr:col>3</xdr:col>
      <xdr:colOff>955675</xdr:colOff>
      <xdr:row>17</xdr:row>
      <xdr:rowOff>103467</xdr:rowOff>
    </xdr:to>
    <xdr:sp macro="" textlink="">
      <xdr:nvSpPr>
        <xdr:cNvPr id="75" name="円/楕円 74"/>
        <xdr:cNvSpPr/>
      </xdr:nvSpPr>
      <xdr:spPr bwMode="auto">
        <a:xfrm>
          <a:off x="4254500" y="2964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113644</xdr:rowOff>
    </xdr:from>
    <xdr:ext cx="762000" cy="259045"/>
    <xdr:sp macro="" textlink="">
      <xdr:nvSpPr>
        <xdr:cNvPr id="76" name="テキスト ボックス 75"/>
        <xdr:cNvSpPr txBox="1"/>
      </xdr:nvSpPr>
      <xdr:spPr>
        <a:xfrm>
          <a:off x="3924300" y="273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76,469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154719</xdr:rowOff>
    </xdr:from>
    <xdr:to>
      <xdr:col>3</xdr:col>
      <xdr:colOff>257175</xdr:colOff>
      <xdr:row>17</xdr:row>
      <xdr:rowOff>84869</xdr:rowOff>
    </xdr:to>
    <xdr:sp macro="" textlink="">
      <xdr:nvSpPr>
        <xdr:cNvPr id="77" name="円/楕円 76"/>
        <xdr:cNvSpPr/>
      </xdr:nvSpPr>
      <xdr:spPr bwMode="auto">
        <a:xfrm>
          <a:off x="3556000" y="294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95046</xdr:rowOff>
    </xdr:from>
    <xdr:ext cx="762000" cy="259045"/>
    <xdr:sp macro="" textlink="">
      <xdr:nvSpPr>
        <xdr:cNvPr id="78" name="テキスト ボックス 77"/>
        <xdr:cNvSpPr txBox="1"/>
      </xdr:nvSpPr>
      <xdr:spPr>
        <a:xfrm>
          <a:off x="3225800" y="271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77,608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147991</xdr:rowOff>
    </xdr:from>
    <xdr:to>
      <xdr:col>2</xdr:col>
      <xdr:colOff>692150</xdr:colOff>
      <xdr:row>17</xdr:row>
      <xdr:rowOff>78141</xdr:rowOff>
    </xdr:to>
    <xdr:sp macro="" textlink="">
      <xdr:nvSpPr>
        <xdr:cNvPr id="79" name="円/楕円 78"/>
        <xdr:cNvSpPr/>
      </xdr:nvSpPr>
      <xdr:spPr bwMode="auto">
        <a:xfrm>
          <a:off x="2857500" y="2938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88318</xdr:rowOff>
    </xdr:from>
    <xdr:ext cx="762000" cy="259045"/>
    <xdr:sp macro="" textlink="">
      <xdr:nvSpPr>
        <xdr:cNvPr id="80" name="テキスト ボックス 79"/>
        <xdr:cNvSpPr txBox="1"/>
      </xdr:nvSpPr>
      <xdr:spPr>
        <a:xfrm>
          <a:off x="2527300" y="27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90595</xdr:rowOff>
    </xdr:from>
    <xdr:to>
      <xdr:col>4</xdr:col>
      <xdr:colOff>1117600</xdr:colOff>
      <xdr:row>36</xdr:row>
      <xdr:rowOff>145345</xdr:rowOff>
    </xdr:to>
    <xdr:cxnSp macro="">
      <xdr:nvCxnSpPr>
        <xdr:cNvPr id="113" name="直線コネクタ 112"/>
        <xdr:cNvCxnSpPr/>
      </xdr:nvCxnSpPr>
      <xdr:spPr bwMode="auto">
        <a:xfrm>
          <a:off x="5003800" y="7043845"/>
          <a:ext cx="647700" cy="54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52419</xdr:rowOff>
    </xdr:from>
    <xdr:to>
      <xdr:col>4</xdr:col>
      <xdr:colOff>469900</xdr:colOff>
      <xdr:row>36</xdr:row>
      <xdr:rowOff>90595</xdr:rowOff>
    </xdr:to>
    <xdr:cxnSp macro="">
      <xdr:nvCxnSpPr>
        <xdr:cNvPr id="116" name="直線コネクタ 115"/>
        <xdr:cNvCxnSpPr/>
      </xdr:nvCxnSpPr>
      <xdr:spPr bwMode="auto">
        <a:xfrm>
          <a:off x="4305300" y="7005669"/>
          <a:ext cx="6985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32703</xdr:rowOff>
    </xdr:from>
    <xdr:to>
      <xdr:col>3</xdr:col>
      <xdr:colOff>904875</xdr:colOff>
      <xdr:row>36</xdr:row>
      <xdr:rowOff>52419</xdr:rowOff>
    </xdr:to>
    <xdr:cxnSp macro="">
      <xdr:nvCxnSpPr>
        <xdr:cNvPr id="119" name="直線コネクタ 118"/>
        <xdr:cNvCxnSpPr/>
      </xdr:nvCxnSpPr>
      <xdr:spPr bwMode="auto">
        <a:xfrm>
          <a:off x="3606800" y="6985953"/>
          <a:ext cx="698500" cy="19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19006</xdr:rowOff>
    </xdr:from>
    <xdr:to>
      <xdr:col>3</xdr:col>
      <xdr:colOff>206375</xdr:colOff>
      <xdr:row>36</xdr:row>
      <xdr:rowOff>32703</xdr:rowOff>
    </xdr:to>
    <xdr:cxnSp macro="">
      <xdr:nvCxnSpPr>
        <xdr:cNvPr id="122" name="直線コネクタ 121"/>
        <xdr:cNvCxnSpPr/>
      </xdr:nvCxnSpPr>
      <xdr:spPr bwMode="auto">
        <a:xfrm>
          <a:off x="2908300" y="6972256"/>
          <a:ext cx="698500" cy="13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321574</xdr:rowOff>
    </xdr:from>
    <xdr:ext cx="762000" cy="259045"/>
    <xdr:sp macro="" textlink="">
      <xdr:nvSpPr>
        <xdr:cNvPr id="126" name="テキスト ボックス 125"/>
        <xdr:cNvSpPr txBox="1"/>
      </xdr:nvSpPr>
      <xdr:spPr>
        <a:xfrm>
          <a:off x="2527300" y="65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94545</xdr:rowOff>
    </xdr:from>
    <xdr:to>
      <xdr:col>5</xdr:col>
      <xdr:colOff>34925</xdr:colOff>
      <xdr:row>37</xdr:row>
      <xdr:rowOff>24695</xdr:rowOff>
    </xdr:to>
    <xdr:sp macro="" textlink="">
      <xdr:nvSpPr>
        <xdr:cNvPr id="132" name="円/楕円 131"/>
        <xdr:cNvSpPr/>
      </xdr:nvSpPr>
      <xdr:spPr bwMode="auto">
        <a:xfrm>
          <a:off x="5600700" y="704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66622</xdr:rowOff>
    </xdr:from>
    <xdr:ext cx="762000" cy="259045"/>
    <xdr:sp macro="" textlink="">
      <xdr:nvSpPr>
        <xdr:cNvPr id="133" name="人口1人当たり決算額の推移該当値テキスト445"/>
        <xdr:cNvSpPr txBox="1"/>
      </xdr:nvSpPr>
      <xdr:spPr>
        <a:xfrm>
          <a:off x="5740400" y="701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4,037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39795</xdr:rowOff>
    </xdr:from>
    <xdr:to>
      <xdr:col>4</xdr:col>
      <xdr:colOff>520700</xdr:colOff>
      <xdr:row>36</xdr:row>
      <xdr:rowOff>141395</xdr:rowOff>
    </xdr:to>
    <xdr:sp macro="" textlink="">
      <xdr:nvSpPr>
        <xdr:cNvPr id="134" name="円/楕円 133"/>
        <xdr:cNvSpPr/>
      </xdr:nvSpPr>
      <xdr:spPr bwMode="auto">
        <a:xfrm>
          <a:off x="4953000" y="6993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126172</xdr:rowOff>
    </xdr:from>
    <xdr:ext cx="736600" cy="259045"/>
    <xdr:sp macro="" textlink="">
      <xdr:nvSpPr>
        <xdr:cNvPr id="135" name="テキスト ボックス 134"/>
        <xdr:cNvSpPr txBox="1"/>
      </xdr:nvSpPr>
      <xdr:spPr>
        <a:xfrm>
          <a:off x="4622800" y="70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1619</xdr:rowOff>
    </xdr:from>
    <xdr:to>
      <xdr:col>3</xdr:col>
      <xdr:colOff>955675</xdr:colOff>
      <xdr:row>36</xdr:row>
      <xdr:rowOff>103219</xdr:rowOff>
    </xdr:to>
    <xdr:sp macro="" textlink="">
      <xdr:nvSpPr>
        <xdr:cNvPr id="136" name="円/楕円 135"/>
        <xdr:cNvSpPr/>
      </xdr:nvSpPr>
      <xdr:spPr bwMode="auto">
        <a:xfrm>
          <a:off x="4254500" y="6954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87996</xdr:rowOff>
    </xdr:from>
    <xdr:ext cx="762000" cy="259045"/>
    <xdr:sp macro="" textlink="">
      <xdr:nvSpPr>
        <xdr:cNvPr id="137" name="テキスト ボックス 136"/>
        <xdr:cNvSpPr txBox="1"/>
      </xdr:nvSpPr>
      <xdr:spPr>
        <a:xfrm>
          <a:off x="3924300" y="70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324803</xdr:rowOff>
    </xdr:from>
    <xdr:to>
      <xdr:col>3</xdr:col>
      <xdr:colOff>257175</xdr:colOff>
      <xdr:row>36</xdr:row>
      <xdr:rowOff>83503</xdr:rowOff>
    </xdr:to>
    <xdr:sp macro="" textlink="">
      <xdr:nvSpPr>
        <xdr:cNvPr id="138" name="円/楕円 137"/>
        <xdr:cNvSpPr/>
      </xdr:nvSpPr>
      <xdr:spPr bwMode="auto">
        <a:xfrm>
          <a:off x="3556000" y="6935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68280</xdr:rowOff>
    </xdr:from>
    <xdr:ext cx="762000" cy="259045"/>
    <xdr:sp macro="" textlink="">
      <xdr:nvSpPr>
        <xdr:cNvPr id="139" name="テキスト ボックス 138"/>
        <xdr:cNvSpPr txBox="1"/>
      </xdr:nvSpPr>
      <xdr:spPr>
        <a:xfrm>
          <a:off x="3225800" y="702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311106</xdr:rowOff>
    </xdr:from>
    <xdr:to>
      <xdr:col>2</xdr:col>
      <xdr:colOff>692150</xdr:colOff>
      <xdr:row>36</xdr:row>
      <xdr:rowOff>69806</xdr:rowOff>
    </xdr:to>
    <xdr:sp macro="" textlink="">
      <xdr:nvSpPr>
        <xdr:cNvPr id="140" name="円/楕円 139"/>
        <xdr:cNvSpPr/>
      </xdr:nvSpPr>
      <xdr:spPr bwMode="auto">
        <a:xfrm>
          <a:off x="2857500" y="692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54583</xdr:rowOff>
    </xdr:from>
    <xdr:ext cx="762000" cy="259045"/>
    <xdr:sp macro="" textlink="">
      <xdr:nvSpPr>
        <xdr:cNvPr id="141" name="テキスト ボックス 140"/>
        <xdr:cNvSpPr txBox="1"/>
      </xdr:nvSpPr>
      <xdr:spPr>
        <a:xfrm>
          <a:off x="2527300" y="700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一般会計は平成１８年度決算で実質収支赤字に陥り、平成２０年度までの３年間赤字が継続した。行財政改革の取り組み等により、平成２１年度以降は黒字に転換し、財政調整基金残高も増加してきたが、平成２５年度、平成２６年度では基金を取り崩す決算となり、残高が減少している。市税が伸び悩む中で、地方交付税や臨時財政対策債などの依存財源に頼る脆弱な財政構造であり、安定的な財政運営のために粘り強く行財政改革に取り組んでいく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一般会計は、平成２１年度以降は黒字で推移している。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国民健康保険特別会計は、収納率向上の取り組みや保険給付費の適正化等に努めてきたことから収支は改善傾向であったが、平成２６年度で黒字に転換した。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駐車場特別会計は、近隣に民間のコインパーキングが整備されてきたことや、近年の車両の大型化に伴って、構造上駐車不可能な車種が増加してきたことから厳しい経営状況となっており、赤字が継続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水道事業会計は、節水機器の普及等で水需要が減少しており経営状況が厳しくなっている。さらに、老朽化している施設の更新も必要となってくることから、慎重な経営が必要である。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公共下水道事業特別会計は、使用料収入の伸び悩み等で厳しい経営状況であるが、解消可能資金不足額の算定もあり、資金不足額は発生していない。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病院事業会計は、資金不足額は発生していないが、平成２０年度から平成２２年度にかけて実施した耐震補強及びリニューアル改修等に伴って発行した企業債の償還が今後ピークを迎え、医師確保という不安定要因もあることから、慎重な経営が必要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介護保険特別会計、後期高齢者医療特別会計は黒字を維持している。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今後、全ての会計において、引き続き、健全な財政運営に努め、各会計が、それぞれの諸課題に対してその対応策をしっかり検討し、計画的に事業が実施できるよう財政運営を進めていくことが重要である。</a:t>
          </a:r>
          <a:endParaRPr lang="ja-JP"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一般会計の元利償還金については減少傾向にあるが、今後、公共施設の老朽化に伴って大規模改修や耐震化への対応が必要になってくるため、建設地方債の発行に伴い増加することが見込まれる。</a:t>
          </a:r>
        </a:p>
        <a:p>
          <a:r>
            <a:rPr kumimoji="1" lang="ja-JP" altLang="en-US" sz="1100">
              <a:latin typeface="ＭＳ ゴシック" pitchFamily="49" charset="-128"/>
              <a:ea typeface="ＭＳ ゴシック" pitchFamily="49" charset="-128"/>
            </a:rPr>
            <a:t>　公営企業についても、過去の病院リニューアル工事に伴う企業債の発行に伴う公債費の増加や、水道事業における老朽化した施設や設備の更新が想定されるため、公債費の増加が見込まれる。</a:t>
          </a:r>
        </a:p>
        <a:p>
          <a:r>
            <a:rPr kumimoji="1" lang="ja-JP" altLang="en-US" sz="1100">
              <a:latin typeface="ＭＳ ゴシック" pitchFamily="49" charset="-128"/>
              <a:ea typeface="ＭＳ ゴシック" pitchFamily="49" charset="-128"/>
            </a:rPr>
            <a:t>　実質公債費比率については、類似団体平均と比べて低い値となっているが、引き続き事業の精査や過度な後年度負担が生じないよう考慮し、公債費の状況には注意を払っていく必要がある。</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将来負担額</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本市においては、公営企業債等繰入見込額が多くなっており、その大部分が下水道事業債である。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般会計の市債残高については、これまで普通建設事業を抑制してきたことに伴い抑制されてきたが、臨時財政対策債の増大や、今後は公共施設の老朽化に伴い大規模改修や耐震化事業の発生が予想されることから注意を払う必要があ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充当可能財源等</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充当可能基金については、財政調整基金が平成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年度末には</a:t>
          </a:r>
          <a:r>
            <a:rPr kumimoji="1" lang="en-US" altLang="ja-JP" sz="1100">
              <a:latin typeface="ＭＳ ゴシック" pitchFamily="49" charset="-128"/>
              <a:ea typeface="ＭＳ ゴシック" pitchFamily="49" charset="-128"/>
            </a:rPr>
            <a:t>153</a:t>
          </a:r>
          <a:r>
            <a:rPr kumimoji="1" lang="ja-JP" altLang="en-US" sz="1100">
              <a:latin typeface="ＭＳ ゴシック" pitchFamily="49" charset="-128"/>
              <a:ea typeface="ＭＳ ゴシック" pitchFamily="49" charset="-128"/>
            </a:rPr>
            <a:t>百万円となっていたが、平成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年度末には</a:t>
          </a:r>
          <a:r>
            <a:rPr kumimoji="1" lang="en-US" altLang="ja-JP" sz="1100">
              <a:latin typeface="ＭＳ ゴシック" pitchFamily="49" charset="-128"/>
              <a:ea typeface="ＭＳ ゴシック" pitchFamily="49" charset="-128"/>
            </a:rPr>
            <a:t>1,913</a:t>
          </a:r>
          <a:r>
            <a:rPr kumimoji="1" lang="ja-JP" altLang="en-US" sz="1100">
              <a:latin typeface="ＭＳ ゴシック" pitchFamily="49" charset="-128"/>
              <a:ea typeface="ＭＳ ゴシック" pitchFamily="49" charset="-128"/>
            </a:rPr>
            <a:t>百万円まで増大した。</a:t>
          </a:r>
          <a:endParaRPr kumimoji="1" lang="en-US" altLang="ja-JP" sz="11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22653033</v>
      </c>
      <c r="BO4" s="379"/>
      <c r="BP4" s="379"/>
      <c r="BQ4" s="379"/>
      <c r="BR4" s="379"/>
      <c r="BS4" s="379"/>
      <c r="BT4" s="379"/>
      <c r="BU4" s="380"/>
      <c r="BV4" s="378">
        <v>22921753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0.1</v>
      </c>
      <c r="CU4" s="556"/>
      <c r="CV4" s="556"/>
      <c r="CW4" s="556"/>
      <c r="CX4" s="556"/>
      <c r="CY4" s="556"/>
      <c r="CZ4" s="556"/>
      <c r="DA4" s="557"/>
      <c r="DB4" s="555">
        <v>0.2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22461580</v>
      </c>
      <c r="BO5" s="384"/>
      <c r="BP5" s="384"/>
      <c r="BQ5" s="384"/>
      <c r="BR5" s="384"/>
      <c r="BS5" s="384"/>
      <c r="BT5" s="384"/>
      <c r="BU5" s="385"/>
      <c r="BV5" s="383">
        <v>22773691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102.1</v>
      </c>
      <c r="CU5" s="354"/>
      <c r="CV5" s="354"/>
      <c r="CW5" s="354"/>
      <c r="CX5" s="354"/>
      <c r="CY5" s="354"/>
      <c r="CZ5" s="354"/>
      <c r="DA5" s="355"/>
      <c r="DB5" s="353">
        <v>98.5</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191453</v>
      </c>
      <c r="BO6" s="384"/>
      <c r="BP6" s="384"/>
      <c r="BQ6" s="384"/>
      <c r="BR6" s="384"/>
      <c r="BS6" s="384"/>
      <c r="BT6" s="384"/>
      <c r="BU6" s="385"/>
      <c r="BV6" s="383">
        <v>148062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111.3</v>
      </c>
      <c r="CU6" s="530"/>
      <c r="CV6" s="530"/>
      <c r="CW6" s="530"/>
      <c r="CX6" s="530"/>
      <c r="CY6" s="530"/>
      <c r="CZ6" s="530"/>
      <c r="DA6" s="531"/>
      <c r="DB6" s="529">
        <v>107.7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176122</v>
      </c>
      <c r="BO7" s="384"/>
      <c r="BP7" s="384"/>
      <c r="BQ7" s="384"/>
      <c r="BR7" s="384"/>
      <c r="BS7" s="384"/>
      <c r="BT7" s="384"/>
      <c r="BU7" s="385"/>
      <c r="BV7" s="383">
        <v>123165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13432717</v>
      </c>
      <c r="CU7" s="384"/>
      <c r="CV7" s="384"/>
      <c r="CW7" s="384"/>
      <c r="CX7" s="384"/>
      <c r="CY7" s="384"/>
      <c r="CZ7" s="384"/>
      <c r="DA7" s="385"/>
      <c r="DB7" s="383">
        <v>13338611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15331</v>
      </c>
      <c r="BO8" s="384"/>
      <c r="BP8" s="384"/>
      <c r="BQ8" s="384"/>
      <c r="BR8" s="384"/>
      <c r="BS8" s="384"/>
      <c r="BT8" s="384"/>
      <c r="BU8" s="385"/>
      <c r="BV8" s="383">
        <v>24897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v>
      </c>
      <c r="CU8" s="493"/>
      <c r="CV8" s="493"/>
      <c r="CW8" s="493"/>
      <c r="CX8" s="493"/>
      <c r="CY8" s="493"/>
      <c r="CZ8" s="493"/>
      <c r="DA8" s="494"/>
      <c r="DB8" s="492">
        <v>0.59</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66165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-9566</v>
      </c>
      <c r="BO9" s="384"/>
      <c r="BP9" s="384"/>
      <c r="BQ9" s="384"/>
      <c r="BR9" s="384"/>
      <c r="BS9" s="384"/>
      <c r="BT9" s="384"/>
      <c r="BU9" s="385"/>
      <c r="BV9" s="383">
        <v>-310857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8.4</v>
      </c>
      <c r="CU9" s="354"/>
      <c r="CV9" s="354"/>
      <c r="CW9" s="354"/>
      <c r="CX9" s="354"/>
      <c r="CY9" s="354"/>
      <c r="CZ9" s="354"/>
      <c r="DA9" s="355"/>
      <c r="DB9" s="353">
        <v>8.4</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65780</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10591</v>
      </c>
      <c r="BO10" s="384"/>
      <c r="BP10" s="384"/>
      <c r="BQ10" s="384"/>
      <c r="BR10" s="384"/>
      <c r="BS10" s="384"/>
      <c r="BT10" s="384"/>
      <c r="BU10" s="385"/>
      <c r="BV10" s="383">
        <v>8372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182</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66542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90000</v>
      </c>
      <c r="BO12" s="384"/>
      <c r="BP12" s="384"/>
      <c r="BQ12" s="384"/>
      <c r="BR12" s="384"/>
      <c r="BS12" s="384"/>
      <c r="BT12" s="384"/>
      <c r="BU12" s="385"/>
      <c r="BV12" s="383">
        <v>320000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65991</v>
      </c>
      <c r="S13" s="485"/>
      <c r="T13" s="485"/>
      <c r="U13" s="485"/>
      <c r="V13" s="486"/>
      <c r="W13" s="472" t="s">
        <v>123</v>
      </c>
      <c r="X13" s="396"/>
      <c r="Y13" s="396"/>
      <c r="Z13" s="396"/>
      <c r="AA13" s="396"/>
      <c r="AB13" s="397"/>
      <c r="AC13" s="359">
        <v>108</v>
      </c>
      <c r="AD13" s="360"/>
      <c r="AE13" s="360"/>
      <c r="AF13" s="360"/>
      <c r="AG13" s="361"/>
      <c r="AH13" s="359">
        <v>149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-88975</v>
      </c>
      <c r="BO13" s="384"/>
      <c r="BP13" s="384"/>
      <c r="BQ13" s="384"/>
      <c r="BR13" s="384"/>
      <c r="BS13" s="384"/>
      <c r="BT13" s="384"/>
      <c r="BU13" s="385"/>
      <c r="BV13" s="383">
        <v>-622303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3.7</v>
      </c>
      <c r="CU13" s="354"/>
      <c r="CV13" s="354"/>
      <c r="CW13" s="354"/>
      <c r="CX13" s="354"/>
      <c r="CY13" s="354"/>
      <c r="CZ13" s="354"/>
      <c r="DA13" s="355"/>
      <c r="DB13" s="353">
        <v>4.8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66434</v>
      </c>
      <c r="S14" s="485"/>
      <c r="T14" s="485"/>
      <c r="U14" s="485"/>
      <c r="V14" s="486"/>
      <c r="W14" s="487"/>
      <c r="X14" s="399"/>
      <c r="Y14" s="399"/>
      <c r="Z14" s="399"/>
      <c r="AA14" s="399"/>
      <c r="AB14" s="400"/>
      <c r="AC14" s="477">
        <v>0.4</v>
      </c>
      <c r="AD14" s="478"/>
      <c r="AE14" s="478"/>
      <c r="AF14" s="478"/>
      <c r="AG14" s="479"/>
      <c r="AH14" s="477">
        <v>0.5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31.4</v>
      </c>
      <c r="CU14" s="456"/>
      <c r="CV14" s="456"/>
      <c r="CW14" s="456"/>
      <c r="CX14" s="456"/>
      <c r="CY14" s="456"/>
      <c r="CZ14" s="456"/>
      <c r="DA14" s="457"/>
      <c r="DB14" s="488">
        <v>30.5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65867</v>
      </c>
      <c r="S15" s="485"/>
      <c r="T15" s="485"/>
      <c r="U15" s="485"/>
      <c r="V15" s="486"/>
      <c r="W15" s="472" t="s">
        <v>130</v>
      </c>
      <c r="X15" s="396"/>
      <c r="Y15" s="396"/>
      <c r="Z15" s="396"/>
      <c r="AA15" s="396"/>
      <c r="AB15" s="397"/>
      <c r="AC15" s="359">
        <v>7162</v>
      </c>
      <c r="AD15" s="360"/>
      <c r="AE15" s="360"/>
      <c r="AF15" s="360"/>
      <c r="AG15" s="361"/>
      <c r="AH15" s="359">
        <v>8281</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6398593</v>
      </c>
      <c r="BO15" s="379"/>
      <c r="BP15" s="379"/>
      <c r="BQ15" s="379"/>
      <c r="BR15" s="379"/>
      <c r="BS15" s="379"/>
      <c r="BT15" s="379"/>
      <c r="BU15" s="380"/>
      <c r="BV15" s="378">
        <v>6156784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27.2</v>
      </c>
      <c r="AD16" s="478"/>
      <c r="AE16" s="478"/>
      <c r="AF16" s="478"/>
      <c r="AG16" s="479"/>
      <c r="AH16" s="477">
        <v>28.5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10424063</v>
      </c>
      <c r="BO16" s="384"/>
      <c r="BP16" s="384"/>
      <c r="BQ16" s="384"/>
      <c r="BR16" s="384"/>
      <c r="BS16" s="384"/>
      <c r="BT16" s="384"/>
      <c r="BU16" s="385"/>
      <c r="BV16" s="383">
        <v>10272770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19051</v>
      </c>
      <c r="AD17" s="360"/>
      <c r="AE17" s="360"/>
      <c r="AF17" s="360"/>
      <c r="AG17" s="361"/>
      <c r="AH17" s="359">
        <v>19974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8288024</v>
      </c>
      <c r="BO17" s="384"/>
      <c r="BP17" s="384"/>
      <c r="BQ17" s="384"/>
      <c r="BR17" s="384"/>
      <c r="BS17" s="384"/>
      <c r="BT17" s="384"/>
      <c r="BU17" s="385"/>
      <c r="BV17" s="383">
        <v>8016369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8.89</v>
      </c>
      <c r="M18" s="448"/>
      <c r="N18" s="448"/>
      <c r="O18" s="448"/>
      <c r="P18" s="448"/>
      <c r="Q18" s="448"/>
      <c r="R18" s="449"/>
      <c r="S18" s="449"/>
      <c r="T18" s="449"/>
      <c r="U18" s="449"/>
      <c r="V18" s="450"/>
      <c r="W18" s="464"/>
      <c r="X18" s="465"/>
      <c r="Y18" s="465"/>
      <c r="Z18" s="465"/>
      <c r="AA18" s="465"/>
      <c r="AB18" s="473"/>
      <c r="AC18" s="347">
        <v>72.400000000000006</v>
      </c>
      <c r="AD18" s="348"/>
      <c r="AE18" s="348"/>
      <c r="AF18" s="348"/>
      <c r="AG18" s="451"/>
      <c r="AH18" s="347">
        <v>68.8</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13823234</v>
      </c>
      <c r="BO18" s="384"/>
      <c r="BP18" s="384"/>
      <c r="BQ18" s="384"/>
      <c r="BR18" s="384"/>
      <c r="BS18" s="384"/>
      <c r="BT18" s="384"/>
      <c r="BU18" s="385"/>
      <c r="BV18" s="383">
        <v>13705982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7443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15106567</v>
      </c>
      <c r="BO19" s="384"/>
      <c r="BP19" s="384"/>
      <c r="BQ19" s="384"/>
      <c r="BR19" s="384"/>
      <c r="BS19" s="384"/>
      <c r="BT19" s="384"/>
      <c r="BU19" s="385"/>
      <c r="BV19" s="383">
        <v>15726911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26754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14176926</v>
      </c>
      <c r="BO23" s="384"/>
      <c r="BP23" s="384"/>
      <c r="BQ23" s="384"/>
      <c r="BR23" s="384"/>
      <c r="BS23" s="384"/>
      <c r="BT23" s="384"/>
      <c r="BU23" s="385"/>
      <c r="BV23" s="383">
        <v>13396743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9400</v>
      </c>
      <c r="R24" s="360"/>
      <c r="S24" s="360"/>
      <c r="T24" s="360"/>
      <c r="U24" s="360"/>
      <c r="V24" s="361"/>
      <c r="W24" s="425"/>
      <c r="X24" s="416"/>
      <c r="Y24" s="417"/>
      <c r="Z24" s="356" t="s">
        <v>153</v>
      </c>
      <c r="AA24" s="357"/>
      <c r="AB24" s="357"/>
      <c r="AC24" s="357"/>
      <c r="AD24" s="357"/>
      <c r="AE24" s="357"/>
      <c r="AF24" s="357"/>
      <c r="AG24" s="358"/>
      <c r="AH24" s="359">
        <v>418</v>
      </c>
      <c r="AI24" s="360"/>
      <c r="AJ24" s="360"/>
      <c r="AK24" s="360"/>
      <c r="AL24" s="361"/>
      <c r="AM24" s="359">
        <v>1257344</v>
      </c>
      <c r="AN24" s="360"/>
      <c r="AO24" s="360"/>
      <c r="AP24" s="360"/>
      <c r="AQ24" s="360"/>
      <c r="AR24" s="361"/>
      <c r="AS24" s="359">
        <v>3008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10232461</v>
      </c>
      <c r="BO24" s="384"/>
      <c r="BP24" s="384"/>
      <c r="BQ24" s="384"/>
      <c r="BR24" s="384"/>
      <c r="BS24" s="384"/>
      <c r="BT24" s="384"/>
      <c r="BU24" s="385"/>
      <c r="BV24" s="383">
        <v>9304541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2</v>
      </c>
      <c r="M25" s="360"/>
      <c r="N25" s="360"/>
      <c r="O25" s="360"/>
      <c r="P25" s="361"/>
      <c r="Q25" s="359">
        <v>8200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1449463</v>
      </c>
      <c r="BO25" s="379"/>
      <c r="BP25" s="379"/>
      <c r="BQ25" s="379"/>
      <c r="BR25" s="379"/>
      <c r="BS25" s="379"/>
      <c r="BT25" s="379"/>
      <c r="BU25" s="380"/>
      <c r="BV25" s="378">
        <v>1044688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7300</v>
      </c>
      <c r="R26" s="360"/>
      <c r="S26" s="360"/>
      <c r="T26" s="360"/>
      <c r="U26" s="360"/>
      <c r="V26" s="361"/>
      <c r="W26" s="425"/>
      <c r="X26" s="416"/>
      <c r="Y26" s="417"/>
      <c r="Z26" s="356" t="s">
        <v>159</v>
      </c>
      <c r="AA26" s="438"/>
      <c r="AB26" s="438"/>
      <c r="AC26" s="438"/>
      <c r="AD26" s="438"/>
      <c r="AE26" s="438"/>
      <c r="AF26" s="438"/>
      <c r="AG26" s="439"/>
      <c r="AH26" s="359">
        <v>57</v>
      </c>
      <c r="AI26" s="360"/>
      <c r="AJ26" s="360"/>
      <c r="AK26" s="360"/>
      <c r="AL26" s="361"/>
      <c r="AM26" s="359">
        <v>187530</v>
      </c>
      <c r="AN26" s="360"/>
      <c r="AO26" s="360"/>
      <c r="AP26" s="360"/>
      <c r="AQ26" s="360"/>
      <c r="AR26" s="361"/>
      <c r="AS26" s="359">
        <v>3290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5800</v>
      </c>
      <c r="R27" s="360"/>
      <c r="S27" s="360"/>
      <c r="T27" s="360"/>
      <c r="U27" s="360"/>
      <c r="V27" s="361"/>
      <c r="W27" s="425"/>
      <c r="X27" s="416"/>
      <c r="Y27" s="417"/>
      <c r="Z27" s="356" t="s">
        <v>162</v>
      </c>
      <c r="AA27" s="357"/>
      <c r="AB27" s="357"/>
      <c r="AC27" s="357"/>
      <c r="AD27" s="357"/>
      <c r="AE27" s="357"/>
      <c r="AF27" s="357"/>
      <c r="AG27" s="358"/>
      <c r="AH27" s="359">
        <v>37</v>
      </c>
      <c r="AI27" s="360"/>
      <c r="AJ27" s="360"/>
      <c r="AK27" s="360"/>
      <c r="AL27" s="361"/>
      <c r="AM27" s="359">
        <v>120135</v>
      </c>
      <c r="AN27" s="360"/>
      <c r="AO27" s="360"/>
      <c r="AP27" s="360"/>
      <c r="AQ27" s="360"/>
      <c r="AR27" s="361"/>
      <c r="AS27" s="359">
        <v>3247</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5400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1917798</v>
      </c>
      <c r="BO28" s="379"/>
      <c r="BP28" s="379"/>
      <c r="BQ28" s="379"/>
      <c r="BR28" s="379"/>
      <c r="BS28" s="379"/>
      <c r="BT28" s="379"/>
      <c r="BU28" s="380"/>
      <c r="BV28" s="378">
        <v>1977207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14</v>
      </c>
      <c r="M29" s="360"/>
      <c r="N29" s="360"/>
      <c r="O29" s="360"/>
      <c r="P29" s="361"/>
      <c r="Q29" s="359">
        <v>5200</v>
      </c>
      <c r="R29" s="360"/>
      <c r="S29" s="360"/>
      <c r="T29" s="360"/>
      <c r="U29" s="360"/>
      <c r="V29" s="361"/>
      <c r="W29" s="426"/>
      <c r="X29" s="427"/>
      <c r="Y29" s="428"/>
      <c r="Z29" s="356" t="s">
        <v>169</v>
      </c>
      <c r="AA29" s="357"/>
      <c r="AB29" s="357"/>
      <c r="AC29" s="357"/>
      <c r="AD29" s="357"/>
      <c r="AE29" s="357"/>
      <c r="AF29" s="357"/>
      <c r="AG29" s="358"/>
      <c r="AH29" s="359">
        <v>455</v>
      </c>
      <c r="AI29" s="360"/>
      <c r="AJ29" s="360"/>
      <c r="AK29" s="360"/>
      <c r="AL29" s="361"/>
      <c r="AM29" s="359">
        <v>1377479</v>
      </c>
      <c r="AN29" s="360"/>
      <c r="AO29" s="360"/>
      <c r="AP29" s="360"/>
      <c r="AQ29" s="360"/>
      <c r="AR29" s="361"/>
      <c r="AS29" s="359">
        <v>3027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2498</v>
      </c>
      <c r="BO29" s="384"/>
      <c r="BP29" s="384"/>
      <c r="BQ29" s="384"/>
      <c r="BR29" s="384"/>
      <c r="BS29" s="384"/>
      <c r="BT29" s="384"/>
      <c r="BU29" s="385"/>
      <c r="BV29" s="383">
        <v>2497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432443</v>
      </c>
      <c r="BO30" s="387"/>
      <c r="BP30" s="387"/>
      <c r="BQ30" s="387"/>
      <c r="BR30" s="387"/>
      <c r="BS30" s="387"/>
      <c r="BT30" s="387"/>
      <c r="BU30" s="388"/>
      <c r="BV30" s="386">
        <v>554905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藤井寺市柏原市学校給食組合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藤井寺市勤労者互助会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柏原羽曳野藤井寺消防組合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藤井寺市地域サービス公社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柏羽藤環境事業組合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駐車場特別会計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大和川右岸水防事務組合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大阪府後期高齢者医療広域連合(一般会計)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大阪府後期高齢者医療広域連合8後期高齢者医療特別会計)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大阪広域水道企業団(水道事業会計)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大阪広域水道企業団(工業用水道事業会計)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1" t="s">
        <v>24</v>
      </c>
      <c r="C41" s="1182"/>
      <c r="D41" s="81"/>
      <c r="E41" s="1183" t="s">
        <v>25</v>
      </c>
      <c r="F41" s="1183"/>
      <c r="G41" s="1183"/>
      <c r="H41" s="1184"/>
      <c r="I41" s="82">
        <v>11846</v>
      </c>
      <c r="J41" s="83">
        <v>11993</v>
      </c>
      <c r="K41" s="83">
        <v>12337</v>
      </c>
      <c r="L41" s="83">
        <v>13397</v>
      </c>
      <c r="M41" s="84">
        <v>14177</v>
      </c>
    </row>
    <row r="42" spans="2:13" ht="27.75" customHeight="1" x14ac:dyDescent="0.15">
      <c r="B42" s="1171"/>
      <c r="C42" s="1172"/>
      <c r="D42" s="85"/>
      <c r="E42" s="1175" t="s">
        <v>26</v>
      </c>
      <c r="F42" s="1175"/>
      <c r="G42" s="1175"/>
      <c r="H42" s="1176"/>
      <c r="I42" s="86">
        <v>778</v>
      </c>
      <c r="J42" s="87">
        <v>789</v>
      </c>
      <c r="K42" s="87">
        <v>801</v>
      </c>
      <c r="L42" s="87" t="s">
        <v>479</v>
      </c>
      <c r="M42" s="88" t="s">
        <v>479</v>
      </c>
    </row>
    <row r="43" spans="2:13" ht="27.75" customHeight="1" x14ac:dyDescent="0.15">
      <c r="B43" s="1171"/>
      <c r="C43" s="1172"/>
      <c r="D43" s="85"/>
      <c r="E43" s="1175" t="s">
        <v>27</v>
      </c>
      <c r="F43" s="1175"/>
      <c r="G43" s="1175"/>
      <c r="H43" s="1176"/>
      <c r="I43" s="86">
        <v>17007</v>
      </c>
      <c r="J43" s="87">
        <v>17021</v>
      </c>
      <c r="K43" s="87">
        <v>16722</v>
      </c>
      <c r="L43" s="87">
        <v>16999</v>
      </c>
      <c r="M43" s="88">
        <v>16423</v>
      </c>
    </row>
    <row r="44" spans="2:13" ht="27.75" customHeight="1" x14ac:dyDescent="0.15">
      <c r="B44" s="1171"/>
      <c r="C44" s="1172"/>
      <c r="D44" s="85"/>
      <c r="E44" s="1175" t="s">
        <v>28</v>
      </c>
      <c r="F44" s="1175"/>
      <c r="G44" s="1175"/>
      <c r="H44" s="1176"/>
      <c r="I44" s="86">
        <v>1740</v>
      </c>
      <c r="J44" s="87">
        <v>1559</v>
      </c>
      <c r="K44" s="87">
        <v>1386</v>
      </c>
      <c r="L44" s="87">
        <v>1300</v>
      </c>
      <c r="M44" s="88">
        <v>1210</v>
      </c>
    </row>
    <row r="45" spans="2:13" ht="27.75" customHeight="1" x14ac:dyDescent="0.15">
      <c r="B45" s="1171"/>
      <c r="C45" s="1172"/>
      <c r="D45" s="85"/>
      <c r="E45" s="1175" t="s">
        <v>29</v>
      </c>
      <c r="F45" s="1175"/>
      <c r="G45" s="1175"/>
      <c r="H45" s="1176"/>
      <c r="I45" s="86">
        <v>4307</v>
      </c>
      <c r="J45" s="87">
        <v>4186</v>
      </c>
      <c r="K45" s="87">
        <v>4067</v>
      </c>
      <c r="L45" s="87">
        <v>3894</v>
      </c>
      <c r="M45" s="88">
        <v>3295</v>
      </c>
    </row>
    <row r="46" spans="2:13" ht="27.75" customHeight="1" x14ac:dyDescent="0.15">
      <c r="B46" s="1171"/>
      <c r="C46" s="1172"/>
      <c r="D46" s="85"/>
      <c r="E46" s="1175" t="s">
        <v>30</v>
      </c>
      <c r="F46" s="1175"/>
      <c r="G46" s="1175"/>
      <c r="H46" s="1176"/>
      <c r="I46" s="86">
        <v>299</v>
      </c>
      <c r="J46" s="87">
        <v>303</v>
      </c>
      <c r="K46" s="87">
        <v>308</v>
      </c>
      <c r="L46" s="87" t="s">
        <v>479</v>
      </c>
      <c r="M46" s="88" t="s">
        <v>479</v>
      </c>
    </row>
    <row r="47" spans="2:13" ht="27.75" customHeight="1" x14ac:dyDescent="0.15">
      <c r="B47" s="1171"/>
      <c r="C47" s="1172"/>
      <c r="D47" s="85"/>
      <c r="E47" s="1175" t="s">
        <v>31</v>
      </c>
      <c r="F47" s="1175"/>
      <c r="G47" s="1175"/>
      <c r="H47" s="1176"/>
      <c r="I47" s="86" t="s">
        <v>479</v>
      </c>
      <c r="J47" s="87" t="s">
        <v>479</v>
      </c>
      <c r="K47" s="87" t="s">
        <v>479</v>
      </c>
      <c r="L47" s="87" t="s">
        <v>479</v>
      </c>
      <c r="M47" s="88" t="s">
        <v>479</v>
      </c>
    </row>
    <row r="48" spans="2:13" ht="27.75" customHeight="1" x14ac:dyDescent="0.15">
      <c r="B48" s="1173"/>
      <c r="C48" s="1174"/>
      <c r="D48" s="85"/>
      <c r="E48" s="1175" t="s">
        <v>32</v>
      </c>
      <c r="F48" s="1175"/>
      <c r="G48" s="1175"/>
      <c r="H48" s="1176"/>
      <c r="I48" s="86" t="s">
        <v>479</v>
      </c>
      <c r="J48" s="87" t="s">
        <v>479</v>
      </c>
      <c r="K48" s="87" t="s">
        <v>479</v>
      </c>
      <c r="L48" s="87" t="s">
        <v>479</v>
      </c>
      <c r="M48" s="88" t="s">
        <v>479</v>
      </c>
    </row>
    <row r="49" spans="2:13" ht="27.75" customHeight="1" x14ac:dyDescent="0.15">
      <c r="B49" s="1169" t="s">
        <v>33</v>
      </c>
      <c r="C49" s="1170"/>
      <c r="D49" s="89"/>
      <c r="E49" s="1175" t="s">
        <v>34</v>
      </c>
      <c r="F49" s="1175"/>
      <c r="G49" s="1175"/>
      <c r="H49" s="1176"/>
      <c r="I49" s="86">
        <v>1954</v>
      </c>
      <c r="J49" s="87">
        <v>2534</v>
      </c>
      <c r="K49" s="87">
        <v>2947</v>
      </c>
      <c r="L49" s="87">
        <v>2810</v>
      </c>
      <c r="M49" s="88">
        <v>2535</v>
      </c>
    </row>
    <row r="50" spans="2:13" ht="27.75" customHeight="1" x14ac:dyDescent="0.15">
      <c r="B50" s="1171"/>
      <c r="C50" s="1172"/>
      <c r="D50" s="85"/>
      <c r="E50" s="1175" t="s">
        <v>35</v>
      </c>
      <c r="F50" s="1175"/>
      <c r="G50" s="1175"/>
      <c r="H50" s="1176"/>
      <c r="I50" s="86">
        <v>6786</v>
      </c>
      <c r="J50" s="87">
        <v>6378</v>
      </c>
      <c r="K50" s="87">
        <v>6454</v>
      </c>
      <c r="L50" s="87">
        <v>6444</v>
      </c>
      <c r="M50" s="88">
        <v>6078</v>
      </c>
    </row>
    <row r="51" spans="2:13" ht="27.75" customHeight="1" x14ac:dyDescent="0.15">
      <c r="B51" s="1173"/>
      <c r="C51" s="1174"/>
      <c r="D51" s="85"/>
      <c r="E51" s="1175" t="s">
        <v>36</v>
      </c>
      <c r="F51" s="1175"/>
      <c r="G51" s="1175"/>
      <c r="H51" s="1176"/>
      <c r="I51" s="86">
        <v>20466</v>
      </c>
      <c r="J51" s="87">
        <v>21283</v>
      </c>
      <c r="K51" s="87">
        <v>22013</v>
      </c>
      <c r="L51" s="87">
        <v>22748</v>
      </c>
      <c r="M51" s="88">
        <v>22799</v>
      </c>
    </row>
    <row r="52" spans="2:13" ht="27.75" customHeight="1" thickBot="1" x14ac:dyDescent="0.2">
      <c r="B52" s="1177" t="s">
        <v>37</v>
      </c>
      <c r="C52" s="1178"/>
      <c r="D52" s="90"/>
      <c r="E52" s="1179" t="s">
        <v>38</v>
      </c>
      <c r="F52" s="1179"/>
      <c r="G52" s="1179"/>
      <c r="H52" s="1180"/>
      <c r="I52" s="91">
        <v>6770</v>
      </c>
      <c r="J52" s="92">
        <v>5656</v>
      </c>
      <c r="K52" s="92">
        <v>4208</v>
      </c>
      <c r="L52" s="92">
        <v>3587</v>
      </c>
      <c r="M52" s="93">
        <v>3694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9749</v>
      </c>
      <c r="E3" s="116"/>
      <c r="F3" s="117">
        <v>40203</v>
      </c>
      <c r="G3" s="118"/>
      <c r="H3" s="119"/>
    </row>
    <row r="4" spans="1:8" x14ac:dyDescent="0.15">
      <c r="A4" s="120"/>
      <c r="B4" s="121"/>
      <c r="C4" s="122"/>
      <c r="D4" s="123">
        <v>4747</v>
      </c>
      <c r="E4" s="124"/>
      <c r="F4" s="125">
        <v>23352</v>
      </c>
      <c r="G4" s="126"/>
      <c r="H4" s="127"/>
    </row>
    <row r="5" spans="1:8" x14ac:dyDescent="0.15">
      <c r="A5" s="108" t="s">
        <v>511</v>
      </c>
      <c r="B5" s="113"/>
      <c r="C5" s="114"/>
      <c r="D5" s="115">
        <v>11003</v>
      </c>
      <c r="E5" s="116"/>
      <c r="F5" s="117">
        <v>47569</v>
      </c>
      <c r="G5" s="118"/>
      <c r="H5" s="119"/>
    </row>
    <row r="6" spans="1:8" x14ac:dyDescent="0.15">
      <c r="A6" s="120"/>
      <c r="B6" s="121"/>
      <c r="C6" s="122"/>
      <c r="D6" s="123">
        <v>5113</v>
      </c>
      <c r="E6" s="124"/>
      <c r="F6" s="125">
        <v>26255</v>
      </c>
      <c r="G6" s="126"/>
      <c r="H6" s="127"/>
    </row>
    <row r="7" spans="1:8" x14ac:dyDescent="0.15">
      <c r="A7" s="108" t="s">
        <v>512</v>
      </c>
      <c r="B7" s="113"/>
      <c r="C7" s="114"/>
      <c r="D7" s="115">
        <v>10559</v>
      </c>
      <c r="E7" s="116"/>
      <c r="F7" s="117">
        <v>50880</v>
      </c>
      <c r="G7" s="118"/>
      <c r="H7" s="119"/>
    </row>
    <row r="8" spans="1:8" x14ac:dyDescent="0.15">
      <c r="A8" s="120"/>
      <c r="B8" s="121"/>
      <c r="C8" s="122"/>
      <c r="D8" s="123">
        <v>5142</v>
      </c>
      <c r="E8" s="124"/>
      <c r="F8" s="125">
        <v>26879</v>
      </c>
      <c r="G8" s="126"/>
      <c r="H8" s="127"/>
    </row>
    <row r="9" spans="1:8" x14ac:dyDescent="0.15">
      <c r="A9" s="108" t="s">
        <v>513</v>
      </c>
      <c r="B9" s="113"/>
      <c r="C9" s="114"/>
      <c r="D9" s="115">
        <v>15518</v>
      </c>
      <c r="E9" s="116"/>
      <c r="F9" s="117">
        <v>63956</v>
      </c>
      <c r="G9" s="118"/>
      <c r="H9" s="119"/>
    </row>
    <row r="10" spans="1:8" x14ac:dyDescent="0.15">
      <c r="A10" s="120"/>
      <c r="B10" s="121"/>
      <c r="C10" s="122"/>
      <c r="D10" s="123">
        <v>9754</v>
      </c>
      <c r="E10" s="124"/>
      <c r="F10" s="125">
        <v>29239</v>
      </c>
      <c r="G10" s="126"/>
      <c r="H10" s="127"/>
    </row>
    <row r="11" spans="1:8" x14ac:dyDescent="0.15">
      <c r="A11" s="108" t="s">
        <v>514</v>
      </c>
      <c r="B11" s="113"/>
      <c r="C11" s="114"/>
      <c r="D11" s="115">
        <v>21755</v>
      </c>
      <c r="E11" s="116"/>
      <c r="F11" s="117">
        <v>66255</v>
      </c>
      <c r="G11" s="118"/>
      <c r="H11" s="119"/>
    </row>
    <row r="12" spans="1:8" x14ac:dyDescent="0.15">
      <c r="A12" s="120"/>
      <c r="B12" s="121"/>
      <c r="C12" s="128"/>
      <c r="D12" s="123">
        <v>15798</v>
      </c>
      <c r="E12" s="124"/>
      <c r="F12" s="125">
        <v>31822</v>
      </c>
      <c r="G12" s="126"/>
      <c r="H12" s="127"/>
    </row>
    <row r="13" spans="1:8" x14ac:dyDescent="0.15">
      <c r="A13" s="108"/>
      <c r="B13" s="113"/>
      <c r="C13" s="129"/>
      <c r="D13" s="130">
        <v>13717</v>
      </c>
      <c r="E13" s="131"/>
      <c r="F13" s="132">
        <v>53773</v>
      </c>
      <c r="G13" s="133"/>
      <c r="H13" s="119"/>
    </row>
    <row r="14" spans="1:8" x14ac:dyDescent="0.15">
      <c r="A14" s="120"/>
      <c r="B14" s="121"/>
      <c r="C14" s="122"/>
      <c r="D14" s="123">
        <v>8111</v>
      </c>
      <c r="E14" s="124"/>
      <c r="F14" s="125">
        <v>27509</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2.0699999999999998</v>
      </c>
      <c r="C19" s="134">
        <f>ROUND(VALUE(SUBSTITUTE(実質収支比率等に係る経年分析!G$48,"▲","-")),2)</f>
        <v>1.51</v>
      </c>
      <c r="D19" s="134">
        <f>ROUND(VALUE(SUBSTITUTE(実質収支比率等に係る経年分析!H$48,"▲","-")),2)</f>
        <v>2.5499999999999998</v>
      </c>
      <c r="E19" s="134">
        <f>ROUND(VALUE(SUBSTITUTE(実質収支比率等に係る経年分析!I$48,"▲","-")),2)</f>
        <v>0.19</v>
      </c>
      <c r="F19" s="134">
        <f>ROUND(VALUE(SUBSTITUTE(実質収支比率等に係る経年分析!J$48,"▲","-")),2)</f>
        <v>0.11</v>
      </c>
    </row>
    <row r="20" spans="1:11" x14ac:dyDescent="0.15">
      <c r="A20" s="134" t="s">
        <v>43</v>
      </c>
      <c r="B20" s="134">
        <f>ROUND(VALUE(SUBSTITUTE(実質収支比率等に係る経年分析!F$47,"▲","-")),2)</f>
        <v>6.84</v>
      </c>
      <c r="C20" s="134">
        <f>ROUND(VALUE(SUBSTITUTE(実質収支比率等に係る経年分析!G$47,"▲","-")),2)</f>
        <v>11.77</v>
      </c>
      <c r="D20" s="134">
        <f>ROUND(VALUE(SUBSTITUTE(実質収支比率等に係る経年分析!H$47,"▲","-")),2)</f>
        <v>15.1</v>
      </c>
      <c r="E20" s="134">
        <f>ROUND(VALUE(SUBSTITUTE(実質収支比率等に係る経年分析!I$47,"▲","-")),2)</f>
        <v>14.82</v>
      </c>
      <c r="F20" s="134">
        <f>ROUND(VALUE(SUBSTITUTE(実質収支比率等に係る経年分析!J$47,"▲","-")),2)</f>
        <v>14.28</v>
      </c>
    </row>
    <row r="21" spans="1:11" x14ac:dyDescent="0.15">
      <c r="A21" s="134" t="s">
        <v>44</v>
      </c>
      <c r="B21" s="134">
        <f>IF(ISNUMBER(VALUE(SUBSTITUTE(実質収支比率等に係る経年分析!F$49,"▲","-"))),ROUND(VALUE(SUBSTITUTE(実質収支比率等に係る経年分析!F$49,"▲","-")),2),NA())</f>
        <v>2.48</v>
      </c>
      <c r="C21" s="134">
        <f>IF(ISNUMBER(VALUE(SUBSTITUTE(実質収支比率等に係る経年分析!G$49,"▲","-"))),ROUND(VALUE(SUBSTITUTE(実質収支比率等に係る経年分析!G$49,"▲","-")),2),NA())</f>
        <v>2.94</v>
      </c>
      <c r="D21" s="134">
        <f>IF(ISNUMBER(VALUE(SUBSTITUTE(実質収支比率等に係る経年分析!H$49,"▲","-"))),ROUND(VALUE(SUBSTITUTE(実質収支比率等に係る経年分析!H$49,"▲","-")),2),NA())</f>
        <v>3.29</v>
      </c>
      <c r="E21" s="134">
        <f>IF(ISNUMBER(VALUE(SUBSTITUTE(実質収支比率等に係る経年分析!I$49,"▲","-"))),ROUND(VALUE(SUBSTITUTE(実質収支比率等に係る経年分析!I$49,"▲","-")),2),NA())</f>
        <v>-4.67</v>
      </c>
      <c r="F21" s="134">
        <f>IF(ISNUMBER(VALUE(SUBSTITUTE(実質収支比率等に係る経年分析!J$49,"▲","-"))),ROUND(VALUE(SUBSTITUTE(実質収支比率等に係る経年分析!J$49,"▲","-")),2),NA())</f>
        <v>-0.66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国民健康保険特別会計</v>
      </c>
      <c r="B30" s="135">
        <f>IF(ROUND(VALUE(SUBSTITUTE(連結実質赤字比率に係る赤字・黒字の構成分析!F$40,"▲", "-")), 2) &lt; 0, ABS(ROUND(VALUE(SUBSTITUTE(連結実質赤字比率に係る赤字・黒字の構成分析!F$40,"▲", "-")), 2)), NA())</f>
        <v>3.15</v>
      </c>
      <c r="C30" s="135" t="e">
        <f>IF(ROUND(VALUE(SUBSTITUTE(連結実質赤字比率に係る赤字・黒字の構成分析!F$40,"▲", "-")), 2) &gt;= 0, ABS(ROUND(VALUE(SUBSTITUTE(連結実質赤字比率に係る赤字・黒字の構成分析!F$40,"▲", "-")), 2)), NA())</f>
        <v>#N/A</v>
      </c>
      <c r="D30" s="135">
        <f>IF(ROUND(VALUE(SUBSTITUTE(連結実質赤字比率に係る赤字・黒字の構成分析!G$40,"▲", "-")), 2) &lt; 0, ABS(ROUND(VALUE(SUBSTITUTE(連結実質赤字比率に係る赤字・黒字の構成分析!G$40,"▲", "-")), 2)), NA())</f>
        <v>1.99</v>
      </c>
      <c r="E30" s="135" t="e">
        <f>IF(ROUND(VALUE(SUBSTITUTE(連結実質赤字比率に係る赤字・黒字の構成分析!G$40,"▲", "-")), 2) &gt;= 0, ABS(ROUND(VALUE(SUBSTITUTE(連結実質赤字比率に係る赤字・黒字の構成分析!G$40,"▲", "-")), 2)), NA())</f>
        <v>#N/A</v>
      </c>
      <c r="F30" s="135">
        <f>IF(ROUND(VALUE(SUBSTITUTE(連結実質赤字比率に係る赤字・黒字の構成分析!H$40,"▲", "-")), 2) &lt; 0, ABS(ROUND(VALUE(SUBSTITUTE(連結実質赤字比率に係る赤字・黒字の構成分析!H$40,"▲", "-")), 2)), NA())</f>
        <v>1.53</v>
      </c>
      <c r="G30" s="135" t="e">
        <f>IF(ROUND(VALUE(SUBSTITUTE(連結実質赤字比率に係る赤字・黒字の構成分析!H$40,"▲", "-")), 2) &gt;= 0, ABS(ROUND(VALUE(SUBSTITUTE(連結実質赤字比率に係る赤字・黒字の構成分析!H$40,"▲", "-")), 2)), NA())</f>
        <v>#N/A</v>
      </c>
      <c r="H30" s="135">
        <f>IF(ROUND(VALUE(SUBSTITUTE(連結実質赤字比率に係る赤字・黒字の構成分析!I$40,"▲", "-")), 2) &lt; 0, ABS(ROUND(VALUE(SUBSTITUTE(連結実質赤字比率に係る赤字・黒字の構成分析!I$40,"▲", "-")), 2)), NA())</f>
        <v>0.08</v>
      </c>
      <c r="I30" s="135" t="e">
        <f>IF(ROUND(VALUE(SUBSTITUTE(連結実質赤字比率に係る赤字・黒字の構成分析!I$40,"▲", "-")), 2) &gt;= 0, ABS(ROUND(VALUE(SUBSTITUTE(連結実質赤字比率に係る赤字・黒字の構成分析!I$40,"▲", "-")), 2)), NA())</f>
        <v>#N/A</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1.51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2.54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6.68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8.36</v>
      </c>
    </row>
    <row r="36" spans="1:16" x14ac:dyDescent="0.15">
      <c r="A36" s="135" t="str">
        <f>IF(連結実質赤字比率に係る赤字・黒字の構成分析!C$34="",NA(),連結実質赤字比率に係る赤字・黒字の構成分析!C$34)</f>
        <v>駐車場特別会計</v>
      </c>
      <c r="B36" s="135">
        <f>IF(ROUND(VALUE(SUBSTITUTE(連結実質赤字比率に係る赤字・黒字の構成分析!F$34,"▲", "-")), 2) &lt; 0, ABS(ROUND(VALUE(SUBSTITUTE(連結実質赤字比率に係る赤字・黒字の構成分析!F$34,"▲", "-")), 2)), NA())</f>
        <v>0.06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0.09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0.17</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2097</v>
      </c>
      <c r="E42" s="136"/>
      <c r="F42" s="136"/>
      <c r="G42" s="136">
        <f>'実質公債費比率（分子）の構造'!L$52</f>
        <v>2136</v>
      </c>
      <c r="H42" s="136"/>
      <c r="I42" s="136"/>
      <c r="J42" s="136">
        <f>'実質公債費比率（分子）の構造'!M$52</f>
        <v>2125</v>
      </c>
      <c r="K42" s="136"/>
      <c r="L42" s="136"/>
      <c r="M42" s="136">
        <f>'実質公債費比率（分子）の構造'!N$52</f>
        <v>2193</v>
      </c>
      <c r="N42" s="136"/>
      <c r="O42" s="136"/>
      <c r="P42" s="136">
        <f>'実質公債費比率（分子）の構造'!O$52</f>
        <v>2299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285</v>
      </c>
      <c r="C45" s="136"/>
      <c r="D45" s="136"/>
      <c r="E45" s="136">
        <f>'実質公債費比率（分子）の構造'!L$49</f>
        <v>268</v>
      </c>
      <c r="F45" s="136"/>
      <c r="G45" s="136"/>
      <c r="H45" s="136">
        <f>'実質公債費比率（分子）の構造'!M$49</f>
        <v>269</v>
      </c>
      <c r="I45" s="136"/>
      <c r="J45" s="136"/>
      <c r="K45" s="136">
        <f>'実質公債費比率（分子）の構造'!N$49</f>
        <v>263</v>
      </c>
      <c r="L45" s="136"/>
      <c r="M45" s="136"/>
      <c r="N45" s="136">
        <f>'実質公債費比率（分子）の構造'!O$49</f>
        <v>270</v>
      </c>
      <c r="O45" s="136"/>
      <c r="P45" s="136"/>
    </row>
    <row r="46" spans="1:16" x14ac:dyDescent="0.15">
      <c r="A46" s="136" t="s">
        <v>55</v>
      </c>
      <c r="B46" s="136">
        <f>'実質公債費比率（分子）の構造'!K$48</f>
        <v>1068</v>
      </c>
      <c r="C46" s="136"/>
      <c r="D46" s="136"/>
      <c r="E46" s="136">
        <f>'実質公債費比率（分子）の構造'!L$48</f>
        <v>1090</v>
      </c>
      <c r="F46" s="136"/>
      <c r="G46" s="136"/>
      <c r="H46" s="136">
        <f>'実質公債費比率（分子）の構造'!M$48</f>
        <v>1079</v>
      </c>
      <c r="I46" s="136"/>
      <c r="J46" s="136"/>
      <c r="K46" s="136">
        <f>'実質公債費比率（分子）の構造'!N$48</f>
        <v>1075</v>
      </c>
      <c r="L46" s="136"/>
      <c r="M46" s="136"/>
      <c r="N46" s="136">
        <f>'実質公債費比率（分子）の構造'!O$48</f>
        <v>1035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1451</v>
      </c>
      <c r="C49" s="136"/>
      <c r="D49" s="136"/>
      <c r="E49" s="136">
        <f>'実質公債費比率（分子）の構造'!L$45</f>
        <v>1437</v>
      </c>
      <c r="F49" s="136"/>
      <c r="G49" s="136"/>
      <c r="H49" s="136">
        <f>'実質公債費比率（分子）の構造'!M$45</f>
        <v>1369</v>
      </c>
      <c r="I49" s="136"/>
      <c r="J49" s="136"/>
      <c r="K49" s="136">
        <f>'実質公債費比率（分子）の構造'!N$45</f>
        <v>1314</v>
      </c>
      <c r="L49" s="136"/>
      <c r="M49" s="136"/>
      <c r="N49" s="136">
        <f>'実質公債費比率（分子）の構造'!O$45</f>
        <v>1263</v>
      </c>
      <c r="O49" s="136"/>
      <c r="P49" s="136"/>
    </row>
    <row r="50" spans="1:16" x14ac:dyDescent="0.15">
      <c r="A50" s="136" t="s">
        <v>59</v>
      </c>
      <c r="B50" s="136" t="e">
        <f>NA()</f>
        <v>#N/A</v>
      </c>
      <c r="C50" s="136">
        <f>IF(ISNUMBER('実質公債費比率（分子）の構造'!K$53),'実質公債費比率（分子）の構造'!K$53,NA())</f>
        <v>707</v>
      </c>
      <c r="D50" s="136" t="e">
        <f>NA()</f>
        <v>#N/A</v>
      </c>
      <c r="E50" s="136" t="e">
        <f>NA()</f>
        <v>#N/A</v>
      </c>
      <c r="F50" s="136">
        <f>IF(ISNUMBER('実質公債費比率（分子）の構造'!L$53),'実質公債費比率（分子）の構造'!L$53,NA())</f>
        <v>659</v>
      </c>
      <c r="G50" s="136" t="e">
        <f>NA()</f>
        <v>#N/A</v>
      </c>
      <c r="H50" s="136" t="e">
        <f>NA()</f>
        <v>#N/A</v>
      </c>
      <c r="I50" s="136">
        <f>IF(ISNUMBER('実質公債費比率（分子）の構造'!M$53),'実質公債費比率（分子）の構造'!M$53,NA())</f>
        <v>592</v>
      </c>
      <c r="J50" s="136" t="e">
        <f>NA()</f>
        <v>#N/A</v>
      </c>
      <c r="K50" s="136" t="e">
        <f>NA()</f>
        <v>#N/A</v>
      </c>
      <c r="L50" s="136">
        <f>IF(ISNUMBER('実質公債費比率（分子）の構造'!N$53),'実質公債費比率（分子）の構造'!N$53,NA())</f>
        <v>459</v>
      </c>
      <c r="M50" s="136" t="e">
        <f>NA()</f>
        <v>#N/A</v>
      </c>
      <c r="N50" s="136" t="e">
        <f>NA()</f>
        <v>#N/A</v>
      </c>
      <c r="O50" s="136">
        <f>IF(ISNUMBER('実質公債費比率（分子）の構造'!O$53),'実質公債費比率（分子）の構造'!O$53,NA())</f>
        <v>269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20466</v>
      </c>
      <c r="E56" s="135"/>
      <c r="F56" s="135"/>
      <c r="G56" s="135">
        <f>'将来負担比率（分子）の構造'!J$51</f>
        <v>21283</v>
      </c>
      <c r="H56" s="135"/>
      <c r="I56" s="135"/>
      <c r="J56" s="135">
        <f>'将来負担比率（分子）の構造'!K$51</f>
        <v>22013</v>
      </c>
      <c r="K56" s="135"/>
      <c r="L56" s="135"/>
      <c r="M56" s="135">
        <f>'将来負担比率（分子）の構造'!L$51</f>
        <v>22748</v>
      </c>
      <c r="N56" s="135"/>
      <c r="O56" s="135"/>
      <c r="P56" s="135">
        <f>'将来負担比率（分子）の構造'!M$51</f>
        <v>22799</v>
      </c>
    </row>
    <row r="57" spans="1:16" x14ac:dyDescent="0.15">
      <c r="A57" s="135" t="s">
        <v>35</v>
      </c>
      <c r="B57" s="135"/>
      <c r="C57" s="135"/>
      <c r="D57" s="135">
        <f>'将来負担比率（分子）の構造'!I$50</f>
        <v>6786</v>
      </c>
      <c r="E57" s="135"/>
      <c r="F57" s="135"/>
      <c r="G57" s="135">
        <f>'将来負担比率（分子）の構造'!J$50</f>
        <v>6378</v>
      </c>
      <c r="H57" s="135"/>
      <c r="I57" s="135"/>
      <c r="J57" s="135">
        <f>'将来負担比率（分子）の構造'!K$50</f>
        <v>6454</v>
      </c>
      <c r="K57" s="135"/>
      <c r="L57" s="135"/>
      <c r="M57" s="135">
        <f>'将来負担比率（分子）の構造'!L$50</f>
        <v>6444</v>
      </c>
      <c r="N57" s="135"/>
      <c r="O57" s="135"/>
      <c r="P57" s="135">
        <f>'将来負担比率（分子）の構造'!M$50</f>
        <v>6078</v>
      </c>
    </row>
    <row r="58" spans="1:16" x14ac:dyDescent="0.15">
      <c r="A58" s="135" t="s">
        <v>34</v>
      </c>
      <c r="B58" s="135"/>
      <c r="C58" s="135"/>
      <c r="D58" s="135">
        <f>'将来負担比率（分子）の構造'!I$49</f>
        <v>1954</v>
      </c>
      <c r="E58" s="135"/>
      <c r="F58" s="135"/>
      <c r="G58" s="135">
        <f>'将来負担比率（分子）の構造'!J$49</f>
        <v>2534</v>
      </c>
      <c r="H58" s="135"/>
      <c r="I58" s="135"/>
      <c r="J58" s="135">
        <f>'将来負担比率（分子）の構造'!K$49</f>
        <v>2947</v>
      </c>
      <c r="K58" s="135"/>
      <c r="L58" s="135"/>
      <c r="M58" s="135">
        <f>'将来負担比率（分子）の構造'!L$49</f>
        <v>2810</v>
      </c>
      <c r="N58" s="135"/>
      <c r="O58" s="135"/>
      <c r="P58" s="135">
        <f>'将来負担比率（分子）の構造'!M$49</f>
        <v>2535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299</v>
      </c>
      <c r="C61" s="135"/>
      <c r="D61" s="135"/>
      <c r="E61" s="135">
        <f>'将来負担比率（分子）の構造'!J$46</f>
        <v>303</v>
      </c>
      <c r="F61" s="135"/>
      <c r="G61" s="135"/>
      <c r="H61" s="135">
        <f>'将来負担比率（分子）の構造'!K$46</f>
        <v>308</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4307</v>
      </c>
      <c r="C62" s="135"/>
      <c r="D62" s="135"/>
      <c r="E62" s="135">
        <f>'将来負担比率（分子）の構造'!J$45</f>
        <v>4186</v>
      </c>
      <c r="F62" s="135"/>
      <c r="G62" s="135"/>
      <c r="H62" s="135">
        <f>'将来負担比率（分子）の構造'!K$45</f>
        <v>4067</v>
      </c>
      <c r="I62" s="135"/>
      <c r="J62" s="135"/>
      <c r="K62" s="135">
        <f>'将来負担比率（分子）の構造'!L$45</f>
        <v>3894</v>
      </c>
      <c r="L62" s="135"/>
      <c r="M62" s="135"/>
      <c r="N62" s="135">
        <f>'将来負担比率（分子）の構造'!M$45</f>
        <v>3295</v>
      </c>
      <c r="O62" s="135"/>
      <c r="P62" s="135"/>
    </row>
    <row r="63" spans="1:16" x14ac:dyDescent="0.15">
      <c r="A63" s="135" t="s">
        <v>28</v>
      </c>
      <c r="B63" s="135">
        <f>'将来負担比率（分子）の構造'!I$44</f>
        <v>1740</v>
      </c>
      <c r="C63" s="135"/>
      <c r="D63" s="135"/>
      <c r="E63" s="135">
        <f>'将来負担比率（分子）の構造'!J$44</f>
        <v>1559</v>
      </c>
      <c r="F63" s="135"/>
      <c r="G63" s="135"/>
      <c r="H63" s="135">
        <f>'将来負担比率（分子）の構造'!K$44</f>
        <v>1386</v>
      </c>
      <c r="I63" s="135"/>
      <c r="J63" s="135"/>
      <c r="K63" s="135">
        <f>'将来負担比率（分子）の構造'!L$44</f>
        <v>1300</v>
      </c>
      <c r="L63" s="135"/>
      <c r="M63" s="135"/>
      <c r="N63" s="135">
        <f>'将来負担比率（分子）の構造'!M$44</f>
        <v>1210</v>
      </c>
      <c r="O63" s="135"/>
      <c r="P63" s="135"/>
    </row>
    <row r="64" spans="1:16" x14ac:dyDescent="0.15">
      <c r="A64" s="135" t="s">
        <v>27</v>
      </c>
      <c r="B64" s="135">
        <f>'将来負担比率（分子）の構造'!I$43</f>
        <v>17007</v>
      </c>
      <c r="C64" s="135"/>
      <c r="D64" s="135"/>
      <c r="E64" s="135">
        <f>'将来負担比率（分子）の構造'!J$43</f>
        <v>17021</v>
      </c>
      <c r="F64" s="135"/>
      <c r="G64" s="135"/>
      <c r="H64" s="135">
        <f>'将来負担比率（分子）の構造'!K$43</f>
        <v>16722</v>
      </c>
      <c r="I64" s="135"/>
      <c r="J64" s="135"/>
      <c r="K64" s="135">
        <f>'将来負担比率（分子）の構造'!L$43</f>
        <v>16999</v>
      </c>
      <c r="L64" s="135"/>
      <c r="M64" s="135"/>
      <c r="N64" s="135">
        <f>'将来負担比率（分子）の構造'!M$43</f>
        <v>16423</v>
      </c>
      <c r="O64" s="135"/>
      <c r="P64" s="135"/>
    </row>
    <row r="65" spans="1:16" x14ac:dyDescent="0.15">
      <c r="A65" s="135" t="s">
        <v>26</v>
      </c>
      <c r="B65" s="135">
        <f>'将来負担比率（分子）の構造'!I$42</f>
        <v>778</v>
      </c>
      <c r="C65" s="135"/>
      <c r="D65" s="135"/>
      <c r="E65" s="135">
        <f>'将来負担比率（分子）の構造'!J$42</f>
        <v>789</v>
      </c>
      <c r="F65" s="135"/>
      <c r="G65" s="135"/>
      <c r="H65" s="135">
        <f>'将来負担比率（分子）の構造'!K$42</f>
        <v>801</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11846</v>
      </c>
      <c r="C66" s="135"/>
      <c r="D66" s="135"/>
      <c r="E66" s="135">
        <f>'将来負担比率（分子）の構造'!J$41</f>
        <v>11993</v>
      </c>
      <c r="F66" s="135"/>
      <c r="G66" s="135"/>
      <c r="H66" s="135">
        <f>'将来負担比率（分子）の構造'!K$41</f>
        <v>12337</v>
      </c>
      <c r="I66" s="135"/>
      <c r="J66" s="135"/>
      <c r="K66" s="135">
        <f>'将来負担比率（分子）の構造'!L$41</f>
        <v>13397</v>
      </c>
      <c r="L66" s="135"/>
      <c r="M66" s="135"/>
      <c r="N66" s="135">
        <f>'将来負担比率（分子）の構造'!M$41</f>
        <v>14177</v>
      </c>
      <c r="O66" s="135"/>
      <c r="P66" s="135"/>
    </row>
    <row r="67" spans="1:16" x14ac:dyDescent="0.15">
      <c r="A67" s="135" t="s">
        <v>63</v>
      </c>
      <c r="B67" s="135" t="e">
        <f>NA()</f>
        <v>#N/A</v>
      </c>
      <c r="C67" s="135">
        <f>IF(ISNUMBER('将来負担比率（分子）の構造'!I$52), IF('将来負担比率（分子）の構造'!I$52 &lt; 0, 0, '将来負担比率（分子）の構造'!I$52), NA())</f>
        <v>6770</v>
      </c>
      <c r="D67" s="135" t="e">
        <f>NA()</f>
        <v>#N/A</v>
      </c>
      <c r="E67" s="135" t="e">
        <f>NA()</f>
        <v>#N/A</v>
      </c>
      <c r="F67" s="135">
        <f>IF(ISNUMBER('将来負担比率（分子）の構造'!J$52), IF('将来負担比率（分子）の構造'!J$52 &lt; 0, 0, '将来負担比率（分子）の構造'!J$52), NA())</f>
        <v>5656</v>
      </c>
      <c r="G67" s="135" t="e">
        <f>NA()</f>
        <v>#N/A</v>
      </c>
      <c r="H67" s="135" t="e">
        <f>NA()</f>
        <v>#N/A</v>
      </c>
      <c r="I67" s="135">
        <f>IF(ISNUMBER('将来負担比率（分子）の構造'!K$52), IF('将来負担比率（分子）の構造'!K$52 &lt; 0, 0, '将来負担比率（分子）の構造'!K$52), NA())</f>
        <v>4208</v>
      </c>
      <c r="J67" s="135" t="e">
        <f>NA()</f>
        <v>#N/A</v>
      </c>
      <c r="K67" s="135" t="e">
        <f>NA()</f>
        <v>#N/A</v>
      </c>
      <c r="L67" s="135">
        <f>IF(ISNUMBER('将来負担比率（分子）の構造'!L$52), IF('将来負担比率（分子）の構造'!L$52 &lt; 0, 0, '将来負担比率（分子）の構造'!L$52), NA())</f>
        <v>3587</v>
      </c>
      <c r="M67" s="135" t="e">
        <f>NA()</f>
        <v>#N/A</v>
      </c>
      <c r="N67" s="135" t="e">
        <f>NA()</f>
        <v>#N/A</v>
      </c>
      <c r="O67" s="135">
        <f>IF(ISNUMBER('将来負担比率（分子）の構造'!M$52), IF('将来負担比率（分子）の構造'!M$52 &lt; 0, 0, '将来負担比率（分子）の構造'!M$52), NA())</f>
        <v>3694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7927620</v>
      </c>
      <c r="S5" s="639"/>
      <c r="T5" s="639"/>
      <c r="U5" s="639"/>
      <c r="V5" s="639"/>
      <c r="W5" s="639"/>
      <c r="X5" s="639"/>
      <c r="Y5" s="686"/>
      <c r="Z5" s="699">
        <v>35</v>
      </c>
      <c r="AA5" s="699"/>
      <c r="AB5" s="699"/>
      <c r="AC5" s="699"/>
      <c r="AD5" s="700">
        <v>7229525</v>
      </c>
      <c r="AE5" s="700"/>
      <c r="AF5" s="700"/>
      <c r="AG5" s="700"/>
      <c r="AH5" s="700"/>
      <c r="AI5" s="700"/>
      <c r="AJ5" s="700"/>
      <c r="AK5" s="700"/>
      <c r="AL5" s="687">
        <v>58.2</v>
      </c>
      <c r="AM5" s="656"/>
      <c r="AN5" s="656"/>
      <c r="AO5" s="688"/>
      <c r="AP5" s="675" t="s">
        <v>207</v>
      </c>
      <c r="AQ5" s="676"/>
      <c r="AR5" s="676"/>
      <c r="AS5" s="676"/>
      <c r="AT5" s="676"/>
      <c r="AU5" s="676"/>
      <c r="AV5" s="676"/>
      <c r="AW5" s="676"/>
      <c r="AX5" s="676"/>
      <c r="AY5" s="676"/>
      <c r="AZ5" s="676"/>
      <c r="BA5" s="676"/>
      <c r="BB5" s="676"/>
      <c r="BC5" s="676"/>
      <c r="BD5" s="676"/>
      <c r="BE5" s="676"/>
      <c r="BF5" s="677"/>
      <c r="BG5" s="588">
        <v>7229525</v>
      </c>
      <c r="BH5" s="589"/>
      <c r="BI5" s="589"/>
      <c r="BJ5" s="589"/>
      <c r="BK5" s="589"/>
      <c r="BL5" s="589"/>
      <c r="BM5" s="589"/>
      <c r="BN5" s="590"/>
      <c r="BO5" s="641">
        <v>91.2</v>
      </c>
      <c r="BP5" s="641"/>
      <c r="BQ5" s="641"/>
      <c r="BR5" s="641"/>
      <c r="BS5" s="642">
        <v>60666</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101869</v>
      </c>
      <c r="S6" s="589"/>
      <c r="T6" s="589"/>
      <c r="U6" s="589"/>
      <c r="V6" s="589"/>
      <c r="W6" s="589"/>
      <c r="X6" s="589"/>
      <c r="Y6" s="590"/>
      <c r="Z6" s="641">
        <v>0.4</v>
      </c>
      <c r="AA6" s="641"/>
      <c r="AB6" s="641"/>
      <c r="AC6" s="641"/>
      <c r="AD6" s="642">
        <v>101869</v>
      </c>
      <c r="AE6" s="642"/>
      <c r="AF6" s="642"/>
      <c r="AG6" s="642"/>
      <c r="AH6" s="642"/>
      <c r="AI6" s="642"/>
      <c r="AJ6" s="642"/>
      <c r="AK6" s="642"/>
      <c r="AL6" s="611">
        <v>0.8</v>
      </c>
      <c r="AM6" s="643"/>
      <c r="AN6" s="643"/>
      <c r="AO6" s="644"/>
      <c r="AP6" s="585" t="s">
        <v>212</v>
      </c>
      <c r="AQ6" s="586"/>
      <c r="AR6" s="586"/>
      <c r="AS6" s="586"/>
      <c r="AT6" s="586"/>
      <c r="AU6" s="586"/>
      <c r="AV6" s="586"/>
      <c r="AW6" s="586"/>
      <c r="AX6" s="586"/>
      <c r="AY6" s="586"/>
      <c r="AZ6" s="586"/>
      <c r="BA6" s="586"/>
      <c r="BB6" s="586"/>
      <c r="BC6" s="586"/>
      <c r="BD6" s="586"/>
      <c r="BE6" s="586"/>
      <c r="BF6" s="587"/>
      <c r="BG6" s="588">
        <v>7229525</v>
      </c>
      <c r="BH6" s="589"/>
      <c r="BI6" s="589"/>
      <c r="BJ6" s="589"/>
      <c r="BK6" s="589"/>
      <c r="BL6" s="589"/>
      <c r="BM6" s="589"/>
      <c r="BN6" s="590"/>
      <c r="BO6" s="641">
        <v>91.2</v>
      </c>
      <c r="BP6" s="641"/>
      <c r="BQ6" s="641"/>
      <c r="BR6" s="641"/>
      <c r="BS6" s="642">
        <v>60666</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221569</v>
      </c>
      <c r="CS6" s="589"/>
      <c r="CT6" s="589"/>
      <c r="CU6" s="589"/>
      <c r="CV6" s="589"/>
      <c r="CW6" s="589"/>
      <c r="CX6" s="589"/>
      <c r="CY6" s="590"/>
      <c r="CZ6" s="641">
        <v>1</v>
      </c>
      <c r="DA6" s="641"/>
      <c r="DB6" s="641"/>
      <c r="DC6" s="641"/>
      <c r="DD6" s="594" t="s">
        <v>214</v>
      </c>
      <c r="DE6" s="589"/>
      <c r="DF6" s="589"/>
      <c r="DG6" s="589"/>
      <c r="DH6" s="589"/>
      <c r="DI6" s="589"/>
      <c r="DJ6" s="589"/>
      <c r="DK6" s="589"/>
      <c r="DL6" s="589"/>
      <c r="DM6" s="589"/>
      <c r="DN6" s="589"/>
      <c r="DO6" s="589"/>
      <c r="DP6" s="590"/>
      <c r="DQ6" s="594">
        <v>221569</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34948</v>
      </c>
      <c r="S7" s="589"/>
      <c r="T7" s="589"/>
      <c r="U7" s="589"/>
      <c r="V7" s="589"/>
      <c r="W7" s="589"/>
      <c r="X7" s="589"/>
      <c r="Y7" s="590"/>
      <c r="Z7" s="641">
        <v>0.2</v>
      </c>
      <c r="AA7" s="641"/>
      <c r="AB7" s="641"/>
      <c r="AC7" s="641"/>
      <c r="AD7" s="642">
        <v>34948</v>
      </c>
      <c r="AE7" s="642"/>
      <c r="AF7" s="642"/>
      <c r="AG7" s="642"/>
      <c r="AH7" s="642"/>
      <c r="AI7" s="642"/>
      <c r="AJ7" s="642"/>
      <c r="AK7" s="642"/>
      <c r="AL7" s="611">
        <v>0.3</v>
      </c>
      <c r="AM7" s="643"/>
      <c r="AN7" s="643"/>
      <c r="AO7" s="644"/>
      <c r="AP7" s="585" t="s">
        <v>216</v>
      </c>
      <c r="AQ7" s="586"/>
      <c r="AR7" s="586"/>
      <c r="AS7" s="586"/>
      <c r="AT7" s="586"/>
      <c r="AU7" s="586"/>
      <c r="AV7" s="586"/>
      <c r="AW7" s="586"/>
      <c r="AX7" s="586"/>
      <c r="AY7" s="586"/>
      <c r="AZ7" s="586"/>
      <c r="BA7" s="586"/>
      <c r="BB7" s="586"/>
      <c r="BC7" s="586"/>
      <c r="BD7" s="586"/>
      <c r="BE7" s="586"/>
      <c r="BF7" s="587"/>
      <c r="BG7" s="588">
        <v>3788646</v>
      </c>
      <c r="BH7" s="589"/>
      <c r="BI7" s="589"/>
      <c r="BJ7" s="589"/>
      <c r="BK7" s="589"/>
      <c r="BL7" s="589"/>
      <c r="BM7" s="589"/>
      <c r="BN7" s="590"/>
      <c r="BO7" s="641">
        <v>47.8</v>
      </c>
      <c r="BP7" s="641"/>
      <c r="BQ7" s="641"/>
      <c r="BR7" s="641"/>
      <c r="BS7" s="642">
        <v>60666</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2126232</v>
      </c>
      <c r="CS7" s="589"/>
      <c r="CT7" s="589"/>
      <c r="CU7" s="589"/>
      <c r="CV7" s="589"/>
      <c r="CW7" s="589"/>
      <c r="CX7" s="589"/>
      <c r="CY7" s="590"/>
      <c r="CZ7" s="641">
        <v>9.5</v>
      </c>
      <c r="DA7" s="641"/>
      <c r="DB7" s="641"/>
      <c r="DC7" s="641"/>
      <c r="DD7" s="594">
        <v>7545</v>
      </c>
      <c r="DE7" s="589"/>
      <c r="DF7" s="589"/>
      <c r="DG7" s="589"/>
      <c r="DH7" s="589"/>
      <c r="DI7" s="589"/>
      <c r="DJ7" s="589"/>
      <c r="DK7" s="589"/>
      <c r="DL7" s="589"/>
      <c r="DM7" s="589"/>
      <c r="DN7" s="589"/>
      <c r="DO7" s="589"/>
      <c r="DP7" s="590"/>
      <c r="DQ7" s="594">
        <v>1720663</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94977</v>
      </c>
      <c r="S8" s="589"/>
      <c r="T8" s="589"/>
      <c r="U8" s="589"/>
      <c r="V8" s="589"/>
      <c r="W8" s="589"/>
      <c r="X8" s="589"/>
      <c r="Y8" s="590"/>
      <c r="Z8" s="641">
        <v>0.4</v>
      </c>
      <c r="AA8" s="641"/>
      <c r="AB8" s="641"/>
      <c r="AC8" s="641"/>
      <c r="AD8" s="642">
        <v>94977</v>
      </c>
      <c r="AE8" s="642"/>
      <c r="AF8" s="642"/>
      <c r="AG8" s="642"/>
      <c r="AH8" s="642"/>
      <c r="AI8" s="642"/>
      <c r="AJ8" s="642"/>
      <c r="AK8" s="642"/>
      <c r="AL8" s="611">
        <v>0.8</v>
      </c>
      <c r="AM8" s="643"/>
      <c r="AN8" s="643"/>
      <c r="AO8" s="644"/>
      <c r="AP8" s="585" t="s">
        <v>219</v>
      </c>
      <c r="AQ8" s="586"/>
      <c r="AR8" s="586"/>
      <c r="AS8" s="586"/>
      <c r="AT8" s="586"/>
      <c r="AU8" s="586"/>
      <c r="AV8" s="586"/>
      <c r="AW8" s="586"/>
      <c r="AX8" s="586"/>
      <c r="AY8" s="586"/>
      <c r="AZ8" s="586"/>
      <c r="BA8" s="586"/>
      <c r="BB8" s="586"/>
      <c r="BC8" s="586"/>
      <c r="BD8" s="586"/>
      <c r="BE8" s="586"/>
      <c r="BF8" s="587"/>
      <c r="BG8" s="588">
        <v>95948</v>
      </c>
      <c r="BH8" s="589"/>
      <c r="BI8" s="589"/>
      <c r="BJ8" s="589"/>
      <c r="BK8" s="589"/>
      <c r="BL8" s="589"/>
      <c r="BM8" s="589"/>
      <c r="BN8" s="590"/>
      <c r="BO8" s="641">
        <v>1.2</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11276547</v>
      </c>
      <c r="CS8" s="589"/>
      <c r="CT8" s="589"/>
      <c r="CU8" s="589"/>
      <c r="CV8" s="589"/>
      <c r="CW8" s="589"/>
      <c r="CX8" s="589"/>
      <c r="CY8" s="590"/>
      <c r="CZ8" s="641">
        <v>50.2</v>
      </c>
      <c r="DA8" s="641"/>
      <c r="DB8" s="641"/>
      <c r="DC8" s="641"/>
      <c r="DD8" s="594">
        <v>223327</v>
      </c>
      <c r="DE8" s="589"/>
      <c r="DF8" s="589"/>
      <c r="DG8" s="589"/>
      <c r="DH8" s="589"/>
      <c r="DI8" s="589"/>
      <c r="DJ8" s="589"/>
      <c r="DK8" s="589"/>
      <c r="DL8" s="589"/>
      <c r="DM8" s="589"/>
      <c r="DN8" s="589"/>
      <c r="DO8" s="589"/>
      <c r="DP8" s="590"/>
      <c r="DQ8" s="594">
        <v>5510458</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50256</v>
      </c>
      <c r="S9" s="589"/>
      <c r="T9" s="589"/>
      <c r="U9" s="589"/>
      <c r="V9" s="589"/>
      <c r="W9" s="589"/>
      <c r="X9" s="589"/>
      <c r="Y9" s="590"/>
      <c r="Z9" s="641">
        <v>0.2</v>
      </c>
      <c r="AA9" s="641"/>
      <c r="AB9" s="641"/>
      <c r="AC9" s="641"/>
      <c r="AD9" s="642">
        <v>50256</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3163444</v>
      </c>
      <c r="BH9" s="589"/>
      <c r="BI9" s="589"/>
      <c r="BJ9" s="589"/>
      <c r="BK9" s="589"/>
      <c r="BL9" s="589"/>
      <c r="BM9" s="589"/>
      <c r="BN9" s="590"/>
      <c r="BO9" s="641">
        <v>39.9</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2078807</v>
      </c>
      <c r="CS9" s="589"/>
      <c r="CT9" s="589"/>
      <c r="CU9" s="589"/>
      <c r="CV9" s="589"/>
      <c r="CW9" s="589"/>
      <c r="CX9" s="589"/>
      <c r="CY9" s="590"/>
      <c r="CZ9" s="641">
        <v>9.3000000000000007</v>
      </c>
      <c r="DA9" s="641"/>
      <c r="DB9" s="641"/>
      <c r="DC9" s="641"/>
      <c r="DD9" s="594" t="s">
        <v>220</v>
      </c>
      <c r="DE9" s="589"/>
      <c r="DF9" s="589"/>
      <c r="DG9" s="589"/>
      <c r="DH9" s="589"/>
      <c r="DI9" s="589"/>
      <c r="DJ9" s="589"/>
      <c r="DK9" s="589"/>
      <c r="DL9" s="589"/>
      <c r="DM9" s="589"/>
      <c r="DN9" s="589"/>
      <c r="DO9" s="589"/>
      <c r="DP9" s="590"/>
      <c r="DQ9" s="594">
        <v>1906077</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713416</v>
      </c>
      <c r="S10" s="589"/>
      <c r="T10" s="589"/>
      <c r="U10" s="589"/>
      <c r="V10" s="589"/>
      <c r="W10" s="589"/>
      <c r="X10" s="589"/>
      <c r="Y10" s="590"/>
      <c r="Z10" s="641">
        <v>3.1</v>
      </c>
      <c r="AA10" s="641"/>
      <c r="AB10" s="641"/>
      <c r="AC10" s="641"/>
      <c r="AD10" s="642">
        <v>713416</v>
      </c>
      <c r="AE10" s="642"/>
      <c r="AF10" s="642"/>
      <c r="AG10" s="642"/>
      <c r="AH10" s="642"/>
      <c r="AI10" s="642"/>
      <c r="AJ10" s="642"/>
      <c r="AK10" s="642"/>
      <c r="AL10" s="611">
        <v>5.7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143525</v>
      </c>
      <c r="BH10" s="589"/>
      <c r="BI10" s="589"/>
      <c r="BJ10" s="589"/>
      <c r="BK10" s="589"/>
      <c r="BL10" s="589"/>
      <c r="BM10" s="589"/>
      <c r="BN10" s="590"/>
      <c r="BO10" s="641">
        <v>1.8</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30030</v>
      </c>
      <c r="CS10" s="589"/>
      <c r="CT10" s="589"/>
      <c r="CU10" s="589"/>
      <c r="CV10" s="589"/>
      <c r="CW10" s="589"/>
      <c r="CX10" s="589"/>
      <c r="CY10" s="590"/>
      <c r="CZ10" s="641">
        <v>0.1</v>
      </c>
      <c r="DA10" s="641"/>
      <c r="DB10" s="641"/>
      <c r="DC10" s="641"/>
      <c r="DD10" s="594" t="s">
        <v>220</v>
      </c>
      <c r="DE10" s="589"/>
      <c r="DF10" s="589"/>
      <c r="DG10" s="589"/>
      <c r="DH10" s="589"/>
      <c r="DI10" s="589"/>
      <c r="DJ10" s="589"/>
      <c r="DK10" s="589"/>
      <c r="DL10" s="589"/>
      <c r="DM10" s="589"/>
      <c r="DN10" s="589"/>
      <c r="DO10" s="589"/>
      <c r="DP10" s="590"/>
      <c r="DQ10" s="594">
        <v>30030</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385729</v>
      </c>
      <c r="BH11" s="589"/>
      <c r="BI11" s="589"/>
      <c r="BJ11" s="589"/>
      <c r="BK11" s="589"/>
      <c r="BL11" s="589"/>
      <c r="BM11" s="589"/>
      <c r="BN11" s="590"/>
      <c r="BO11" s="641">
        <v>4.9000000000000004</v>
      </c>
      <c r="BP11" s="641"/>
      <c r="BQ11" s="641"/>
      <c r="BR11" s="641"/>
      <c r="BS11" s="594">
        <v>60666</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40943</v>
      </c>
      <c r="CS11" s="589"/>
      <c r="CT11" s="589"/>
      <c r="CU11" s="589"/>
      <c r="CV11" s="589"/>
      <c r="CW11" s="589"/>
      <c r="CX11" s="589"/>
      <c r="CY11" s="590"/>
      <c r="CZ11" s="641">
        <v>0.2</v>
      </c>
      <c r="DA11" s="641"/>
      <c r="DB11" s="641"/>
      <c r="DC11" s="641"/>
      <c r="DD11" s="594" t="s">
        <v>220</v>
      </c>
      <c r="DE11" s="589"/>
      <c r="DF11" s="589"/>
      <c r="DG11" s="589"/>
      <c r="DH11" s="589"/>
      <c r="DI11" s="589"/>
      <c r="DJ11" s="589"/>
      <c r="DK11" s="589"/>
      <c r="DL11" s="589"/>
      <c r="DM11" s="589"/>
      <c r="DN11" s="589"/>
      <c r="DO11" s="589"/>
      <c r="DP11" s="590"/>
      <c r="DQ11" s="594">
        <v>39998</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2952980</v>
      </c>
      <c r="BH12" s="589"/>
      <c r="BI12" s="589"/>
      <c r="BJ12" s="589"/>
      <c r="BK12" s="589"/>
      <c r="BL12" s="589"/>
      <c r="BM12" s="589"/>
      <c r="BN12" s="590"/>
      <c r="BO12" s="641">
        <v>37.200000000000003</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63277</v>
      </c>
      <c r="CS12" s="589"/>
      <c r="CT12" s="589"/>
      <c r="CU12" s="589"/>
      <c r="CV12" s="589"/>
      <c r="CW12" s="589"/>
      <c r="CX12" s="589"/>
      <c r="CY12" s="590"/>
      <c r="CZ12" s="641">
        <v>0.3</v>
      </c>
      <c r="DA12" s="641"/>
      <c r="DB12" s="641"/>
      <c r="DC12" s="641"/>
      <c r="DD12" s="594" t="s">
        <v>220</v>
      </c>
      <c r="DE12" s="589"/>
      <c r="DF12" s="589"/>
      <c r="DG12" s="589"/>
      <c r="DH12" s="589"/>
      <c r="DI12" s="589"/>
      <c r="DJ12" s="589"/>
      <c r="DK12" s="589"/>
      <c r="DL12" s="589"/>
      <c r="DM12" s="589"/>
      <c r="DN12" s="589"/>
      <c r="DO12" s="589"/>
      <c r="DP12" s="590"/>
      <c r="DQ12" s="594">
        <v>63196</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24978</v>
      </c>
      <c r="S13" s="589"/>
      <c r="T13" s="589"/>
      <c r="U13" s="589"/>
      <c r="V13" s="589"/>
      <c r="W13" s="589"/>
      <c r="X13" s="589"/>
      <c r="Y13" s="590"/>
      <c r="Z13" s="641">
        <v>0.1</v>
      </c>
      <c r="AA13" s="641"/>
      <c r="AB13" s="641"/>
      <c r="AC13" s="641"/>
      <c r="AD13" s="642">
        <v>24978</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2920664</v>
      </c>
      <c r="BH13" s="589"/>
      <c r="BI13" s="589"/>
      <c r="BJ13" s="589"/>
      <c r="BK13" s="589"/>
      <c r="BL13" s="589"/>
      <c r="BM13" s="589"/>
      <c r="BN13" s="590"/>
      <c r="BO13" s="641">
        <v>36.799999999999997</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1812500</v>
      </c>
      <c r="CS13" s="589"/>
      <c r="CT13" s="589"/>
      <c r="CU13" s="589"/>
      <c r="CV13" s="589"/>
      <c r="CW13" s="589"/>
      <c r="CX13" s="589"/>
      <c r="CY13" s="590"/>
      <c r="CZ13" s="641">
        <v>8.1</v>
      </c>
      <c r="DA13" s="641"/>
      <c r="DB13" s="641"/>
      <c r="DC13" s="641"/>
      <c r="DD13" s="594">
        <v>265445</v>
      </c>
      <c r="DE13" s="589"/>
      <c r="DF13" s="589"/>
      <c r="DG13" s="589"/>
      <c r="DH13" s="589"/>
      <c r="DI13" s="589"/>
      <c r="DJ13" s="589"/>
      <c r="DK13" s="589"/>
      <c r="DL13" s="589"/>
      <c r="DM13" s="589"/>
      <c r="DN13" s="589"/>
      <c r="DO13" s="589"/>
      <c r="DP13" s="590"/>
      <c r="DQ13" s="594">
        <v>1648770</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68787</v>
      </c>
      <c r="BH14" s="589"/>
      <c r="BI14" s="589"/>
      <c r="BJ14" s="589"/>
      <c r="BK14" s="589"/>
      <c r="BL14" s="589"/>
      <c r="BM14" s="589"/>
      <c r="BN14" s="590"/>
      <c r="BO14" s="641">
        <v>0.9</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766289</v>
      </c>
      <c r="CS14" s="589"/>
      <c r="CT14" s="589"/>
      <c r="CU14" s="589"/>
      <c r="CV14" s="589"/>
      <c r="CW14" s="589"/>
      <c r="CX14" s="589"/>
      <c r="CY14" s="590"/>
      <c r="CZ14" s="641">
        <v>3.4</v>
      </c>
      <c r="DA14" s="641"/>
      <c r="DB14" s="641"/>
      <c r="DC14" s="641"/>
      <c r="DD14" s="594">
        <v>31062</v>
      </c>
      <c r="DE14" s="589"/>
      <c r="DF14" s="589"/>
      <c r="DG14" s="589"/>
      <c r="DH14" s="589"/>
      <c r="DI14" s="589"/>
      <c r="DJ14" s="589"/>
      <c r="DK14" s="589"/>
      <c r="DL14" s="589"/>
      <c r="DM14" s="589"/>
      <c r="DN14" s="589"/>
      <c r="DO14" s="589"/>
      <c r="DP14" s="590"/>
      <c r="DQ14" s="594">
        <v>742820</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53684</v>
      </c>
      <c r="S15" s="589"/>
      <c r="T15" s="589"/>
      <c r="U15" s="589"/>
      <c r="V15" s="589"/>
      <c r="W15" s="589"/>
      <c r="X15" s="589"/>
      <c r="Y15" s="590"/>
      <c r="Z15" s="641">
        <v>0.2</v>
      </c>
      <c r="AA15" s="641"/>
      <c r="AB15" s="641"/>
      <c r="AC15" s="641"/>
      <c r="AD15" s="642">
        <v>53684</v>
      </c>
      <c r="AE15" s="642"/>
      <c r="AF15" s="642"/>
      <c r="AG15" s="642"/>
      <c r="AH15" s="642"/>
      <c r="AI15" s="642"/>
      <c r="AJ15" s="642"/>
      <c r="AK15" s="642"/>
      <c r="AL15" s="611">
        <v>0.4</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419112</v>
      </c>
      <c r="BH15" s="589"/>
      <c r="BI15" s="589"/>
      <c r="BJ15" s="589"/>
      <c r="BK15" s="589"/>
      <c r="BL15" s="589"/>
      <c r="BM15" s="589"/>
      <c r="BN15" s="590"/>
      <c r="BO15" s="641">
        <v>5.3</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2782272</v>
      </c>
      <c r="CS15" s="589"/>
      <c r="CT15" s="589"/>
      <c r="CU15" s="589"/>
      <c r="CV15" s="589"/>
      <c r="CW15" s="589"/>
      <c r="CX15" s="589"/>
      <c r="CY15" s="590"/>
      <c r="CZ15" s="641">
        <v>12.4</v>
      </c>
      <c r="DA15" s="641"/>
      <c r="DB15" s="641"/>
      <c r="DC15" s="641"/>
      <c r="DD15" s="594">
        <v>920239</v>
      </c>
      <c r="DE15" s="589"/>
      <c r="DF15" s="589"/>
      <c r="DG15" s="589"/>
      <c r="DH15" s="589"/>
      <c r="DI15" s="589"/>
      <c r="DJ15" s="589"/>
      <c r="DK15" s="589"/>
      <c r="DL15" s="589"/>
      <c r="DM15" s="589"/>
      <c r="DN15" s="589"/>
      <c r="DO15" s="589"/>
      <c r="DP15" s="590"/>
      <c r="DQ15" s="594">
        <v>1768419</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4211744</v>
      </c>
      <c r="S16" s="589"/>
      <c r="T16" s="589"/>
      <c r="U16" s="589"/>
      <c r="V16" s="589"/>
      <c r="W16" s="589"/>
      <c r="X16" s="589"/>
      <c r="Y16" s="590"/>
      <c r="Z16" s="641">
        <v>18.600000000000001</v>
      </c>
      <c r="AA16" s="641"/>
      <c r="AB16" s="641"/>
      <c r="AC16" s="641"/>
      <c r="AD16" s="642">
        <v>4025470</v>
      </c>
      <c r="AE16" s="642"/>
      <c r="AF16" s="642"/>
      <c r="AG16" s="642"/>
      <c r="AH16" s="642"/>
      <c r="AI16" s="642"/>
      <c r="AJ16" s="642"/>
      <c r="AK16" s="642"/>
      <c r="AL16" s="611">
        <v>32.4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220</v>
      </c>
      <c r="CS16" s="589"/>
      <c r="CT16" s="589"/>
      <c r="CU16" s="589"/>
      <c r="CV16" s="589"/>
      <c r="CW16" s="589"/>
      <c r="CX16" s="589"/>
      <c r="CY16" s="590"/>
      <c r="CZ16" s="641" t="s">
        <v>220</v>
      </c>
      <c r="DA16" s="641"/>
      <c r="DB16" s="641"/>
      <c r="DC16" s="641"/>
      <c r="DD16" s="594" t="s">
        <v>220</v>
      </c>
      <c r="DE16" s="589"/>
      <c r="DF16" s="589"/>
      <c r="DG16" s="589"/>
      <c r="DH16" s="589"/>
      <c r="DI16" s="589"/>
      <c r="DJ16" s="589"/>
      <c r="DK16" s="589"/>
      <c r="DL16" s="589"/>
      <c r="DM16" s="589"/>
      <c r="DN16" s="589"/>
      <c r="DO16" s="589"/>
      <c r="DP16" s="590"/>
      <c r="DQ16" s="594" t="s">
        <v>220</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4025470</v>
      </c>
      <c r="S17" s="589"/>
      <c r="T17" s="589"/>
      <c r="U17" s="589"/>
      <c r="V17" s="589"/>
      <c r="W17" s="589"/>
      <c r="X17" s="589"/>
      <c r="Y17" s="590"/>
      <c r="Z17" s="641">
        <v>17.8</v>
      </c>
      <c r="AA17" s="641"/>
      <c r="AB17" s="641"/>
      <c r="AC17" s="641"/>
      <c r="AD17" s="642">
        <v>4025470</v>
      </c>
      <c r="AE17" s="642"/>
      <c r="AF17" s="642"/>
      <c r="AG17" s="642"/>
      <c r="AH17" s="642"/>
      <c r="AI17" s="642"/>
      <c r="AJ17" s="642"/>
      <c r="AK17" s="642"/>
      <c r="AL17" s="611">
        <v>32.4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1263114</v>
      </c>
      <c r="CS17" s="589"/>
      <c r="CT17" s="589"/>
      <c r="CU17" s="589"/>
      <c r="CV17" s="589"/>
      <c r="CW17" s="589"/>
      <c r="CX17" s="589"/>
      <c r="CY17" s="590"/>
      <c r="CZ17" s="641">
        <v>5.6</v>
      </c>
      <c r="DA17" s="641"/>
      <c r="DB17" s="641"/>
      <c r="DC17" s="641"/>
      <c r="DD17" s="594" t="s">
        <v>220</v>
      </c>
      <c r="DE17" s="589"/>
      <c r="DF17" s="589"/>
      <c r="DG17" s="589"/>
      <c r="DH17" s="589"/>
      <c r="DI17" s="589"/>
      <c r="DJ17" s="589"/>
      <c r="DK17" s="589"/>
      <c r="DL17" s="589"/>
      <c r="DM17" s="589"/>
      <c r="DN17" s="589"/>
      <c r="DO17" s="589"/>
      <c r="DP17" s="590"/>
      <c r="DQ17" s="594">
        <v>1263114</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186273</v>
      </c>
      <c r="S18" s="589"/>
      <c r="T18" s="589"/>
      <c r="U18" s="589"/>
      <c r="V18" s="589"/>
      <c r="W18" s="589"/>
      <c r="X18" s="589"/>
      <c r="Y18" s="590"/>
      <c r="Z18" s="641">
        <v>0.8</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698095</v>
      </c>
      <c r="BH19" s="589"/>
      <c r="BI19" s="589"/>
      <c r="BJ19" s="589"/>
      <c r="BK19" s="589"/>
      <c r="BL19" s="589"/>
      <c r="BM19" s="589"/>
      <c r="BN19" s="590"/>
      <c r="BO19" s="641">
        <v>8.8000000000000007</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13213492</v>
      </c>
      <c r="S20" s="589"/>
      <c r="T20" s="589"/>
      <c r="U20" s="589"/>
      <c r="V20" s="589"/>
      <c r="W20" s="589"/>
      <c r="X20" s="589"/>
      <c r="Y20" s="590"/>
      <c r="Z20" s="641">
        <v>58.3</v>
      </c>
      <c r="AA20" s="641"/>
      <c r="AB20" s="641"/>
      <c r="AC20" s="641"/>
      <c r="AD20" s="642">
        <v>12329123</v>
      </c>
      <c r="AE20" s="642"/>
      <c r="AF20" s="642"/>
      <c r="AG20" s="642"/>
      <c r="AH20" s="642"/>
      <c r="AI20" s="642"/>
      <c r="AJ20" s="642"/>
      <c r="AK20" s="642"/>
      <c r="AL20" s="611">
        <v>99.3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698095</v>
      </c>
      <c r="BH20" s="589"/>
      <c r="BI20" s="589"/>
      <c r="BJ20" s="589"/>
      <c r="BK20" s="589"/>
      <c r="BL20" s="589"/>
      <c r="BM20" s="589"/>
      <c r="BN20" s="590"/>
      <c r="BO20" s="641">
        <v>8.8000000000000007</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22461580</v>
      </c>
      <c r="CS20" s="589"/>
      <c r="CT20" s="589"/>
      <c r="CU20" s="589"/>
      <c r="CV20" s="589"/>
      <c r="CW20" s="589"/>
      <c r="CX20" s="589"/>
      <c r="CY20" s="590"/>
      <c r="CZ20" s="641">
        <v>100</v>
      </c>
      <c r="DA20" s="641"/>
      <c r="DB20" s="641"/>
      <c r="DC20" s="641"/>
      <c r="DD20" s="594">
        <v>1447618</v>
      </c>
      <c r="DE20" s="589"/>
      <c r="DF20" s="589"/>
      <c r="DG20" s="589"/>
      <c r="DH20" s="589"/>
      <c r="DI20" s="589"/>
      <c r="DJ20" s="589"/>
      <c r="DK20" s="589"/>
      <c r="DL20" s="589"/>
      <c r="DM20" s="589"/>
      <c r="DN20" s="589"/>
      <c r="DO20" s="589"/>
      <c r="DP20" s="590"/>
      <c r="DQ20" s="594">
        <v>14915114</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9814</v>
      </c>
      <c r="S21" s="589"/>
      <c r="T21" s="589"/>
      <c r="U21" s="589"/>
      <c r="V21" s="589"/>
      <c r="W21" s="589"/>
      <c r="X21" s="589"/>
      <c r="Y21" s="590"/>
      <c r="Z21" s="641">
        <v>0</v>
      </c>
      <c r="AA21" s="641"/>
      <c r="AB21" s="641"/>
      <c r="AC21" s="641"/>
      <c r="AD21" s="642">
        <v>9814</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141170</v>
      </c>
      <c r="S22" s="589"/>
      <c r="T22" s="589"/>
      <c r="U22" s="589"/>
      <c r="V22" s="589"/>
      <c r="W22" s="589"/>
      <c r="X22" s="589"/>
      <c r="Y22" s="590"/>
      <c r="Z22" s="641">
        <v>0.6</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409793</v>
      </c>
      <c r="S23" s="589"/>
      <c r="T23" s="589"/>
      <c r="U23" s="589"/>
      <c r="V23" s="589"/>
      <c r="W23" s="589"/>
      <c r="X23" s="589"/>
      <c r="Y23" s="590"/>
      <c r="Z23" s="641">
        <v>1.8</v>
      </c>
      <c r="AA23" s="641"/>
      <c r="AB23" s="641"/>
      <c r="AC23" s="641"/>
      <c r="AD23" s="642">
        <v>78552</v>
      </c>
      <c r="AE23" s="642"/>
      <c r="AF23" s="642"/>
      <c r="AG23" s="642"/>
      <c r="AH23" s="642"/>
      <c r="AI23" s="642"/>
      <c r="AJ23" s="642"/>
      <c r="AK23" s="642"/>
      <c r="AL23" s="611">
        <v>0.6</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698095</v>
      </c>
      <c r="BH23" s="589"/>
      <c r="BI23" s="589"/>
      <c r="BJ23" s="589"/>
      <c r="BK23" s="589"/>
      <c r="BL23" s="589"/>
      <c r="BM23" s="589"/>
      <c r="BN23" s="590"/>
      <c r="BO23" s="641">
        <v>8.8000000000000007</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48053</v>
      </c>
      <c r="S24" s="589"/>
      <c r="T24" s="589"/>
      <c r="U24" s="589"/>
      <c r="V24" s="589"/>
      <c r="W24" s="589"/>
      <c r="X24" s="589"/>
      <c r="Y24" s="590"/>
      <c r="Z24" s="641">
        <v>0.2</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12387661</v>
      </c>
      <c r="CS24" s="639"/>
      <c r="CT24" s="639"/>
      <c r="CU24" s="639"/>
      <c r="CV24" s="639"/>
      <c r="CW24" s="639"/>
      <c r="CX24" s="639"/>
      <c r="CY24" s="686"/>
      <c r="CZ24" s="690">
        <v>55.2</v>
      </c>
      <c r="DA24" s="691"/>
      <c r="DB24" s="691"/>
      <c r="DC24" s="692"/>
      <c r="DD24" s="685">
        <v>7187298</v>
      </c>
      <c r="DE24" s="639"/>
      <c r="DF24" s="639"/>
      <c r="DG24" s="639"/>
      <c r="DH24" s="639"/>
      <c r="DI24" s="639"/>
      <c r="DJ24" s="639"/>
      <c r="DK24" s="686"/>
      <c r="DL24" s="685">
        <v>7179575</v>
      </c>
      <c r="DM24" s="639"/>
      <c r="DN24" s="639"/>
      <c r="DO24" s="639"/>
      <c r="DP24" s="639"/>
      <c r="DQ24" s="639"/>
      <c r="DR24" s="639"/>
      <c r="DS24" s="639"/>
      <c r="DT24" s="639"/>
      <c r="DU24" s="639"/>
      <c r="DV24" s="686"/>
      <c r="DW24" s="687">
        <v>53</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4845634</v>
      </c>
      <c r="S25" s="589"/>
      <c r="T25" s="589"/>
      <c r="U25" s="589"/>
      <c r="V25" s="589"/>
      <c r="W25" s="589"/>
      <c r="X25" s="589"/>
      <c r="Y25" s="590"/>
      <c r="Z25" s="641">
        <v>21.4</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4304422</v>
      </c>
      <c r="CS25" s="607"/>
      <c r="CT25" s="607"/>
      <c r="CU25" s="607"/>
      <c r="CV25" s="607"/>
      <c r="CW25" s="607"/>
      <c r="CX25" s="607"/>
      <c r="CY25" s="608"/>
      <c r="CZ25" s="591">
        <v>19.2</v>
      </c>
      <c r="DA25" s="609"/>
      <c r="DB25" s="609"/>
      <c r="DC25" s="610"/>
      <c r="DD25" s="594">
        <v>3947261</v>
      </c>
      <c r="DE25" s="607"/>
      <c r="DF25" s="607"/>
      <c r="DG25" s="607"/>
      <c r="DH25" s="607"/>
      <c r="DI25" s="607"/>
      <c r="DJ25" s="607"/>
      <c r="DK25" s="608"/>
      <c r="DL25" s="594">
        <v>3943828</v>
      </c>
      <c r="DM25" s="607"/>
      <c r="DN25" s="607"/>
      <c r="DO25" s="607"/>
      <c r="DP25" s="607"/>
      <c r="DQ25" s="607"/>
      <c r="DR25" s="607"/>
      <c r="DS25" s="607"/>
      <c r="DT25" s="607"/>
      <c r="DU25" s="607"/>
      <c r="DV25" s="608"/>
      <c r="DW25" s="611">
        <v>29.1</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2682263</v>
      </c>
      <c r="CS26" s="589"/>
      <c r="CT26" s="589"/>
      <c r="CU26" s="589"/>
      <c r="CV26" s="589"/>
      <c r="CW26" s="589"/>
      <c r="CX26" s="589"/>
      <c r="CY26" s="590"/>
      <c r="CZ26" s="591">
        <v>11.9</v>
      </c>
      <c r="DA26" s="609"/>
      <c r="DB26" s="609"/>
      <c r="DC26" s="610"/>
      <c r="DD26" s="594">
        <v>2396534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1540788</v>
      </c>
      <c r="S27" s="589"/>
      <c r="T27" s="589"/>
      <c r="U27" s="589"/>
      <c r="V27" s="589"/>
      <c r="W27" s="589"/>
      <c r="X27" s="589"/>
      <c r="Y27" s="590"/>
      <c r="Z27" s="641">
        <v>6.8</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7927620</v>
      </c>
      <c r="BH27" s="589"/>
      <c r="BI27" s="589"/>
      <c r="BJ27" s="589"/>
      <c r="BK27" s="589"/>
      <c r="BL27" s="589"/>
      <c r="BM27" s="589"/>
      <c r="BN27" s="590"/>
      <c r="BO27" s="641">
        <v>100</v>
      </c>
      <c r="BP27" s="641"/>
      <c r="BQ27" s="641"/>
      <c r="BR27" s="641"/>
      <c r="BS27" s="594">
        <v>60666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6820125</v>
      </c>
      <c r="CS27" s="607"/>
      <c r="CT27" s="607"/>
      <c r="CU27" s="607"/>
      <c r="CV27" s="607"/>
      <c r="CW27" s="607"/>
      <c r="CX27" s="607"/>
      <c r="CY27" s="608"/>
      <c r="CZ27" s="591">
        <v>30.4</v>
      </c>
      <c r="DA27" s="609"/>
      <c r="DB27" s="609"/>
      <c r="DC27" s="610"/>
      <c r="DD27" s="594">
        <v>1976923</v>
      </c>
      <c r="DE27" s="607"/>
      <c r="DF27" s="607"/>
      <c r="DG27" s="607"/>
      <c r="DH27" s="607"/>
      <c r="DI27" s="607"/>
      <c r="DJ27" s="607"/>
      <c r="DK27" s="608"/>
      <c r="DL27" s="594">
        <v>1972633</v>
      </c>
      <c r="DM27" s="607"/>
      <c r="DN27" s="607"/>
      <c r="DO27" s="607"/>
      <c r="DP27" s="607"/>
      <c r="DQ27" s="607"/>
      <c r="DR27" s="607"/>
      <c r="DS27" s="607"/>
      <c r="DT27" s="607"/>
      <c r="DU27" s="607"/>
      <c r="DV27" s="608"/>
      <c r="DW27" s="611">
        <v>14.6</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9372</v>
      </c>
      <c r="S28" s="589"/>
      <c r="T28" s="589"/>
      <c r="U28" s="589"/>
      <c r="V28" s="589"/>
      <c r="W28" s="589"/>
      <c r="X28" s="589"/>
      <c r="Y28" s="590"/>
      <c r="Z28" s="641">
        <v>0</v>
      </c>
      <c r="AA28" s="641"/>
      <c r="AB28" s="641"/>
      <c r="AC28" s="641"/>
      <c r="AD28" s="642" t="s">
        <v>220</v>
      </c>
      <c r="AE28" s="642"/>
      <c r="AF28" s="642"/>
      <c r="AG28" s="642"/>
      <c r="AH28" s="642"/>
      <c r="AI28" s="642"/>
      <c r="AJ28" s="642"/>
      <c r="AK28" s="642"/>
      <c r="AL28" s="611" t="s">
        <v>220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1263114</v>
      </c>
      <c r="CS28" s="589"/>
      <c r="CT28" s="589"/>
      <c r="CU28" s="589"/>
      <c r="CV28" s="589"/>
      <c r="CW28" s="589"/>
      <c r="CX28" s="589"/>
      <c r="CY28" s="590"/>
      <c r="CZ28" s="591">
        <v>5.6</v>
      </c>
      <c r="DA28" s="609"/>
      <c r="DB28" s="609"/>
      <c r="DC28" s="610"/>
      <c r="DD28" s="594">
        <v>1263114</v>
      </c>
      <c r="DE28" s="589"/>
      <c r="DF28" s="589"/>
      <c r="DG28" s="589"/>
      <c r="DH28" s="589"/>
      <c r="DI28" s="589"/>
      <c r="DJ28" s="589"/>
      <c r="DK28" s="590"/>
      <c r="DL28" s="594">
        <v>1263114</v>
      </c>
      <c r="DM28" s="589"/>
      <c r="DN28" s="589"/>
      <c r="DO28" s="589"/>
      <c r="DP28" s="589"/>
      <c r="DQ28" s="589"/>
      <c r="DR28" s="589"/>
      <c r="DS28" s="589"/>
      <c r="DT28" s="589"/>
      <c r="DU28" s="589"/>
      <c r="DV28" s="590"/>
      <c r="DW28" s="611">
        <v>9.3000000000000007</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12570</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1263049</v>
      </c>
      <c r="CS29" s="607"/>
      <c r="CT29" s="607"/>
      <c r="CU29" s="607"/>
      <c r="CV29" s="607"/>
      <c r="CW29" s="607"/>
      <c r="CX29" s="607"/>
      <c r="CY29" s="608"/>
      <c r="CZ29" s="591">
        <v>5.6</v>
      </c>
      <c r="DA29" s="609"/>
      <c r="DB29" s="609"/>
      <c r="DC29" s="610"/>
      <c r="DD29" s="594">
        <v>1263049</v>
      </c>
      <c r="DE29" s="607"/>
      <c r="DF29" s="607"/>
      <c r="DG29" s="607"/>
      <c r="DH29" s="607"/>
      <c r="DI29" s="607"/>
      <c r="DJ29" s="607"/>
      <c r="DK29" s="608"/>
      <c r="DL29" s="594">
        <v>1263049</v>
      </c>
      <c r="DM29" s="607"/>
      <c r="DN29" s="607"/>
      <c r="DO29" s="607"/>
      <c r="DP29" s="607"/>
      <c r="DQ29" s="607"/>
      <c r="DR29" s="607"/>
      <c r="DS29" s="607"/>
      <c r="DT29" s="607"/>
      <c r="DU29" s="607"/>
      <c r="DV29" s="608"/>
      <c r="DW29" s="611">
        <v>9.3000000000000007</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224790</v>
      </c>
      <c r="S30" s="589"/>
      <c r="T30" s="589"/>
      <c r="U30" s="589"/>
      <c r="V30" s="589"/>
      <c r="W30" s="589"/>
      <c r="X30" s="589"/>
      <c r="Y30" s="590"/>
      <c r="Z30" s="641">
        <v>1</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98.2</v>
      </c>
      <c r="BH30" s="655"/>
      <c r="BI30" s="655"/>
      <c r="BJ30" s="655"/>
      <c r="BK30" s="655"/>
      <c r="BL30" s="655"/>
      <c r="BM30" s="656">
        <v>94.9</v>
      </c>
      <c r="BN30" s="655"/>
      <c r="BO30" s="655"/>
      <c r="BP30" s="655"/>
      <c r="BQ30" s="657"/>
      <c r="BR30" s="654">
        <v>98.4</v>
      </c>
      <c r="BS30" s="655"/>
      <c r="BT30" s="655"/>
      <c r="BU30" s="655"/>
      <c r="BV30" s="655"/>
      <c r="BW30" s="655"/>
      <c r="BX30" s="656">
        <v>95</v>
      </c>
      <c r="BY30" s="655"/>
      <c r="BZ30" s="655"/>
      <c r="CA30" s="655"/>
      <c r="CB30" s="657"/>
      <c r="CD30" s="660"/>
      <c r="CE30" s="661"/>
      <c r="CF30" s="625" t="s">
        <v>292</v>
      </c>
      <c r="CG30" s="622"/>
      <c r="CH30" s="622"/>
      <c r="CI30" s="622"/>
      <c r="CJ30" s="622"/>
      <c r="CK30" s="622"/>
      <c r="CL30" s="622"/>
      <c r="CM30" s="622"/>
      <c r="CN30" s="622"/>
      <c r="CO30" s="622"/>
      <c r="CP30" s="622"/>
      <c r="CQ30" s="623"/>
      <c r="CR30" s="588">
        <v>1091817</v>
      </c>
      <c r="CS30" s="589"/>
      <c r="CT30" s="589"/>
      <c r="CU30" s="589"/>
      <c r="CV30" s="589"/>
      <c r="CW30" s="589"/>
      <c r="CX30" s="589"/>
      <c r="CY30" s="590"/>
      <c r="CZ30" s="591">
        <v>4.9000000000000004</v>
      </c>
      <c r="DA30" s="609"/>
      <c r="DB30" s="609"/>
      <c r="DC30" s="610"/>
      <c r="DD30" s="594">
        <v>1091817</v>
      </c>
      <c r="DE30" s="589"/>
      <c r="DF30" s="589"/>
      <c r="DG30" s="589"/>
      <c r="DH30" s="589"/>
      <c r="DI30" s="589"/>
      <c r="DJ30" s="589"/>
      <c r="DK30" s="590"/>
      <c r="DL30" s="594">
        <v>1091817</v>
      </c>
      <c r="DM30" s="589"/>
      <c r="DN30" s="589"/>
      <c r="DO30" s="589"/>
      <c r="DP30" s="589"/>
      <c r="DQ30" s="589"/>
      <c r="DR30" s="589"/>
      <c r="DS30" s="589"/>
      <c r="DT30" s="589"/>
      <c r="DU30" s="589"/>
      <c r="DV30" s="590"/>
      <c r="DW30" s="611">
        <v>8.1</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128062</v>
      </c>
      <c r="S31" s="589"/>
      <c r="T31" s="589"/>
      <c r="U31" s="589"/>
      <c r="V31" s="589"/>
      <c r="W31" s="589"/>
      <c r="X31" s="589"/>
      <c r="Y31" s="590"/>
      <c r="Z31" s="641">
        <v>0.6</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97.9</v>
      </c>
      <c r="BH31" s="607"/>
      <c r="BI31" s="607"/>
      <c r="BJ31" s="607"/>
      <c r="BK31" s="607"/>
      <c r="BL31" s="607"/>
      <c r="BM31" s="643">
        <v>94.9</v>
      </c>
      <c r="BN31" s="653"/>
      <c r="BO31" s="653"/>
      <c r="BP31" s="653"/>
      <c r="BQ31" s="617"/>
      <c r="BR31" s="652">
        <v>98.4</v>
      </c>
      <c r="BS31" s="607"/>
      <c r="BT31" s="607"/>
      <c r="BU31" s="607"/>
      <c r="BV31" s="607"/>
      <c r="BW31" s="607"/>
      <c r="BX31" s="643">
        <v>95.3</v>
      </c>
      <c r="BY31" s="653"/>
      <c r="BZ31" s="653"/>
      <c r="CA31" s="653"/>
      <c r="CB31" s="617"/>
      <c r="CD31" s="660"/>
      <c r="CE31" s="661"/>
      <c r="CF31" s="625" t="s">
        <v>296</v>
      </c>
      <c r="CG31" s="622"/>
      <c r="CH31" s="622"/>
      <c r="CI31" s="622"/>
      <c r="CJ31" s="622"/>
      <c r="CK31" s="622"/>
      <c r="CL31" s="622"/>
      <c r="CM31" s="622"/>
      <c r="CN31" s="622"/>
      <c r="CO31" s="622"/>
      <c r="CP31" s="622"/>
      <c r="CQ31" s="623"/>
      <c r="CR31" s="588">
        <v>171232</v>
      </c>
      <c r="CS31" s="607"/>
      <c r="CT31" s="607"/>
      <c r="CU31" s="607"/>
      <c r="CV31" s="607"/>
      <c r="CW31" s="607"/>
      <c r="CX31" s="607"/>
      <c r="CY31" s="608"/>
      <c r="CZ31" s="591">
        <v>0.8</v>
      </c>
      <c r="DA31" s="609"/>
      <c r="DB31" s="609"/>
      <c r="DC31" s="610"/>
      <c r="DD31" s="594">
        <v>171232</v>
      </c>
      <c r="DE31" s="607"/>
      <c r="DF31" s="607"/>
      <c r="DG31" s="607"/>
      <c r="DH31" s="607"/>
      <c r="DI31" s="607"/>
      <c r="DJ31" s="607"/>
      <c r="DK31" s="608"/>
      <c r="DL31" s="594">
        <v>171232</v>
      </c>
      <c r="DM31" s="607"/>
      <c r="DN31" s="607"/>
      <c r="DO31" s="607"/>
      <c r="DP31" s="607"/>
      <c r="DQ31" s="607"/>
      <c r="DR31" s="607"/>
      <c r="DS31" s="607"/>
      <c r="DT31" s="607"/>
      <c r="DU31" s="607"/>
      <c r="DV31" s="608"/>
      <c r="DW31" s="611">
        <v>1.3</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197495</v>
      </c>
      <c r="S32" s="589"/>
      <c r="T32" s="589"/>
      <c r="U32" s="589"/>
      <c r="V32" s="589"/>
      <c r="W32" s="589"/>
      <c r="X32" s="589"/>
      <c r="Y32" s="590"/>
      <c r="Z32" s="641">
        <v>0.9</v>
      </c>
      <c r="AA32" s="641"/>
      <c r="AB32" s="641"/>
      <c r="AC32" s="641"/>
      <c r="AD32" s="642">
        <v>557</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98.2</v>
      </c>
      <c r="BH32" s="573"/>
      <c r="BI32" s="573"/>
      <c r="BJ32" s="573"/>
      <c r="BK32" s="573"/>
      <c r="BL32" s="573"/>
      <c r="BM32" s="636">
        <v>94.3</v>
      </c>
      <c r="BN32" s="573"/>
      <c r="BO32" s="573"/>
      <c r="BP32" s="573"/>
      <c r="BQ32" s="630"/>
      <c r="BR32" s="651">
        <v>98.3</v>
      </c>
      <c r="BS32" s="573"/>
      <c r="BT32" s="573"/>
      <c r="BU32" s="573"/>
      <c r="BV32" s="573"/>
      <c r="BW32" s="573"/>
      <c r="BX32" s="636">
        <v>94</v>
      </c>
      <c r="BY32" s="573"/>
      <c r="BZ32" s="573"/>
      <c r="CA32" s="573"/>
      <c r="CB32" s="630"/>
      <c r="CD32" s="662"/>
      <c r="CE32" s="663"/>
      <c r="CF32" s="625" t="s">
        <v>299</v>
      </c>
      <c r="CG32" s="622"/>
      <c r="CH32" s="622"/>
      <c r="CI32" s="622"/>
      <c r="CJ32" s="622"/>
      <c r="CK32" s="622"/>
      <c r="CL32" s="622"/>
      <c r="CM32" s="622"/>
      <c r="CN32" s="622"/>
      <c r="CO32" s="622"/>
      <c r="CP32" s="622"/>
      <c r="CQ32" s="623"/>
      <c r="CR32" s="588">
        <v>65</v>
      </c>
      <c r="CS32" s="589"/>
      <c r="CT32" s="589"/>
      <c r="CU32" s="589"/>
      <c r="CV32" s="589"/>
      <c r="CW32" s="589"/>
      <c r="CX32" s="589"/>
      <c r="CY32" s="590"/>
      <c r="CZ32" s="591">
        <v>0</v>
      </c>
      <c r="DA32" s="609"/>
      <c r="DB32" s="609"/>
      <c r="DC32" s="610"/>
      <c r="DD32" s="594">
        <v>65</v>
      </c>
      <c r="DE32" s="589"/>
      <c r="DF32" s="589"/>
      <c r="DG32" s="589"/>
      <c r="DH32" s="589"/>
      <c r="DI32" s="589"/>
      <c r="DJ32" s="589"/>
      <c r="DK32" s="590"/>
      <c r="DL32" s="594">
        <v>65</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1872000</v>
      </c>
      <c r="S33" s="589"/>
      <c r="T33" s="589"/>
      <c r="U33" s="589"/>
      <c r="V33" s="589"/>
      <c r="W33" s="589"/>
      <c r="X33" s="589"/>
      <c r="Y33" s="590"/>
      <c r="Z33" s="641">
        <v>8.3000000000000007</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8626301</v>
      </c>
      <c r="CS33" s="607"/>
      <c r="CT33" s="607"/>
      <c r="CU33" s="607"/>
      <c r="CV33" s="607"/>
      <c r="CW33" s="607"/>
      <c r="CX33" s="607"/>
      <c r="CY33" s="608"/>
      <c r="CZ33" s="591">
        <v>38.4</v>
      </c>
      <c r="DA33" s="609"/>
      <c r="DB33" s="609"/>
      <c r="DC33" s="610"/>
      <c r="DD33" s="594">
        <v>7550875</v>
      </c>
      <c r="DE33" s="607"/>
      <c r="DF33" s="607"/>
      <c r="DG33" s="607"/>
      <c r="DH33" s="607"/>
      <c r="DI33" s="607"/>
      <c r="DJ33" s="607"/>
      <c r="DK33" s="608"/>
      <c r="DL33" s="594">
        <v>6643659</v>
      </c>
      <c r="DM33" s="607"/>
      <c r="DN33" s="607"/>
      <c r="DO33" s="607"/>
      <c r="DP33" s="607"/>
      <c r="DQ33" s="607"/>
      <c r="DR33" s="607"/>
      <c r="DS33" s="607"/>
      <c r="DT33" s="607"/>
      <c r="DU33" s="607"/>
      <c r="DV33" s="608"/>
      <c r="DW33" s="611">
        <v>49.1</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2409104</v>
      </c>
      <c r="CS34" s="589"/>
      <c r="CT34" s="589"/>
      <c r="CU34" s="589"/>
      <c r="CV34" s="589"/>
      <c r="CW34" s="589"/>
      <c r="CX34" s="589"/>
      <c r="CY34" s="590"/>
      <c r="CZ34" s="591">
        <v>10.7</v>
      </c>
      <c r="DA34" s="609"/>
      <c r="DB34" s="609"/>
      <c r="DC34" s="610"/>
      <c r="DD34" s="594">
        <v>1881719</v>
      </c>
      <c r="DE34" s="589"/>
      <c r="DF34" s="589"/>
      <c r="DG34" s="589"/>
      <c r="DH34" s="589"/>
      <c r="DI34" s="589"/>
      <c r="DJ34" s="589"/>
      <c r="DK34" s="590"/>
      <c r="DL34" s="594">
        <v>1732354</v>
      </c>
      <c r="DM34" s="589"/>
      <c r="DN34" s="589"/>
      <c r="DO34" s="589"/>
      <c r="DP34" s="589"/>
      <c r="DQ34" s="589"/>
      <c r="DR34" s="589"/>
      <c r="DS34" s="589"/>
      <c r="DT34" s="589"/>
      <c r="DU34" s="589"/>
      <c r="DV34" s="590"/>
      <c r="DW34" s="611">
        <v>12.8</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1119200</v>
      </c>
      <c r="S35" s="589"/>
      <c r="T35" s="589"/>
      <c r="U35" s="589"/>
      <c r="V35" s="589"/>
      <c r="W35" s="589"/>
      <c r="X35" s="589"/>
      <c r="Y35" s="590"/>
      <c r="Z35" s="641">
        <v>4.9000000000000004</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3545511</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t="s">
        <v>214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172035</v>
      </c>
      <c r="CS35" s="607"/>
      <c r="CT35" s="607"/>
      <c r="CU35" s="607"/>
      <c r="CV35" s="607"/>
      <c r="CW35" s="607"/>
      <c r="CX35" s="607"/>
      <c r="CY35" s="608"/>
      <c r="CZ35" s="591">
        <v>0.8</v>
      </c>
      <c r="DA35" s="609"/>
      <c r="DB35" s="609"/>
      <c r="DC35" s="610"/>
      <c r="DD35" s="594">
        <v>171925</v>
      </c>
      <c r="DE35" s="607"/>
      <c r="DF35" s="607"/>
      <c r="DG35" s="607"/>
      <c r="DH35" s="607"/>
      <c r="DI35" s="607"/>
      <c r="DJ35" s="607"/>
      <c r="DK35" s="608"/>
      <c r="DL35" s="594">
        <v>132446</v>
      </c>
      <c r="DM35" s="607"/>
      <c r="DN35" s="607"/>
      <c r="DO35" s="607"/>
      <c r="DP35" s="607"/>
      <c r="DQ35" s="607"/>
      <c r="DR35" s="607"/>
      <c r="DS35" s="607"/>
      <c r="DT35" s="607"/>
      <c r="DU35" s="607"/>
      <c r="DV35" s="608"/>
      <c r="DW35" s="611">
        <v>1</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22653033</v>
      </c>
      <c r="S36" s="629"/>
      <c r="T36" s="629"/>
      <c r="U36" s="629"/>
      <c r="V36" s="629"/>
      <c r="W36" s="629"/>
      <c r="X36" s="629"/>
      <c r="Y36" s="632"/>
      <c r="Z36" s="633">
        <v>100</v>
      </c>
      <c r="AA36" s="633"/>
      <c r="AB36" s="633"/>
      <c r="AC36" s="633"/>
      <c r="AD36" s="634">
        <v>12418046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1131803</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-255488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2711570</v>
      </c>
      <c r="CS36" s="589"/>
      <c r="CT36" s="589"/>
      <c r="CU36" s="589"/>
      <c r="CV36" s="589"/>
      <c r="CW36" s="589"/>
      <c r="CX36" s="589"/>
      <c r="CY36" s="590"/>
      <c r="CZ36" s="591">
        <v>12.1</v>
      </c>
      <c r="DA36" s="609"/>
      <c r="DB36" s="609"/>
      <c r="DC36" s="610"/>
      <c r="DD36" s="594">
        <v>2565733</v>
      </c>
      <c r="DE36" s="589"/>
      <c r="DF36" s="589"/>
      <c r="DG36" s="589"/>
      <c r="DH36" s="589"/>
      <c r="DI36" s="589"/>
      <c r="DJ36" s="589"/>
      <c r="DK36" s="590"/>
      <c r="DL36" s="594">
        <v>2149313</v>
      </c>
      <c r="DM36" s="589"/>
      <c r="DN36" s="589"/>
      <c r="DO36" s="589"/>
      <c r="DP36" s="589"/>
      <c r="DQ36" s="589"/>
      <c r="DR36" s="589"/>
      <c r="DS36" s="589"/>
      <c r="DT36" s="589"/>
      <c r="DU36" s="589"/>
      <c r="DV36" s="590"/>
      <c r="DW36" s="611">
        <v>15.9</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226233</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10510</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1641975</v>
      </c>
      <c r="CS37" s="607"/>
      <c r="CT37" s="607"/>
      <c r="CU37" s="607"/>
      <c r="CV37" s="607"/>
      <c r="CW37" s="607"/>
      <c r="CX37" s="607"/>
      <c r="CY37" s="608"/>
      <c r="CZ37" s="591">
        <v>7.3</v>
      </c>
      <c r="DA37" s="609"/>
      <c r="DB37" s="609"/>
      <c r="DC37" s="610"/>
      <c r="DD37" s="594">
        <v>1641645</v>
      </c>
      <c r="DE37" s="607"/>
      <c r="DF37" s="607"/>
      <c r="DG37" s="607"/>
      <c r="DH37" s="607"/>
      <c r="DI37" s="607"/>
      <c r="DJ37" s="607"/>
      <c r="DK37" s="608"/>
      <c r="DL37" s="594">
        <v>1605165</v>
      </c>
      <c r="DM37" s="607"/>
      <c r="DN37" s="607"/>
      <c r="DO37" s="607"/>
      <c r="DP37" s="607"/>
      <c r="DQ37" s="607"/>
      <c r="DR37" s="607"/>
      <c r="DS37" s="607"/>
      <c r="DT37" s="607"/>
      <c r="DU37" s="607"/>
      <c r="DV37" s="608"/>
      <c r="DW37" s="611">
        <v>11.9</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8606</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18157</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3310672</v>
      </c>
      <c r="CS38" s="589"/>
      <c r="CT38" s="589"/>
      <c r="CU38" s="589"/>
      <c r="CV38" s="589"/>
      <c r="CW38" s="589"/>
      <c r="CX38" s="589"/>
      <c r="CY38" s="590"/>
      <c r="CZ38" s="591">
        <v>14.7</v>
      </c>
      <c r="DA38" s="609"/>
      <c r="DB38" s="609"/>
      <c r="DC38" s="610"/>
      <c r="DD38" s="594">
        <v>2929504</v>
      </c>
      <c r="DE38" s="589"/>
      <c r="DF38" s="589"/>
      <c r="DG38" s="589"/>
      <c r="DH38" s="589"/>
      <c r="DI38" s="589"/>
      <c r="DJ38" s="589"/>
      <c r="DK38" s="590"/>
      <c r="DL38" s="594">
        <v>2629546</v>
      </c>
      <c r="DM38" s="589"/>
      <c r="DN38" s="589"/>
      <c r="DO38" s="589"/>
      <c r="DP38" s="589"/>
      <c r="DQ38" s="589"/>
      <c r="DR38" s="589"/>
      <c r="DS38" s="589"/>
      <c r="DT38" s="589"/>
      <c r="DU38" s="589"/>
      <c r="DV38" s="590"/>
      <c r="DW38" s="611">
        <v>19.399999999999999</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22920</v>
      </c>
      <c r="CS39" s="607"/>
      <c r="CT39" s="607"/>
      <c r="CU39" s="607"/>
      <c r="CV39" s="607"/>
      <c r="CW39" s="607"/>
      <c r="CX39" s="607"/>
      <c r="CY39" s="608"/>
      <c r="CZ39" s="591">
        <v>0.1</v>
      </c>
      <c r="DA39" s="609"/>
      <c r="DB39" s="609"/>
      <c r="DC39" s="610"/>
      <c r="DD39" s="594">
        <v>1994</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722096</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100</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321</v>
      </c>
      <c r="CS40" s="589"/>
      <c r="CT40" s="589"/>
      <c r="CU40" s="589"/>
      <c r="CV40" s="589"/>
      <c r="CW40" s="589"/>
      <c r="CX40" s="589"/>
      <c r="CY40" s="590"/>
      <c r="CZ40" s="591" t="s">
        <v>321</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1456773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290</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1447618</v>
      </c>
      <c r="CS42" s="589"/>
      <c r="CT42" s="589"/>
      <c r="CU42" s="589"/>
      <c r="CV42" s="589"/>
      <c r="CW42" s="589"/>
      <c r="CX42" s="589"/>
      <c r="CY42" s="590"/>
      <c r="CZ42" s="591">
        <v>6.4</v>
      </c>
      <c r="DA42" s="592"/>
      <c r="DB42" s="592"/>
      <c r="DC42" s="593"/>
      <c r="DD42" s="594">
        <v>176941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28776</v>
      </c>
      <c r="CS43" s="607"/>
      <c r="CT43" s="607"/>
      <c r="CU43" s="607"/>
      <c r="CV43" s="607"/>
      <c r="CW43" s="607"/>
      <c r="CX43" s="607"/>
      <c r="CY43" s="608"/>
      <c r="CZ43" s="591">
        <v>0.1</v>
      </c>
      <c r="DA43" s="609"/>
      <c r="DB43" s="609"/>
      <c r="DC43" s="610"/>
      <c r="DD43" s="594">
        <v>28776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1447618</v>
      </c>
      <c r="CS44" s="589"/>
      <c r="CT44" s="589"/>
      <c r="CU44" s="589"/>
      <c r="CV44" s="589"/>
      <c r="CW44" s="589"/>
      <c r="CX44" s="589"/>
      <c r="CY44" s="590"/>
      <c r="CZ44" s="591">
        <v>6.4</v>
      </c>
      <c r="DA44" s="592"/>
      <c r="DB44" s="592"/>
      <c r="DC44" s="593"/>
      <c r="DD44" s="594">
        <v>176941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381246</v>
      </c>
      <c r="CS45" s="607"/>
      <c r="CT45" s="607"/>
      <c r="CU45" s="607"/>
      <c r="CV45" s="607"/>
      <c r="CW45" s="607"/>
      <c r="CX45" s="607"/>
      <c r="CY45" s="608"/>
      <c r="CZ45" s="591">
        <v>1.7</v>
      </c>
      <c r="DA45" s="609"/>
      <c r="DB45" s="609"/>
      <c r="DC45" s="610"/>
      <c r="DD45" s="594">
        <v>28925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1051261</v>
      </c>
      <c r="CS46" s="589"/>
      <c r="CT46" s="589"/>
      <c r="CU46" s="589"/>
      <c r="CV46" s="589"/>
      <c r="CW46" s="589"/>
      <c r="CX46" s="589"/>
      <c r="CY46" s="590"/>
      <c r="CZ46" s="591">
        <v>4.7</v>
      </c>
      <c r="DA46" s="592"/>
      <c r="DB46" s="592"/>
      <c r="DC46" s="593"/>
      <c r="DD46" s="594">
        <v>146405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t="s">
        <v>321</v>
      </c>
      <c r="CS47" s="607"/>
      <c r="CT47" s="607"/>
      <c r="CU47" s="607"/>
      <c r="CV47" s="607"/>
      <c r="CW47" s="607"/>
      <c r="CX47" s="607"/>
      <c r="CY47" s="608"/>
      <c r="CZ47" s="591" t="s">
        <v>321</v>
      </c>
      <c r="DA47" s="609"/>
      <c r="DB47" s="609"/>
      <c r="DC47" s="610"/>
      <c r="DD47" s="594" t="s">
        <v>321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22461580</v>
      </c>
      <c r="CS49" s="573"/>
      <c r="CT49" s="573"/>
      <c r="CU49" s="573"/>
      <c r="CV49" s="573"/>
      <c r="CW49" s="573"/>
      <c r="CX49" s="573"/>
      <c r="CY49" s="574"/>
      <c r="CZ49" s="575">
        <v>100</v>
      </c>
      <c r="DA49" s="576"/>
      <c r="DB49" s="576"/>
      <c r="DC49" s="577"/>
      <c r="DD49" s="578">
        <v>14915114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22653</v>
      </c>
      <c r="R7" s="1101"/>
      <c r="S7" s="1101"/>
      <c r="T7" s="1101"/>
      <c r="U7" s="1101"/>
      <c r="V7" s="1101">
        <v>22462</v>
      </c>
      <c r="W7" s="1101"/>
      <c r="X7" s="1101"/>
      <c r="Y7" s="1101"/>
      <c r="Z7" s="1101"/>
      <c r="AA7" s="1101">
        <v>191</v>
      </c>
      <c r="AB7" s="1101"/>
      <c r="AC7" s="1101"/>
      <c r="AD7" s="1101"/>
      <c r="AE7" s="1102"/>
      <c r="AF7" s="1103">
        <v>15</v>
      </c>
      <c r="AG7" s="1104"/>
      <c r="AH7" s="1104"/>
      <c r="AI7" s="1104"/>
      <c r="AJ7" s="1105"/>
      <c r="AK7" s="1087">
        <v>225</v>
      </c>
      <c r="AL7" s="1088"/>
      <c r="AM7" s="1088"/>
      <c r="AN7" s="1088"/>
      <c r="AO7" s="1088"/>
      <c r="AP7" s="1088">
        <v>14177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554</v>
      </c>
      <c r="BT7" s="1092"/>
      <c r="BU7" s="1092"/>
      <c r="BV7" s="1092"/>
      <c r="BW7" s="1092"/>
      <c r="BX7" s="1092"/>
      <c r="BY7" s="1092"/>
      <c r="BZ7" s="1092"/>
      <c r="CA7" s="1092"/>
      <c r="CB7" s="1092"/>
      <c r="CC7" s="1092"/>
      <c r="CD7" s="1092"/>
      <c r="CE7" s="1092"/>
      <c r="CF7" s="1092"/>
      <c r="CG7" s="1093"/>
      <c r="CH7" s="1084">
        <v>0</v>
      </c>
      <c r="CI7" s="1085"/>
      <c r="CJ7" s="1085"/>
      <c r="CK7" s="1085"/>
      <c r="CL7" s="1086"/>
      <c r="CM7" s="1084">
        <v>34</v>
      </c>
      <c r="CN7" s="1085"/>
      <c r="CO7" s="1085"/>
      <c r="CP7" s="1085"/>
      <c r="CQ7" s="1086"/>
      <c r="CR7" s="1084">
        <v>5</v>
      </c>
      <c r="CS7" s="1085"/>
      <c r="CT7" s="1085"/>
      <c r="CU7" s="1085"/>
      <c r="CV7" s="1086"/>
      <c r="CW7" s="1084">
        <v>10</v>
      </c>
      <c r="CX7" s="1085"/>
      <c r="CY7" s="1085"/>
      <c r="CZ7" s="1085"/>
      <c r="DA7" s="1086"/>
      <c r="DB7" s="1084" t="s">
        <v>543</v>
      </c>
      <c r="DC7" s="1085"/>
      <c r="DD7" s="1085"/>
      <c r="DE7" s="1085"/>
      <c r="DF7" s="1086"/>
      <c r="DG7" s="1084" t="s">
        <v>543</v>
      </c>
      <c r="DH7" s="1085"/>
      <c r="DI7" s="1085"/>
      <c r="DJ7" s="1085"/>
      <c r="DK7" s="1086"/>
      <c r="DL7" s="1084" t="s">
        <v>543</v>
      </c>
      <c r="DM7" s="1085"/>
      <c r="DN7" s="1085"/>
      <c r="DO7" s="1085"/>
      <c r="DP7" s="1086"/>
      <c r="DQ7" s="1084" t="s">
        <v>543</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555</v>
      </c>
      <c r="BT8" s="1011"/>
      <c r="BU8" s="1011"/>
      <c r="BV8" s="1011"/>
      <c r="BW8" s="1011"/>
      <c r="BX8" s="1011"/>
      <c r="BY8" s="1011"/>
      <c r="BZ8" s="1011"/>
      <c r="CA8" s="1011"/>
      <c r="CB8" s="1011"/>
      <c r="CC8" s="1011"/>
      <c r="CD8" s="1011"/>
      <c r="CE8" s="1011"/>
      <c r="CF8" s="1011"/>
      <c r="CG8" s="1012"/>
      <c r="CH8" s="985">
        <v>1</v>
      </c>
      <c r="CI8" s="986"/>
      <c r="CJ8" s="986"/>
      <c r="CK8" s="986"/>
      <c r="CL8" s="987"/>
      <c r="CM8" s="985">
        <v>110</v>
      </c>
      <c r="CN8" s="986"/>
      <c r="CO8" s="986"/>
      <c r="CP8" s="986"/>
      <c r="CQ8" s="987"/>
      <c r="CR8" s="985">
        <v>100</v>
      </c>
      <c r="CS8" s="986"/>
      <c r="CT8" s="986"/>
      <c r="CU8" s="986"/>
      <c r="CV8" s="987"/>
      <c r="CW8" s="985" t="s">
        <v>543</v>
      </c>
      <c r="CX8" s="986"/>
      <c r="CY8" s="986"/>
      <c r="CZ8" s="986"/>
      <c r="DA8" s="987"/>
      <c r="DB8" s="985" t="s">
        <v>543</v>
      </c>
      <c r="DC8" s="986"/>
      <c r="DD8" s="986"/>
      <c r="DE8" s="986"/>
      <c r="DF8" s="987"/>
      <c r="DG8" s="985" t="s">
        <v>543</v>
      </c>
      <c r="DH8" s="986"/>
      <c r="DI8" s="986"/>
      <c r="DJ8" s="986"/>
      <c r="DK8" s="987"/>
      <c r="DL8" s="985" t="s">
        <v>543</v>
      </c>
      <c r="DM8" s="986"/>
      <c r="DN8" s="986"/>
      <c r="DO8" s="986"/>
      <c r="DP8" s="987"/>
      <c r="DQ8" s="985" t="s">
        <v>543</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22653</v>
      </c>
      <c r="R23" s="1065"/>
      <c r="S23" s="1065"/>
      <c r="T23" s="1065"/>
      <c r="U23" s="1065"/>
      <c r="V23" s="1065">
        <v>22462</v>
      </c>
      <c r="W23" s="1065"/>
      <c r="X23" s="1065"/>
      <c r="Y23" s="1065"/>
      <c r="Z23" s="1065"/>
      <c r="AA23" s="1065">
        <v>191</v>
      </c>
      <c r="AB23" s="1065"/>
      <c r="AC23" s="1065"/>
      <c r="AD23" s="1065"/>
      <c r="AE23" s="1066"/>
      <c r="AF23" s="1067">
        <v>15</v>
      </c>
      <c r="AG23" s="1065"/>
      <c r="AH23" s="1065"/>
      <c r="AI23" s="1065"/>
      <c r="AJ23" s="1068"/>
      <c r="AK23" s="1069"/>
      <c r="AL23" s="1070"/>
      <c r="AM23" s="1070"/>
      <c r="AN23" s="1070"/>
      <c r="AO23" s="1070"/>
      <c r="AP23" s="1065">
        <v>14177</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7755</v>
      </c>
      <c r="R28" s="1050"/>
      <c r="S28" s="1050"/>
      <c r="T28" s="1050"/>
      <c r="U28" s="1050"/>
      <c r="V28" s="1050">
        <v>7755</v>
      </c>
      <c r="W28" s="1050"/>
      <c r="X28" s="1050"/>
      <c r="Y28" s="1050"/>
      <c r="Z28" s="1050"/>
      <c r="AA28" s="1050">
        <v>0</v>
      </c>
      <c r="AB28" s="1050"/>
      <c r="AC28" s="1050"/>
      <c r="AD28" s="1050"/>
      <c r="AE28" s="1051"/>
      <c r="AF28" s="1052" t="s">
        <v>111</v>
      </c>
      <c r="AG28" s="1050"/>
      <c r="AH28" s="1050"/>
      <c r="AI28" s="1050"/>
      <c r="AJ28" s="1053"/>
      <c r="AK28" s="1054">
        <v>722</v>
      </c>
      <c r="AL28" s="1042"/>
      <c r="AM28" s="1042"/>
      <c r="AN28" s="1042"/>
      <c r="AO28" s="1042"/>
      <c r="AP28" s="1042" t="s">
        <v>543</v>
      </c>
      <c r="AQ28" s="1042"/>
      <c r="AR28" s="1042"/>
      <c r="AS28" s="1042"/>
      <c r="AT28" s="1042"/>
      <c r="AU28" s="1042" t="s">
        <v>543</v>
      </c>
      <c r="AV28" s="1042"/>
      <c r="AW28" s="1042"/>
      <c r="AX28" s="1042"/>
      <c r="AY28" s="1042"/>
      <c r="AZ28" s="1043" t="s">
        <v>543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380</v>
      </c>
      <c r="C29" s="1028"/>
      <c r="D29" s="1028"/>
      <c r="E29" s="1028"/>
      <c r="F29" s="1028"/>
      <c r="G29" s="1028"/>
      <c r="H29" s="1028"/>
      <c r="I29" s="1028"/>
      <c r="J29" s="1028"/>
      <c r="K29" s="1028"/>
      <c r="L29" s="1028"/>
      <c r="M29" s="1028"/>
      <c r="N29" s="1028"/>
      <c r="O29" s="1028"/>
      <c r="P29" s="1029"/>
      <c r="Q29" s="1039">
        <v>5146</v>
      </c>
      <c r="R29" s="1040"/>
      <c r="S29" s="1040"/>
      <c r="T29" s="1040"/>
      <c r="U29" s="1040"/>
      <c r="V29" s="1040">
        <v>5057</v>
      </c>
      <c r="W29" s="1040"/>
      <c r="X29" s="1040"/>
      <c r="Y29" s="1040"/>
      <c r="Z29" s="1040"/>
      <c r="AA29" s="1040">
        <v>89</v>
      </c>
      <c r="AB29" s="1040"/>
      <c r="AC29" s="1040"/>
      <c r="AD29" s="1040"/>
      <c r="AE29" s="1041"/>
      <c r="AF29" s="1033">
        <v>89</v>
      </c>
      <c r="AG29" s="1034"/>
      <c r="AH29" s="1034"/>
      <c r="AI29" s="1034"/>
      <c r="AJ29" s="1035"/>
      <c r="AK29" s="976">
        <v>863</v>
      </c>
      <c r="AL29" s="967"/>
      <c r="AM29" s="967"/>
      <c r="AN29" s="967"/>
      <c r="AO29" s="967"/>
      <c r="AP29" s="967" t="s">
        <v>543</v>
      </c>
      <c r="AQ29" s="967"/>
      <c r="AR29" s="967"/>
      <c r="AS29" s="967"/>
      <c r="AT29" s="967"/>
      <c r="AU29" s="967" t="s">
        <v>545</v>
      </c>
      <c r="AV29" s="967"/>
      <c r="AW29" s="967"/>
      <c r="AX29" s="967"/>
      <c r="AY29" s="967"/>
      <c r="AZ29" s="1038" t="s">
        <v>544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381</v>
      </c>
      <c r="C30" s="1028"/>
      <c r="D30" s="1028"/>
      <c r="E30" s="1028"/>
      <c r="F30" s="1028"/>
      <c r="G30" s="1028"/>
      <c r="H30" s="1028"/>
      <c r="I30" s="1028"/>
      <c r="J30" s="1028"/>
      <c r="K30" s="1028"/>
      <c r="L30" s="1028"/>
      <c r="M30" s="1028"/>
      <c r="N30" s="1028"/>
      <c r="O30" s="1028"/>
      <c r="P30" s="1029"/>
      <c r="Q30" s="1039">
        <v>838</v>
      </c>
      <c r="R30" s="1040"/>
      <c r="S30" s="1040"/>
      <c r="T30" s="1040"/>
      <c r="U30" s="1040"/>
      <c r="V30" s="1040">
        <v>812</v>
      </c>
      <c r="W30" s="1040"/>
      <c r="X30" s="1040"/>
      <c r="Y30" s="1040"/>
      <c r="Z30" s="1040"/>
      <c r="AA30" s="1040">
        <v>26</v>
      </c>
      <c r="AB30" s="1040"/>
      <c r="AC30" s="1040"/>
      <c r="AD30" s="1040"/>
      <c r="AE30" s="1041"/>
      <c r="AF30" s="1033">
        <v>26</v>
      </c>
      <c r="AG30" s="1034"/>
      <c r="AH30" s="1034"/>
      <c r="AI30" s="1034"/>
      <c r="AJ30" s="1035"/>
      <c r="AK30" s="976">
        <v>144</v>
      </c>
      <c r="AL30" s="967"/>
      <c r="AM30" s="967"/>
      <c r="AN30" s="967"/>
      <c r="AO30" s="967"/>
      <c r="AP30" s="967" t="s">
        <v>543</v>
      </c>
      <c r="AQ30" s="967"/>
      <c r="AR30" s="967"/>
      <c r="AS30" s="967"/>
      <c r="AT30" s="967"/>
      <c r="AU30" s="967" t="s">
        <v>543</v>
      </c>
      <c r="AV30" s="967"/>
      <c r="AW30" s="967"/>
      <c r="AX30" s="967"/>
      <c r="AY30" s="967"/>
      <c r="AZ30" s="1038" t="s">
        <v>544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382</v>
      </c>
      <c r="C31" s="1028"/>
      <c r="D31" s="1028"/>
      <c r="E31" s="1028"/>
      <c r="F31" s="1028"/>
      <c r="G31" s="1028"/>
      <c r="H31" s="1028"/>
      <c r="I31" s="1028"/>
      <c r="J31" s="1028"/>
      <c r="K31" s="1028"/>
      <c r="L31" s="1028"/>
      <c r="M31" s="1028"/>
      <c r="N31" s="1028"/>
      <c r="O31" s="1028"/>
      <c r="P31" s="1029"/>
      <c r="Q31" s="1039">
        <v>41</v>
      </c>
      <c r="R31" s="1040"/>
      <c r="S31" s="1040"/>
      <c r="T31" s="1040"/>
      <c r="U31" s="1040"/>
      <c r="V31" s="1040">
        <v>65</v>
      </c>
      <c r="W31" s="1040"/>
      <c r="X31" s="1040"/>
      <c r="Y31" s="1040"/>
      <c r="Z31" s="1040"/>
      <c r="AA31" s="1040">
        <v>-24</v>
      </c>
      <c r="AB31" s="1040"/>
      <c r="AC31" s="1040"/>
      <c r="AD31" s="1040"/>
      <c r="AE31" s="1041"/>
      <c r="AF31" s="1033">
        <v>-24</v>
      </c>
      <c r="AG31" s="1034"/>
      <c r="AH31" s="1034"/>
      <c r="AI31" s="1034"/>
      <c r="AJ31" s="1035"/>
      <c r="AK31" s="976" t="s">
        <v>543</v>
      </c>
      <c r="AL31" s="967"/>
      <c r="AM31" s="967"/>
      <c r="AN31" s="967"/>
      <c r="AO31" s="967"/>
      <c r="AP31" s="967">
        <v>17</v>
      </c>
      <c r="AQ31" s="967"/>
      <c r="AR31" s="967"/>
      <c r="AS31" s="967"/>
      <c r="AT31" s="967"/>
      <c r="AU31" s="967" t="s">
        <v>543</v>
      </c>
      <c r="AV31" s="967"/>
      <c r="AW31" s="967"/>
      <c r="AX31" s="967"/>
      <c r="AY31" s="967"/>
      <c r="AZ31" s="1038" t="s">
        <v>543</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383</v>
      </c>
      <c r="C32" s="1028"/>
      <c r="D32" s="1028"/>
      <c r="E32" s="1028"/>
      <c r="F32" s="1028"/>
      <c r="G32" s="1028"/>
      <c r="H32" s="1028"/>
      <c r="I32" s="1028"/>
      <c r="J32" s="1028"/>
      <c r="K32" s="1028"/>
      <c r="L32" s="1028"/>
      <c r="M32" s="1028"/>
      <c r="N32" s="1028"/>
      <c r="O32" s="1028"/>
      <c r="P32" s="1029"/>
      <c r="Q32" s="1039">
        <v>1350</v>
      </c>
      <c r="R32" s="1040"/>
      <c r="S32" s="1040"/>
      <c r="T32" s="1040"/>
      <c r="U32" s="1040"/>
      <c r="V32" s="1040">
        <v>1264</v>
      </c>
      <c r="W32" s="1040"/>
      <c r="X32" s="1040"/>
      <c r="Y32" s="1040"/>
      <c r="Z32" s="1040"/>
      <c r="AA32" s="1040">
        <v>85</v>
      </c>
      <c r="AB32" s="1040"/>
      <c r="AC32" s="1040"/>
      <c r="AD32" s="1040"/>
      <c r="AE32" s="1041"/>
      <c r="AF32" s="1033">
        <v>1123</v>
      </c>
      <c r="AG32" s="1034"/>
      <c r="AH32" s="1034"/>
      <c r="AI32" s="1034"/>
      <c r="AJ32" s="1035"/>
      <c r="AK32" s="976">
        <v>8</v>
      </c>
      <c r="AL32" s="967"/>
      <c r="AM32" s="967"/>
      <c r="AN32" s="967"/>
      <c r="AO32" s="967"/>
      <c r="AP32" s="967">
        <v>2469</v>
      </c>
      <c r="AQ32" s="967"/>
      <c r="AR32" s="967"/>
      <c r="AS32" s="967"/>
      <c r="AT32" s="967"/>
      <c r="AU32" s="967">
        <v>12</v>
      </c>
      <c r="AV32" s="967"/>
      <c r="AW32" s="967"/>
      <c r="AX32" s="967"/>
      <c r="AY32" s="967"/>
      <c r="AZ32" s="1038" t="s">
        <v>543</v>
      </c>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385</v>
      </c>
      <c r="C33" s="1028"/>
      <c r="D33" s="1028"/>
      <c r="E33" s="1028"/>
      <c r="F33" s="1028"/>
      <c r="G33" s="1028"/>
      <c r="H33" s="1028"/>
      <c r="I33" s="1028"/>
      <c r="J33" s="1028"/>
      <c r="K33" s="1028"/>
      <c r="L33" s="1028"/>
      <c r="M33" s="1028"/>
      <c r="N33" s="1028"/>
      <c r="O33" s="1028"/>
      <c r="P33" s="1029"/>
      <c r="Q33" s="1039">
        <v>2343</v>
      </c>
      <c r="R33" s="1040"/>
      <c r="S33" s="1040"/>
      <c r="T33" s="1040"/>
      <c r="U33" s="1040"/>
      <c r="V33" s="1040">
        <v>3016</v>
      </c>
      <c r="W33" s="1040"/>
      <c r="X33" s="1040"/>
      <c r="Y33" s="1040"/>
      <c r="Z33" s="1040"/>
      <c r="AA33" s="1040">
        <v>-673</v>
      </c>
      <c r="AB33" s="1040"/>
      <c r="AC33" s="1040"/>
      <c r="AD33" s="1040"/>
      <c r="AE33" s="1041"/>
      <c r="AF33" s="1033">
        <v>899</v>
      </c>
      <c r="AG33" s="1034"/>
      <c r="AH33" s="1034"/>
      <c r="AI33" s="1034"/>
      <c r="AJ33" s="1035"/>
      <c r="AK33" s="976">
        <v>226</v>
      </c>
      <c r="AL33" s="967"/>
      <c r="AM33" s="967"/>
      <c r="AN33" s="967"/>
      <c r="AO33" s="967"/>
      <c r="AP33" s="967">
        <v>1190</v>
      </c>
      <c r="AQ33" s="967"/>
      <c r="AR33" s="967"/>
      <c r="AS33" s="967"/>
      <c r="AT33" s="967"/>
      <c r="AU33" s="967">
        <v>1240</v>
      </c>
      <c r="AV33" s="967"/>
      <c r="AW33" s="967"/>
      <c r="AX33" s="967"/>
      <c r="AY33" s="967"/>
      <c r="AZ33" s="1038" t="s">
        <v>543</v>
      </c>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386</v>
      </c>
      <c r="C34" s="1028"/>
      <c r="D34" s="1028"/>
      <c r="E34" s="1028"/>
      <c r="F34" s="1028"/>
      <c r="G34" s="1028"/>
      <c r="H34" s="1028"/>
      <c r="I34" s="1028"/>
      <c r="J34" s="1028"/>
      <c r="K34" s="1028"/>
      <c r="L34" s="1028"/>
      <c r="M34" s="1028"/>
      <c r="N34" s="1028"/>
      <c r="O34" s="1028"/>
      <c r="P34" s="1029"/>
      <c r="Q34" s="1039">
        <v>3253</v>
      </c>
      <c r="R34" s="1040"/>
      <c r="S34" s="1040"/>
      <c r="T34" s="1040"/>
      <c r="U34" s="1040"/>
      <c r="V34" s="1040">
        <v>3253</v>
      </c>
      <c r="W34" s="1040"/>
      <c r="X34" s="1040"/>
      <c r="Y34" s="1040"/>
      <c r="Z34" s="1040"/>
      <c r="AA34" s="1040">
        <v>0</v>
      </c>
      <c r="AB34" s="1040"/>
      <c r="AC34" s="1040"/>
      <c r="AD34" s="1040"/>
      <c r="AE34" s="1041"/>
      <c r="AF34" s="1033" t="s">
        <v>111</v>
      </c>
      <c r="AG34" s="1034"/>
      <c r="AH34" s="1034"/>
      <c r="AI34" s="1034"/>
      <c r="AJ34" s="1035"/>
      <c r="AK34" s="976">
        <v>1132</v>
      </c>
      <c r="AL34" s="967"/>
      <c r="AM34" s="967"/>
      <c r="AN34" s="967"/>
      <c r="AO34" s="967"/>
      <c r="AP34" s="967">
        <v>20121</v>
      </c>
      <c r="AQ34" s="967"/>
      <c r="AR34" s="967"/>
      <c r="AS34" s="967"/>
      <c r="AT34" s="967"/>
      <c r="AU34" s="967">
        <v>15171</v>
      </c>
      <c r="AV34" s="967"/>
      <c r="AW34" s="967"/>
      <c r="AX34" s="967"/>
      <c r="AY34" s="967"/>
      <c r="AZ34" s="1038" t="s">
        <v>543</v>
      </c>
      <c r="BA34" s="1038"/>
      <c r="BB34" s="1038"/>
      <c r="BC34" s="1038"/>
      <c r="BD34" s="1038"/>
      <c r="BE34" s="1022" t="s">
        <v>387</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2113</v>
      </c>
      <c r="AG63" s="955"/>
      <c r="AH63" s="955"/>
      <c r="AI63" s="955"/>
      <c r="AJ63" s="1020"/>
      <c r="AK63" s="1021"/>
      <c r="AL63" s="959"/>
      <c r="AM63" s="959"/>
      <c r="AN63" s="959"/>
      <c r="AO63" s="959"/>
      <c r="AP63" s="955">
        <v>23797</v>
      </c>
      <c r="AQ63" s="955"/>
      <c r="AR63" s="955"/>
      <c r="AS63" s="955"/>
      <c r="AT63" s="955"/>
      <c r="AU63" s="955">
        <v>16423</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392</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546</v>
      </c>
      <c r="C68" s="982"/>
      <c r="D68" s="982"/>
      <c r="E68" s="982"/>
      <c r="F68" s="982"/>
      <c r="G68" s="982"/>
      <c r="H68" s="982"/>
      <c r="I68" s="982"/>
      <c r="J68" s="982"/>
      <c r="K68" s="982"/>
      <c r="L68" s="982"/>
      <c r="M68" s="982"/>
      <c r="N68" s="982"/>
      <c r="O68" s="982"/>
      <c r="P68" s="983"/>
      <c r="Q68" s="984">
        <v>563</v>
      </c>
      <c r="R68" s="978"/>
      <c r="S68" s="978"/>
      <c r="T68" s="978"/>
      <c r="U68" s="978"/>
      <c r="V68" s="978">
        <v>561</v>
      </c>
      <c r="W68" s="978"/>
      <c r="X68" s="978"/>
      <c r="Y68" s="978"/>
      <c r="Z68" s="978"/>
      <c r="AA68" s="978">
        <v>2</v>
      </c>
      <c r="AB68" s="978"/>
      <c r="AC68" s="978"/>
      <c r="AD68" s="978"/>
      <c r="AE68" s="978"/>
      <c r="AF68" s="978">
        <v>2</v>
      </c>
      <c r="AG68" s="978"/>
      <c r="AH68" s="978"/>
      <c r="AI68" s="978"/>
      <c r="AJ68" s="978"/>
      <c r="AK68" s="978" t="s">
        <v>543</v>
      </c>
      <c r="AL68" s="978"/>
      <c r="AM68" s="978"/>
      <c r="AN68" s="978"/>
      <c r="AO68" s="978"/>
      <c r="AP68" s="978">
        <v>200</v>
      </c>
      <c r="AQ68" s="978"/>
      <c r="AR68" s="978"/>
      <c r="AS68" s="978"/>
      <c r="AT68" s="978"/>
      <c r="AU68" s="978">
        <v>96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547</v>
      </c>
      <c r="C69" s="971"/>
      <c r="D69" s="971"/>
      <c r="E69" s="971"/>
      <c r="F69" s="971"/>
      <c r="G69" s="971"/>
      <c r="H69" s="971"/>
      <c r="I69" s="971"/>
      <c r="J69" s="971"/>
      <c r="K69" s="971"/>
      <c r="L69" s="971"/>
      <c r="M69" s="971"/>
      <c r="N69" s="971"/>
      <c r="O69" s="971"/>
      <c r="P69" s="972"/>
      <c r="Q69" s="973">
        <v>3004</v>
      </c>
      <c r="R69" s="967"/>
      <c r="S69" s="967"/>
      <c r="T69" s="967"/>
      <c r="U69" s="967"/>
      <c r="V69" s="967">
        <v>2992</v>
      </c>
      <c r="W69" s="967"/>
      <c r="X69" s="967"/>
      <c r="Y69" s="967"/>
      <c r="Z69" s="967"/>
      <c r="AA69" s="967">
        <v>13</v>
      </c>
      <c r="AB69" s="967"/>
      <c r="AC69" s="967"/>
      <c r="AD69" s="967"/>
      <c r="AE69" s="967"/>
      <c r="AF69" s="967">
        <v>13</v>
      </c>
      <c r="AG69" s="967"/>
      <c r="AH69" s="967"/>
      <c r="AI69" s="967"/>
      <c r="AJ69" s="967"/>
      <c r="AK69" s="967" t="s">
        <v>543</v>
      </c>
      <c r="AL69" s="967"/>
      <c r="AM69" s="967"/>
      <c r="AN69" s="967"/>
      <c r="AO69" s="967"/>
      <c r="AP69" s="967">
        <v>1498</v>
      </c>
      <c r="AQ69" s="967"/>
      <c r="AR69" s="967"/>
      <c r="AS69" s="967"/>
      <c r="AT69" s="967"/>
      <c r="AU69" s="967">
        <v>415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548</v>
      </c>
      <c r="C70" s="971"/>
      <c r="D70" s="971"/>
      <c r="E70" s="971"/>
      <c r="F70" s="971"/>
      <c r="G70" s="971"/>
      <c r="H70" s="971"/>
      <c r="I70" s="971"/>
      <c r="J70" s="971"/>
      <c r="K70" s="971"/>
      <c r="L70" s="971"/>
      <c r="M70" s="971"/>
      <c r="N70" s="971"/>
      <c r="O70" s="971"/>
      <c r="P70" s="972"/>
      <c r="Q70" s="973">
        <v>2842</v>
      </c>
      <c r="R70" s="967"/>
      <c r="S70" s="967"/>
      <c r="T70" s="967"/>
      <c r="U70" s="967"/>
      <c r="V70" s="967">
        <v>2805</v>
      </c>
      <c r="W70" s="967"/>
      <c r="X70" s="967"/>
      <c r="Y70" s="967"/>
      <c r="Z70" s="967"/>
      <c r="AA70" s="967">
        <v>37</v>
      </c>
      <c r="AB70" s="967"/>
      <c r="AC70" s="967"/>
      <c r="AD70" s="967"/>
      <c r="AE70" s="967"/>
      <c r="AF70" s="967">
        <v>37</v>
      </c>
      <c r="AG70" s="967"/>
      <c r="AH70" s="967"/>
      <c r="AI70" s="967"/>
      <c r="AJ70" s="967"/>
      <c r="AK70" s="967">
        <v>23</v>
      </c>
      <c r="AL70" s="967"/>
      <c r="AM70" s="967"/>
      <c r="AN70" s="967"/>
      <c r="AO70" s="967"/>
      <c r="AP70" s="967">
        <v>2416</v>
      </c>
      <c r="AQ70" s="967"/>
      <c r="AR70" s="967"/>
      <c r="AS70" s="967"/>
      <c r="AT70" s="967"/>
      <c r="AU70" s="967">
        <v>700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549</v>
      </c>
      <c r="C71" s="971"/>
      <c r="D71" s="971"/>
      <c r="E71" s="971"/>
      <c r="F71" s="971"/>
      <c r="G71" s="971"/>
      <c r="H71" s="971"/>
      <c r="I71" s="971"/>
      <c r="J71" s="971"/>
      <c r="K71" s="971"/>
      <c r="L71" s="971"/>
      <c r="M71" s="971"/>
      <c r="N71" s="971"/>
      <c r="O71" s="971"/>
      <c r="P71" s="972"/>
      <c r="Q71" s="973">
        <v>104</v>
      </c>
      <c r="R71" s="967"/>
      <c r="S71" s="967"/>
      <c r="T71" s="967"/>
      <c r="U71" s="967"/>
      <c r="V71" s="967">
        <v>102</v>
      </c>
      <c r="W71" s="967"/>
      <c r="X71" s="967"/>
      <c r="Y71" s="967"/>
      <c r="Z71" s="967"/>
      <c r="AA71" s="967">
        <v>2</v>
      </c>
      <c r="AB71" s="967"/>
      <c r="AC71" s="967"/>
      <c r="AD71" s="967"/>
      <c r="AE71" s="967"/>
      <c r="AF71" s="967">
        <v>2</v>
      </c>
      <c r="AG71" s="967"/>
      <c r="AH71" s="967"/>
      <c r="AI71" s="967"/>
      <c r="AJ71" s="967"/>
      <c r="AK71" s="967">
        <v>7</v>
      </c>
      <c r="AL71" s="967"/>
      <c r="AM71" s="967"/>
      <c r="AN71" s="967"/>
      <c r="AO71" s="967"/>
      <c r="AP71" s="967" t="s">
        <v>543</v>
      </c>
      <c r="AQ71" s="967"/>
      <c r="AR71" s="967"/>
      <c r="AS71" s="967"/>
      <c r="AT71" s="967"/>
      <c r="AU71" s="967" t="s">
        <v>543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550</v>
      </c>
      <c r="C72" s="971"/>
      <c r="D72" s="971"/>
      <c r="E72" s="971"/>
      <c r="F72" s="971"/>
      <c r="G72" s="971"/>
      <c r="H72" s="971"/>
      <c r="I72" s="971"/>
      <c r="J72" s="971"/>
      <c r="K72" s="971"/>
      <c r="L72" s="971"/>
      <c r="M72" s="971"/>
      <c r="N72" s="971"/>
      <c r="O72" s="971"/>
      <c r="P72" s="972"/>
      <c r="Q72" s="974">
        <v>194</v>
      </c>
      <c r="R72" s="975"/>
      <c r="S72" s="975"/>
      <c r="T72" s="975"/>
      <c r="U72" s="976"/>
      <c r="V72" s="977">
        <v>166</v>
      </c>
      <c r="W72" s="975"/>
      <c r="X72" s="975"/>
      <c r="Y72" s="975"/>
      <c r="Z72" s="976"/>
      <c r="AA72" s="977">
        <v>28</v>
      </c>
      <c r="AB72" s="975"/>
      <c r="AC72" s="975"/>
      <c r="AD72" s="975"/>
      <c r="AE72" s="976"/>
      <c r="AF72" s="977">
        <v>28</v>
      </c>
      <c r="AG72" s="975"/>
      <c r="AH72" s="975"/>
      <c r="AI72" s="975"/>
      <c r="AJ72" s="976"/>
      <c r="AK72" s="977">
        <v>11</v>
      </c>
      <c r="AL72" s="975"/>
      <c r="AM72" s="975"/>
      <c r="AN72" s="975"/>
      <c r="AO72" s="976"/>
      <c r="AP72" s="967" t="s">
        <v>543</v>
      </c>
      <c r="AQ72" s="967"/>
      <c r="AR72" s="967"/>
      <c r="AS72" s="967"/>
      <c r="AT72" s="967"/>
      <c r="AU72" s="967" t="s">
        <v>544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551</v>
      </c>
      <c r="C73" s="971"/>
      <c r="D73" s="971"/>
      <c r="E73" s="971"/>
      <c r="F73" s="971"/>
      <c r="G73" s="971"/>
      <c r="H73" s="971"/>
      <c r="I73" s="971"/>
      <c r="J73" s="971"/>
      <c r="K73" s="971"/>
      <c r="L73" s="971"/>
      <c r="M73" s="971"/>
      <c r="N73" s="971"/>
      <c r="O73" s="971"/>
      <c r="P73" s="972"/>
      <c r="Q73" s="974">
        <v>998134</v>
      </c>
      <c r="R73" s="975"/>
      <c r="S73" s="975"/>
      <c r="T73" s="975"/>
      <c r="U73" s="976"/>
      <c r="V73" s="977">
        <v>966662</v>
      </c>
      <c r="W73" s="975"/>
      <c r="X73" s="975"/>
      <c r="Y73" s="975"/>
      <c r="Z73" s="976"/>
      <c r="AA73" s="977">
        <v>31472</v>
      </c>
      <c r="AB73" s="975"/>
      <c r="AC73" s="975"/>
      <c r="AD73" s="975"/>
      <c r="AE73" s="976"/>
      <c r="AF73" s="977">
        <v>31472</v>
      </c>
      <c r="AG73" s="975"/>
      <c r="AH73" s="975"/>
      <c r="AI73" s="975"/>
      <c r="AJ73" s="976"/>
      <c r="AK73" s="977">
        <v>5942</v>
      </c>
      <c r="AL73" s="975"/>
      <c r="AM73" s="975"/>
      <c r="AN73" s="975"/>
      <c r="AO73" s="976"/>
      <c r="AP73" s="967" t="s">
        <v>543</v>
      </c>
      <c r="AQ73" s="967"/>
      <c r="AR73" s="967"/>
      <c r="AS73" s="967"/>
      <c r="AT73" s="967"/>
      <c r="AU73" s="967" t="s">
        <v>543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552</v>
      </c>
      <c r="C74" s="971"/>
      <c r="D74" s="971"/>
      <c r="E74" s="971"/>
      <c r="F74" s="971"/>
      <c r="G74" s="971"/>
      <c r="H74" s="971"/>
      <c r="I74" s="971"/>
      <c r="J74" s="971"/>
      <c r="K74" s="971"/>
      <c r="L74" s="971"/>
      <c r="M74" s="971"/>
      <c r="N74" s="971"/>
      <c r="O74" s="971"/>
      <c r="P74" s="972"/>
      <c r="Q74" s="974">
        <v>43564</v>
      </c>
      <c r="R74" s="975"/>
      <c r="S74" s="975"/>
      <c r="T74" s="975"/>
      <c r="U74" s="976"/>
      <c r="V74" s="977">
        <v>37771</v>
      </c>
      <c r="W74" s="975"/>
      <c r="X74" s="975"/>
      <c r="Y74" s="975"/>
      <c r="Z74" s="976"/>
      <c r="AA74" s="977">
        <v>5792</v>
      </c>
      <c r="AB74" s="975"/>
      <c r="AC74" s="975"/>
      <c r="AD74" s="975"/>
      <c r="AE74" s="976"/>
      <c r="AF74" s="977">
        <v>29201</v>
      </c>
      <c r="AG74" s="975"/>
      <c r="AH74" s="975"/>
      <c r="AI74" s="975"/>
      <c r="AJ74" s="976"/>
      <c r="AK74" s="977" t="s">
        <v>479</v>
      </c>
      <c r="AL74" s="975"/>
      <c r="AM74" s="975"/>
      <c r="AN74" s="975"/>
      <c r="AO74" s="976"/>
      <c r="AP74" s="967">
        <v>144908</v>
      </c>
      <c r="AQ74" s="967"/>
      <c r="AR74" s="967"/>
      <c r="AS74" s="967"/>
      <c r="AT74" s="967"/>
      <c r="AU74" s="967" t="s">
        <v>543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553</v>
      </c>
      <c r="C75" s="971"/>
      <c r="D75" s="971"/>
      <c r="E75" s="971"/>
      <c r="F75" s="971"/>
      <c r="G75" s="971"/>
      <c r="H75" s="971"/>
      <c r="I75" s="971"/>
      <c r="J75" s="971"/>
      <c r="K75" s="971"/>
      <c r="L75" s="971"/>
      <c r="M75" s="971"/>
      <c r="N75" s="971"/>
      <c r="O75" s="971"/>
      <c r="P75" s="972"/>
      <c r="Q75" s="974">
        <v>9051</v>
      </c>
      <c r="R75" s="975"/>
      <c r="S75" s="975"/>
      <c r="T75" s="975"/>
      <c r="U75" s="976"/>
      <c r="V75" s="977">
        <v>6088</v>
      </c>
      <c r="W75" s="975"/>
      <c r="X75" s="975"/>
      <c r="Y75" s="975"/>
      <c r="Z75" s="976"/>
      <c r="AA75" s="977">
        <v>2963</v>
      </c>
      <c r="AB75" s="975"/>
      <c r="AC75" s="975"/>
      <c r="AD75" s="975"/>
      <c r="AE75" s="976"/>
      <c r="AF75" s="977">
        <v>14577</v>
      </c>
      <c r="AG75" s="975"/>
      <c r="AH75" s="975"/>
      <c r="AI75" s="975"/>
      <c r="AJ75" s="976"/>
      <c r="AK75" s="977" t="s">
        <v>479</v>
      </c>
      <c r="AL75" s="975"/>
      <c r="AM75" s="975"/>
      <c r="AN75" s="975"/>
      <c r="AO75" s="976"/>
      <c r="AP75" s="977">
        <v>19295</v>
      </c>
      <c r="AQ75" s="975"/>
      <c r="AR75" s="975"/>
      <c r="AS75" s="975"/>
      <c r="AT75" s="976"/>
      <c r="AU75" s="977" t="s">
        <v>544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75333</v>
      </c>
      <c r="AG88" s="955"/>
      <c r="AH88" s="955"/>
      <c r="AI88" s="955"/>
      <c r="AJ88" s="955"/>
      <c r="AK88" s="959"/>
      <c r="AL88" s="959"/>
      <c r="AM88" s="959"/>
      <c r="AN88" s="959"/>
      <c r="AO88" s="959"/>
      <c r="AP88" s="955">
        <v>168317</v>
      </c>
      <c r="AQ88" s="955"/>
      <c r="AR88" s="955"/>
      <c r="AS88" s="955"/>
      <c r="AT88" s="955"/>
      <c r="AU88" s="955">
        <v>1211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105</v>
      </c>
      <c r="CS102" s="947"/>
      <c r="CT102" s="947"/>
      <c r="CU102" s="947"/>
      <c r="CV102" s="948"/>
      <c r="CW102" s="946">
        <v>10</v>
      </c>
      <c r="CX102" s="947"/>
      <c r="CY102" s="947"/>
      <c r="CZ102" s="947"/>
      <c r="DA102" s="948"/>
      <c r="DB102" s="946" t="s">
        <v>543</v>
      </c>
      <c r="DC102" s="947"/>
      <c r="DD102" s="947"/>
      <c r="DE102" s="947"/>
      <c r="DF102" s="948"/>
      <c r="DG102" s="946" t="s">
        <v>544</v>
      </c>
      <c r="DH102" s="947"/>
      <c r="DI102" s="947"/>
      <c r="DJ102" s="947"/>
      <c r="DK102" s="948"/>
      <c r="DL102" s="946" t="s">
        <v>543</v>
      </c>
      <c r="DM102" s="947"/>
      <c r="DN102" s="947"/>
      <c r="DO102" s="947"/>
      <c r="DP102" s="948"/>
      <c r="DQ102" s="946" t="s">
        <v>543</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286</v>
      </c>
      <c r="AG109" s="888"/>
      <c r="AH109" s="888"/>
      <c r="AI109" s="888"/>
      <c r="AJ109" s="889"/>
      <c r="AK109" s="890" t="s">
        <v>285</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286</v>
      </c>
      <c r="BW109" s="888"/>
      <c r="BX109" s="888"/>
      <c r="BY109" s="888"/>
      <c r="BZ109" s="889"/>
      <c r="CA109" s="890" t="s">
        <v>285</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286</v>
      </c>
      <c r="DM109" s="888"/>
      <c r="DN109" s="888"/>
      <c r="DO109" s="888"/>
      <c r="DP109" s="889"/>
      <c r="DQ109" s="890" t="s">
        <v>285</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1368967</v>
      </c>
      <c r="AB110" s="873"/>
      <c r="AC110" s="873"/>
      <c r="AD110" s="873"/>
      <c r="AE110" s="874"/>
      <c r="AF110" s="875">
        <v>1314173</v>
      </c>
      <c r="AG110" s="873"/>
      <c r="AH110" s="873"/>
      <c r="AI110" s="873"/>
      <c r="AJ110" s="874"/>
      <c r="AK110" s="875">
        <v>1263049</v>
      </c>
      <c r="AL110" s="873"/>
      <c r="AM110" s="873"/>
      <c r="AN110" s="873"/>
      <c r="AO110" s="874"/>
      <c r="AP110" s="876">
        <v>10.8</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12337015</v>
      </c>
      <c r="BR110" s="800"/>
      <c r="BS110" s="800"/>
      <c r="BT110" s="800"/>
      <c r="BU110" s="800"/>
      <c r="BV110" s="800">
        <v>13396743</v>
      </c>
      <c r="BW110" s="800"/>
      <c r="BX110" s="800"/>
      <c r="BY110" s="800"/>
      <c r="BZ110" s="800"/>
      <c r="CA110" s="800">
        <v>14176926</v>
      </c>
      <c r="CB110" s="800"/>
      <c r="CC110" s="800"/>
      <c r="CD110" s="800"/>
      <c r="CE110" s="800"/>
      <c r="CF110" s="861">
        <v>120.9</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800901</v>
      </c>
      <c r="BR111" s="771"/>
      <c r="BS111" s="771"/>
      <c r="BT111" s="771"/>
      <c r="BU111" s="771"/>
      <c r="BV111" s="771" t="s">
        <v>411</v>
      </c>
      <c r="BW111" s="771"/>
      <c r="BX111" s="771"/>
      <c r="BY111" s="771"/>
      <c r="BZ111" s="771"/>
      <c r="CA111" s="771" t="s">
        <v>411</v>
      </c>
      <c r="CB111" s="771"/>
      <c r="CC111" s="771"/>
      <c r="CD111" s="771"/>
      <c r="CE111" s="771"/>
      <c r="CF111" s="848" t="s">
        <v>411</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411</v>
      </c>
      <c r="DH111" s="771"/>
      <c r="DI111" s="771"/>
      <c r="DJ111" s="771"/>
      <c r="DK111" s="771"/>
      <c r="DL111" s="771" t="s">
        <v>411</v>
      </c>
      <c r="DM111" s="771"/>
      <c r="DN111" s="771"/>
      <c r="DO111" s="771"/>
      <c r="DP111" s="771"/>
      <c r="DQ111" s="771" t="s">
        <v>411</v>
      </c>
      <c r="DR111" s="771"/>
      <c r="DS111" s="771"/>
      <c r="DT111" s="771"/>
      <c r="DU111" s="771"/>
      <c r="DV111" s="823" t="s">
        <v>411</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16722266</v>
      </c>
      <c r="BR112" s="771"/>
      <c r="BS112" s="771"/>
      <c r="BT112" s="771"/>
      <c r="BU112" s="771"/>
      <c r="BV112" s="771">
        <v>16998507</v>
      </c>
      <c r="BW112" s="771"/>
      <c r="BX112" s="771"/>
      <c r="BY112" s="771"/>
      <c r="BZ112" s="771"/>
      <c r="CA112" s="771">
        <v>16423333</v>
      </c>
      <c r="CB112" s="771"/>
      <c r="CC112" s="771"/>
      <c r="CD112" s="771"/>
      <c r="CE112" s="771"/>
      <c r="CF112" s="848">
        <v>140</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1078586</v>
      </c>
      <c r="AB113" s="909"/>
      <c r="AC113" s="909"/>
      <c r="AD113" s="909"/>
      <c r="AE113" s="910"/>
      <c r="AF113" s="911">
        <v>1074675</v>
      </c>
      <c r="AG113" s="909"/>
      <c r="AH113" s="909"/>
      <c r="AI113" s="909"/>
      <c r="AJ113" s="910"/>
      <c r="AK113" s="911">
        <v>1034570</v>
      </c>
      <c r="AL113" s="909"/>
      <c r="AM113" s="909"/>
      <c r="AN113" s="909"/>
      <c r="AO113" s="910"/>
      <c r="AP113" s="912">
        <v>8.8000000000000007</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1386225</v>
      </c>
      <c r="BR113" s="771"/>
      <c r="BS113" s="771"/>
      <c r="BT113" s="771"/>
      <c r="BU113" s="771"/>
      <c r="BV113" s="771">
        <v>1300225</v>
      </c>
      <c r="BW113" s="771"/>
      <c r="BX113" s="771"/>
      <c r="BY113" s="771"/>
      <c r="BZ113" s="771"/>
      <c r="CA113" s="771">
        <v>1210120</v>
      </c>
      <c r="CB113" s="771"/>
      <c r="CC113" s="771"/>
      <c r="CD113" s="771"/>
      <c r="CE113" s="771"/>
      <c r="CF113" s="848">
        <v>10.3</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269068</v>
      </c>
      <c r="AB114" s="784"/>
      <c r="AC114" s="784"/>
      <c r="AD114" s="784"/>
      <c r="AE114" s="785"/>
      <c r="AF114" s="786">
        <v>262620</v>
      </c>
      <c r="AG114" s="784"/>
      <c r="AH114" s="784"/>
      <c r="AI114" s="784"/>
      <c r="AJ114" s="785"/>
      <c r="AK114" s="786">
        <v>269877</v>
      </c>
      <c r="AL114" s="784"/>
      <c r="AM114" s="784"/>
      <c r="AN114" s="784"/>
      <c r="AO114" s="785"/>
      <c r="AP114" s="754">
        <v>2.2999999999999998</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4066991</v>
      </c>
      <c r="BR114" s="771"/>
      <c r="BS114" s="771"/>
      <c r="BT114" s="771"/>
      <c r="BU114" s="771"/>
      <c r="BV114" s="771">
        <v>3893500</v>
      </c>
      <c r="BW114" s="771"/>
      <c r="BX114" s="771"/>
      <c r="BY114" s="771"/>
      <c r="BZ114" s="771"/>
      <c r="CA114" s="771">
        <v>3295055</v>
      </c>
      <c r="CB114" s="771"/>
      <c r="CC114" s="771"/>
      <c r="CD114" s="771"/>
      <c r="CE114" s="771"/>
      <c r="CF114" s="848">
        <v>28.1</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308243</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800901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v>121</v>
      </c>
      <c r="AG116" s="784"/>
      <c r="AH116" s="784"/>
      <c r="AI116" s="784"/>
      <c r="AJ116" s="785"/>
      <c r="AK116" s="786">
        <v>65</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2716621</v>
      </c>
      <c r="AB117" s="895"/>
      <c r="AC117" s="895"/>
      <c r="AD117" s="895"/>
      <c r="AE117" s="896"/>
      <c r="AF117" s="898">
        <v>2651589</v>
      </c>
      <c r="AG117" s="895"/>
      <c r="AH117" s="895"/>
      <c r="AI117" s="895"/>
      <c r="AJ117" s="896"/>
      <c r="AK117" s="898">
        <v>2567561</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286</v>
      </c>
      <c r="AG118" s="888"/>
      <c r="AH118" s="888"/>
      <c r="AI118" s="888"/>
      <c r="AJ118" s="889"/>
      <c r="AK118" s="890" t="s">
        <v>285</v>
      </c>
      <c r="AL118" s="888"/>
      <c r="AM118" s="888"/>
      <c r="AN118" s="888"/>
      <c r="AO118" s="889"/>
      <c r="AP118" s="891" t="s">
        <v>403</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432</v>
      </c>
      <c r="BP118" s="838"/>
      <c r="BQ118" s="857">
        <v>35621641</v>
      </c>
      <c r="BR118" s="858"/>
      <c r="BS118" s="858"/>
      <c r="BT118" s="858"/>
      <c r="BU118" s="858"/>
      <c r="BV118" s="858">
        <v>35588975</v>
      </c>
      <c r="BW118" s="858"/>
      <c r="BX118" s="858"/>
      <c r="BY118" s="858"/>
      <c r="BZ118" s="858"/>
      <c r="CA118" s="858">
        <v>35105434</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2946926</v>
      </c>
      <c r="BR119" s="800"/>
      <c r="BS119" s="800"/>
      <c r="BT119" s="800"/>
      <c r="BU119" s="800"/>
      <c r="BV119" s="800">
        <v>2810203</v>
      </c>
      <c r="BW119" s="800"/>
      <c r="BX119" s="800"/>
      <c r="BY119" s="800"/>
      <c r="BZ119" s="800"/>
      <c r="CA119" s="800">
        <v>2534828</v>
      </c>
      <c r="CB119" s="800"/>
      <c r="CC119" s="800"/>
      <c r="CD119" s="800"/>
      <c r="CE119" s="800"/>
      <c r="CF119" s="861">
        <v>21.6</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6453947</v>
      </c>
      <c r="BR120" s="771"/>
      <c r="BS120" s="771"/>
      <c r="BT120" s="771"/>
      <c r="BU120" s="771"/>
      <c r="BV120" s="771">
        <v>6444142</v>
      </c>
      <c r="BW120" s="771"/>
      <c r="BX120" s="771"/>
      <c r="BY120" s="771"/>
      <c r="BZ120" s="771"/>
      <c r="CA120" s="771">
        <v>6077833</v>
      </c>
      <c r="CB120" s="771"/>
      <c r="CC120" s="771"/>
      <c r="CD120" s="771"/>
      <c r="CE120" s="771"/>
      <c r="CF120" s="848">
        <v>51.8</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15938913</v>
      </c>
      <c r="DH120" s="800"/>
      <c r="DI120" s="800"/>
      <c r="DJ120" s="800"/>
      <c r="DK120" s="800"/>
      <c r="DL120" s="800">
        <v>15619238</v>
      </c>
      <c r="DM120" s="800"/>
      <c r="DN120" s="800"/>
      <c r="DO120" s="800"/>
      <c r="DP120" s="800"/>
      <c r="DQ120" s="800">
        <v>15171474</v>
      </c>
      <c r="DR120" s="800"/>
      <c r="DS120" s="800"/>
      <c r="DT120" s="800"/>
      <c r="DU120" s="800"/>
      <c r="DV120" s="801">
        <v>129.30000000000001</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22012623</v>
      </c>
      <c r="BR121" s="858"/>
      <c r="BS121" s="858"/>
      <c r="BT121" s="858"/>
      <c r="BU121" s="858"/>
      <c r="BV121" s="858">
        <v>22747895</v>
      </c>
      <c r="BW121" s="858"/>
      <c r="BX121" s="858"/>
      <c r="BY121" s="858"/>
      <c r="BZ121" s="858"/>
      <c r="CA121" s="858">
        <v>22798975</v>
      </c>
      <c r="CB121" s="858"/>
      <c r="CC121" s="858"/>
      <c r="CD121" s="858"/>
      <c r="CE121" s="858"/>
      <c r="CF121" s="859">
        <v>194.4</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775249</v>
      </c>
      <c r="DH121" s="771"/>
      <c r="DI121" s="771"/>
      <c r="DJ121" s="771"/>
      <c r="DK121" s="771"/>
      <c r="DL121" s="771">
        <v>1368795</v>
      </c>
      <c r="DM121" s="771"/>
      <c r="DN121" s="771"/>
      <c r="DO121" s="771"/>
      <c r="DP121" s="771"/>
      <c r="DQ121" s="771">
        <v>1239514</v>
      </c>
      <c r="DR121" s="771"/>
      <c r="DS121" s="771"/>
      <c r="DT121" s="771"/>
      <c r="DU121" s="771"/>
      <c r="DV121" s="823">
        <v>10.6</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441</v>
      </c>
      <c r="BP122" s="838"/>
      <c r="BQ122" s="839">
        <v>31413496</v>
      </c>
      <c r="BR122" s="840"/>
      <c r="BS122" s="840"/>
      <c r="BT122" s="840"/>
      <c r="BU122" s="840"/>
      <c r="BV122" s="840">
        <v>32002240</v>
      </c>
      <c r="BW122" s="840"/>
      <c r="BX122" s="840"/>
      <c r="BY122" s="840"/>
      <c r="BZ122" s="840"/>
      <c r="CA122" s="840">
        <v>31411636</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v>8104</v>
      </c>
      <c r="DH122" s="771"/>
      <c r="DI122" s="771"/>
      <c r="DJ122" s="771"/>
      <c r="DK122" s="771"/>
      <c r="DL122" s="771">
        <v>10474</v>
      </c>
      <c r="DM122" s="771"/>
      <c r="DN122" s="771"/>
      <c r="DO122" s="771"/>
      <c r="DP122" s="771"/>
      <c r="DQ122" s="771">
        <v>12345</v>
      </c>
      <c r="DR122" s="771"/>
      <c r="DS122" s="771"/>
      <c r="DT122" s="771"/>
      <c r="DU122" s="771"/>
      <c r="DV122" s="823">
        <v>0.1</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36.1</v>
      </c>
      <c r="BR123" s="832"/>
      <c r="BS123" s="832"/>
      <c r="BT123" s="832"/>
      <c r="BU123" s="832"/>
      <c r="BV123" s="832">
        <v>30.5</v>
      </c>
      <c r="BW123" s="832"/>
      <c r="BX123" s="832"/>
      <c r="BY123" s="832"/>
      <c r="BZ123" s="832"/>
      <c r="CA123" s="832">
        <v>31.4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v>308243</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452</v>
      </c>
      <c r="AY127" s="758"/>
      <c r="AZ127" s="758"/>
      <c r="BA127" s="758"/>
      <c r="BB127" s="758"/>
      <c r="BC127" s="758"/>
      <c r="BD127" s="758"/>
      <c r="BE127" s="759"/>
      <c r="BF127" s="760" t="s">
        <v>111</v>
      </c>
      <c r="BG127" s="761"/>
      <c r="BH127" s="761"/>
      <c r="BI127" s="761"/>
      <c r="BJ127" s="761"/>
      <c r="BK127" s="761"/>
      <c r="BL127" s="762"/>
      <c r="BM127" s="760">
        <v>12.91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454</v>
      </c>
      <c r="DM127" s="820"/>
      <c r="DN127" s="820"/>
      <c r="DO127" s="820"/>
      <c r="DP127" s="820"/>
      <c r="DQ127" s="820" t="s">
        <v>454</v>
      </c>
      <c r="DR127" s="820"/>
      <c r="DS127" s="820"/>
      <c r="DT127" s="820"/>
      <c r="DU127" s="820"/>
      <c r="DV127" s="821" t="s">
        <v>454</v>
      </c>
      <c r="DW127" s="821"/>
      <c r="DX127" s="821"/>
      <c r="DY127" s="821"/>
      <c r="DZ127" s="822"/>
    </row>
    <row r="128" spans="1:130" s="197" customFormat="1" ht="26.25" customHeight="1" x14ac:dyDescent="0.15">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593902</v>
      </c>
      <c r="AB128" s="724"/>
      <c r="AC128" s="724"/>
      <c r="AD128" s="724"/>
      <c r="AE128" s="725"/>
      <c r="AF128" s="726">
        <v>595354</v>
      </c>
      <c r="AG128" s="724"/>
      <c r="AH128" s="724"/>
      <c r="AI128" s="724"/>
      <c r="AJ128" s="725"/>
      <c r="AK128" s="726">
        <v>597091</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454</v>
      </c>
      <c r="BG128" s="791"/>
      <c r="BH128" s="791"/>
      <c r="BI128" s="791"/>
      <c r="BJ128" s="791"/>
      <c r="BK128" s="791"/>
      <c r="BL128" s="792"/>
      <c r="BM128" s="790">
        <v>17.91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13172934</v>
      </c>
      <c r="AB129" s="784"/>
      <c r="AC129" s="784"/>
      <c r="AD129" s="784"/>
      <c r="AE129" s="785"/>
      <c r="AF129" s="786">
        <v>13338611</v>
      </c>
      <c r="AG129" s="784"/>
      <c r="AH129" s="784"/>
      <c r="AI129" s="784"/>
      <c r="AJ129" s="785"/>
      <c r="AK129" s="786">
        <v>13432717</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3.7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1530159</v>
      </c>
      <c r="AB130" s="784"/>
      <c r="AC130" s="784"/>
      <c r="AD130" s="784"/>
      <c r="AE130" s="785"/>
      <c r="AF130" s="786">
        <v>1597119</v>
      </c>
      <c r="AG130" s="784"/>
      <c r="AH130" s="784"/>
      <c r="AI130" s="784"/>
      <c r="AJ130" s="785"/>
      <c r="AK130" s="786">
        <v>1701833</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31.4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11642775</v>
      </c>
      <c r="AB131" s="717"/>
      <c r="AC131" s="717"/>
      <c r="AD131" s="717"/>
      <c r="AE131" s="718"/>
      <c r="AF131" s="719">
        <v>11741492</v>
      </c>
      <c r="AG131" s="717"/>
      <c r="AH131" s="717"/>
      <c r="AI131" s="717"/>
      <c r="AJ131" s="718"/>
      <c r="AK131" s="719">
        <v>11730884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5.0895083000000003</v>
      </c>
      <c r="AB132" s="740"/>
      <c r="AC132" s="740"/>
      <c r="AD132" s="740"/>
      <c r="AE132" s="741"/>
      <c r="AF132" s="742">
        <v>3.9102015309999998</v>
      </c>
      <c r="AG132" s="740"/>
      <c r="AH132" s="740"/>
      <c r="AI132" s="740"/>
      <c r="AJ132" s="741"/>
      <c r="AK132" s="742">
        <v>2.289997295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5.6</v>
      </c>
      <c r="AB133" s="749"/>
      <c r="AC133" s="749"/>
      <c r="AD133" s="749"/>
      <c r="AE133" s="750"/>
      <c r="AF133" s="748">
        <v>4.8</v>
      </c>
      <c r="AG133" s="749"/>
      <c r="AH133" s="749"/>
      <c r="AI133" s="749"/>
      <c r="AJ133" s="750"/>
      <c r="AK133" s="748">
        <v>3.7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9" t="s">
        <v>469</v>
      </c>
      <c r="L7" s="254"/>
      <c r="M7" s="255" t="s">
        <v>470</v>
      </c>
      <c r="N7" s="256"/>
    </row>
    <row r="8" spans="1:16" x14ac:dyDescent="0.15">
      <c r="A8" s="248"/>
      <c r="B8" s="244"/>
      <c r="C8" s="244"/>
      <c r="D8" s="244"/>
      <c r="E8" s="244"/>
      <c r="F8" s="244"/>
      <c r="G8" s="257"/>
      <c r="H8" s="258"/>
      <c r="I8" s="258"/>
      <c r="J8" s="259"/>
      <c r="K8" s="1120"/>
      <c r="L8" s="260" t="s">
        <v>471</v>
      </c>
      <c r="M8" s="261" t="s">
        <v>472</v>
      </c>
      <c r="N8" s="262" t="s">
        <v>473</v>
      </c>
    </row>
    <row r="9" spans="1:16" x14ac:dyDescent="0.15">
      <c r="A9" s="248"/>
      <c r="B9" s="244"/>
      <c r="C9" s="244"/>
      <c r="D9" s="244"/>
      <c r="E9" s="244"/>
      <c r="F9" s="244"/>
      <c r="G9" s="1133" t="s">
        <v>474</v>
      </c>
      <c r="H9" s="1134"/>
      <c r="I9" s="1134"/>
      <c r="J9" s="1135"/>
      <c r="K9" s="263">
        <v>4304422</v>
      </c>
      <c r="L9" s="264">
        <v>64687</v>
      </c>
      <c r="M9" s="265">
        <v>65114</v>
      </c>
      <c r="N9" s="266">
        <v>-0.7</v>
      </c>
    </row>
    <row r="10" spans="1:16" x14ac:dyDescent="0.15">
      <c r="A10" s="248"/>
      <c r="B10" s="244"/>
      <c r="C10" s="244"/>
      <c r="D10" s="244"/>
      <c r="E10" s="244"/>
      <c r="F10" s="244"/>
      <c r="G10" s="1133" t="s">
        <v>475</v>
      </c>
      <c r="H10" s="1134"/>
      <c r="I10" s="1134"/>
      <c r="J10" s="1135"/>
      <c r="K10" s="267">
        <v>269795</v>
      </c>
      <c r="L10" s="268">
        <v>4055</v>
      </c>
      <c r="M10" s="269">
        <v>4538</v>
      </c>
      <c r="N10" s="270">
        <v>-10.6</v>
      </c>
    </row>
    <row r="11" spans="1:16" ht="13.5" customHeight="1" x14ac:dyDescent="0.15">
      <c r="A11" s="248"/>
      <c r="B11" s="244"/>
      <c r="C11" s="244"/>
      <c r="D11" s="244"/>
      <c r="E11" s="244"/>
      <c r="F11" s="244"/>
      <c r="G11" s="1133" t="s">
        <v>476</v>
      </c>
      <c r="H11" s="1134"/>
      <c r="I11" s="1134"/>
      <c r="J11" s="1135"/>
      <c r="K11" s="267">
        <v>878464</v>
      </c>
      <c r="L11" s="268">
        <v>13202</v>
      </c>
      <c r="M11" s="269">
        <v>5513</v>
      </c>
      <c r="N11" s="270">
        <v>139.5</v>
      </c>
    </row>
    <row r="12" spans="1:16" ht="13.5" customHeight="1" x14ac:dyDescent="0.15">
      <c r="A12" s="248"/>
      <c r="B12" s="244"/>
      <c r="C12" s="244"/>
      <c r="D12" s="244"/>
      <c r="E12" s="244"/>
      <c r="F12" s="244"/>
      <c r="G12" s="1133" t="s">
        <v>477</v>
      </c>
      <c r="H12" s="1134"/>
      <c r="I12" s="1134"/>
      <c r="J12" s="1135"/>
      <c r="K12" s="267">
        <v>77550</v>
      </c>
      <c r="L12" s="268">
        <v>1165</v>
      </c>
      <c r="M12" s="269">
        <v>953</v>
      </c>
      <c r="N12" s="270">
        <v>22.2</v>
      </c>
    </row>
    <row r="13" spans="1:16" ht="13.5" customHeight="1" x14ac:dyDescent="0.15">
      <c r="A13" s="248"/>
      <c r="B13" s="244"/>
      <c r="C13" s="244"/>
      <c r="D13" s="244"/>
      <c r="E13" s="244"/>
      <c r="F13" s="244"/>
      <c r="G13" s="1133" t="s">
        <v>478</v>
      </c>
      <c r="H13" s="1134"/>
      <c r="I13" s="1134"/>
      <c r="J13" s="1135"/>
      <c r="K13" s="267" t="s">
        <v>479</v>
      </c>
      <c r="L13" s="268" t="s">
        <v>479</v>
      </c>
      <c r="M13" s="269">
        <v>2</v>
      </c>
      <c r="N13" s="270" t="s">
        <v>479</v>
      </c>
    </row>
    <row r="14" spans="1:16" ht="13.5" customHeight="1" x14ac:dyDescent="0.15">
      <c r="A14" s="248"/>
      <c r="B14" s="244"/>
      <c r="C14" s="244"/>
      <c r="D14" s="244"/>
      <c r="E14" s="244"/>
      <c r="F14" s="244"/>
      <c r="G14" s="1133" t="s">
        <v>480</v>
      </c>
      <c r="H14" s="1134"/>
      <c r="I14" s="1134"/>
      <c r="J14" s="1135"/>
      <c r="K14" s="267">
        <v>180870</v>
      </c>
      <c r="L14" s="268">
        <v>2718</v>
      </c>
      <c r="M14" s="269">
        <v>2887</v>
      </c>
      <c r="N14" s="270">
        <v>-5.9</v>
      </c>
    </row>
    <row r="15" spans="1:16" ht="13.5" customHeight="1" x14ac:dyDescent="0.15">
      <c r="A15" s="248"/>
      <c r="B15" s="244"/>
      <c r="C15" s="244"/>
      <c r="D15" s="244"/>
      <c r="E15" s="244"/>
      <c r="F15" s="244"/>
      <c r="G15" s="1133" t="s">
        <v>481</v>
      </c>
      <c r="H15" s="1134"/>
      <c r="I15" s="1134"/>
      <c r="J15" s="1135"/>
      <c r="K15" s="267">
        <v>28776</v>
      </c>
      <c r="L15" s="268">
        <v>432</v>
      </c>
      <c r="M15" s="269">
        <v>1642</v>
      </c>
      <c r="N15" s="270">
        <v>-73.7</v>
      </c>
    </row>
    <row r="16" spans="1:16" x14ac:dyDescent="0.15">
      <c r="A16" s="248"/>
      <c r="B16" s="244"/>
      <c r="C16" s="244"/>
      <c r="D16" s="244"/>
      <c r="E16" s="244"/>
      <c r="F16" s="244"/>
      <c r="G16" s="1136" t="s">
        <v>482</v>
      </c>
      <c r="H16" s="1137"/>
      <c r="I16" s="1137"/>
      <c r="J16" s="1138"/>
      <c r="K16" s="268">
        <v>-469203</v>
      </c>
      <c r="L16" s="268">
        <v>-7051</v>
      </c>
      <c r="M16" s="269">
        <v>-6965</v>
      </c>
      <c r="N16" s="270">
        <v>1.2</v>
      </c>
    </row>
    <row r="17" spans="1:16" x14ac:dyDescent="0.15">
      <c r="A17" s="248"/>
      <c r="B17" s="244"/>
      <c r="C17" s="244"/>
      <c r="D17" s="244"/>
      <c r="E17" s="244"/>
      <c r="F17" s="244"/>
      <c r="G17" s="1136" t="s">
        <v>169</v>
      </c>
      <c r="H17" s="1137"/>
      <c r="I17" s="1137"/>
      <c r="J17" s="1138"/>
      <c r="K17" s="268">
        <v>5270674</v>
      </c>
      <c r="L17" s="268">
        <v>79208</v>
      </c>
      <c r="M17" s="269">
        <v>73685</v>
      </c>
      <c r="N17" s="270">
        <v>7.5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0" t="s">
        <v>487</v>
      </c>
      <c r="H21" s="1131"/>
      <c r="I21" s="1131"/>
      <c r="J21" s="1132"/>
      <c r="K21" s="280">
        <v>6.84</v>
      </c>
      <c r="L21" s="281">
        <v>7.13</v>
      </c>
      <c r="M21" s="282">
        <v>-0.28999999999999998</v>
      </c>
      <c r="N21" s="249"/>
      <c r="O21" s="283"/>
      <c r="P21" s="279"/>
    </row>
    <row r="22" spans="1:16" s="284" customFormat="1" x14ac:dyDescent="0.15">
      <c r="A22" s="279"/>
      <c r="B22" s="249"/>
      <c r="C22" s="249"/>
      <c r="D22" s="249"/>
      <c r="E22" s="249"/>
      <c r="F22" s="249"/>
      <c r="G22" s="1130" t="s">
        <v>488</v>
      </c>
      <c r="H22" s="1131"/>
      <c r="I22" s="1131"/>
      <c r="J22" s="1132"/>
      <c r="K22" s="285">
        <v>97</v>
      </c>
      <c r="L22" s="286">
        <v>98.1</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9" t="s">
        <v>469</v>
      </c>
      <c r="L30" s="254"/>
      <c r="M30" s="255" t="s">
        <v>470</v>
      </c>
      <c r="N30" s="256"/>
    </row>
    <row r="31" spans="1:16" x14ac:dyDescent="0.15">
      <c r="A31" s="248"/>
      <c r="B31" s="244"/>
      <c r="C31" s="244"/>
      <c r="D31" s="244"/>
      <c r="E31" s="244"/>
      <c r="F31" s="244"/>
      <c r="G31" s="257"/>
      <c r="H31" s="258"/>
      <c r="I31" s="258"/>
      <c r="J31" s="259"/>
      <c r="K31" s="1120"/>
      <c r="L31" s="260" t="s">
        <v>471</v>
      </c>
      <c r="M31" s="261" t="s">
        <v>472</v>
      </c>
      <c r="N31" s="262" t="s">
        <v>473</v>
      </c>
    </row>
    <row r="32" spans="1:16" ht="27" customHeight="1" x14ac:dyDescent="0.15">
      <c r="A32" s="248"/>
      <c r="B32" s="244"/>
      <c r="C32" s="244"/>
      <c r="D32" s="244"/>
      <c r="E32" s="244"/>
      <c r="F32" s="244"/>
      <c r="G32" s="1121" t="s">
        <v>491</v>
      </c>
      <c r="H32" s="1122"/>
      <c r="I32" s="1122"/>
      <c r="J32" s="1123"/>
      <c r="K32" s="294">
        <v>1263049</v>
      </c>
      <c r="L32" s="294">
        <v>18981</v>
      </c>
      <c r="M32" s="295">
        <v>43359</v>
      </c>
      <c r="N32" s="296">
        <v>-56.2</v>
      </c>
    </row>
    <row r="33" spans="1:16" ht="13.5" customHeight="1" x14ac:dyDescent="0.15">
      <c r="A33" s="248"/>
      <c r="B33" s="244"/>
      <c r="C33" s="244"/>
      <c r="D33" s="244"/>
      <c r="E33" s="244"/>
      <c r="F33" s="244"/>
      <c r="G33" s="1121" t="s">
        <v>492</v>
      </c>
      <c r="H33" s="1122"/>
      <c r="I33" s="1122"/>
      <c r="J33" s="1123"/>
      <c r="K33" s="294" t="s">
        <v>479</v>
      </c>
      <c r="L33" s="294" t="s">
        <v>479</v>
      </c>
      <c r="M33" s="295">
        <v>0</v>
      </c>
      <c r="N33" s="296" t="s">
        <v>479</v>
      </c>
    </row>
    <row r="34" spans="1:16" ht="27" customHeight="1" x14ac:dyDescent="0.15">
      <c r="A34" s="248"/>
      <c r="B34" s="244"/>
      <c r="C34" s="244"/>
      <c r="D34" s="244"/>
      <c r="E34" s="244"/>
      <c r="F34" s="244"/>
      <c r="G34" s="1121" t="s">
        <v>493</v>
      </c>
      <c r="H34" s="1122"/>
      <c r="I34" s="1122"/>
      <c r="J34" s="1123"/>
      <c r="K34" s="294" t="s">
        <v>479</v>
      </c>
      <c r="L34" s="294" t="s">
        <v>479</v>
      </c>
      <c r="M34" s="295">
        <v>39</v>
      </c>
      <c r="N34" s="296" t="s">
        <v>479</v>
      </c>
    </row>
    <row r="35" spans="1:16" ht="27" customHeight="1" x14ac:dyDescent="0.15">
      <c r="A35" s="248"/>
      <c r="B35" s="244"/>
      <c r="C35" s="244"/>
      <c r="D35" s="244"/>
      <c r="E35" s="244"/>
      <c r="F35" s="244"/>
      <c r="G35" s="1121" t="s">
        <v>494</v>
      </c>
      <c r="H35" s="1122"/>
      <c r="I35" s="1122"/>
      <c r="J35" s="1123"/>
      <c r="K35" s="294">
        <v>1034570</v>
      </c>
      <c r="L35" s="294">
        <v>15548</v>
      </c>
      <c r="M35" s="295">
        <v>11806</v>
      </c>
      <c r="N35" s="296">
        <v>31.7</v>
      </c>
    </row>
    <row r="36" spans="1:16" ht="27" customHeight="1" x14ac:dyDescent="0.15">
      <c r="A36" s="248"/>
      <c r="B36" s="244"/>
      <c r="C36" s="244"/>
      <c r="D36" s="244"/>
      <c r="E36" s="244"/>
      <c r="F36" s="244"/>
      <c r="G36" s="1121" t="s">
        <v>495</v>
      </c>
      <c r="H36" s="1122"/>
      <c r="I36" s="1122"/>
      <c r="J36" s="1123"/>
      <c r="K36" s="294">
        <v>269877</v>
      </c>
      <c r="L36" s="294">
        <v>4056</v>
      </c>
      <c r="M36" s="295">
        <v>1910</v>
      </c>
      <c r="N36" s="296">
        <v>112.4</v>
      </c>
    </row>
    <row r="37" spans="1:16" ht="13.5" customHeight="1" x14ac:dyDescent="0.15">
      <c r="A37" s="248"/>
      <c r="B37" s="244"/>
      <c r="C37" s="244"/>
      <c r="D37" s="244"/>
      <c r="E37" s="244"/>
      <c r="F37" s="244"/>
      <c r="G37" s="1121" t="s">
        <v>496</v>
      </c>
      <c r="H37" s="1122"/>
      <c r="I37" s="1122"/>
      <c r="J37" s="1123"/>
      <c r="K37" s="294" t="s">
        <v>479</v>
      </c>
      <c r="L37" s="294" t="s">
        <v>479</v>
      </c>
      <c r="M37" s="295">
        <v>1129</v>
      </c>
      <c r="N37" s="296" t="s">
        <v>479</v>
      </c>
    </row>
    <row r="38" spans="1:16" ht="27" customHeight="1" x14ac:dyDescent="0.15">
      <c r="A38" s="248"/>
      <c r="B38" s="244"/>
      <c r="C38" s="244"/>
      <c r="D38" s="244"/>
      <c r="E38" s="244"/>
      <c r="F38" s="244"/>
      <c r="G38" s="1124" t="s">
        <v>497</v>
      </c>
      <c r="H38" s="1125"/>
      <c r="I38" s="1125"/>
      <c r="J38" s="1126"/>
      <c r="K38" s="297">
        <v>65</v>
      </c>
      <c r="L38" s="297">
        <v>1</v>
      </c>
      <c r="M38" s="298">
        <v>5</v>
      </c>
      <c r="N38" s="299">
        <v>-80</v>
      </c>
      <c r="O38" s="293"/>
    </row>
    <row r="39" spans="1:16" x14ac:dyDescent="0.15">
      <c r="A39" s="248"/>
      <c r="B39" s="244"/>
      <c r="C39" s="244"/>
      <c r="D39" s="244"/>
      <c r="E39" s="244"/>
      <c r="F39" s="244"/>
      <c r="G39" s="1124" t="s">
        <v>498</v>
      </c>
      <c r="H39" s="1125"/>
      <c r="I39" s="1125"/>
      <c r="J39" s="1126"/>
      <c r="K39" s="300">
        <v>-597091</v>
      </c>
      <c r="L39" s="300">
        <v>-8973</v>
      </c>
      <c r="M39" s="301">
        <v>-5126</v>
      </c>
      <c r="N39" s="302">
        <v>75</v>
      </c>
      <c r="O39" s="293"/>
    </row>
    <row r="40" spans="1:16" ht="27" customHeight="1" x14ac:dyDescent="0.15">
      <c r="A40" s="248"/>
      <c r="B40" s="244"/>
      <c r="C40" s="244"/>
      <c r="D40" s="244"/>
      <c r="E40" s="244"/>
      <c r="F40" s="244"/>
      <c r="G40" s="1121" t="s">
        <v>499</v>
      </c>
      <c r="H40" s="1122"/>
      <c r="I40" s="1122"/>
      <c r="J40" s="1123"/>
      <c r="K40" s="300">
        <v>-1701833</v>
      </c>
      <c r="L40" s="300">
        <v>-25575</v>
      </c>
      <c r="M40" s="301">
        <v>-37205</v>
      </c>
      <c r="N40" s="302">
        <v>-31.3</v>
      </c>
      <c r="O40" s="293"/>
    </row>
    <row r="41" spans="1:16" x14ac:dyDescent="0.15">
      <c r="A41" s="248"/>
      <c r="B41" s="244"/>
      <c r="C41" s="244"/>
      <c r="D41" s="244"/>
      <c r="E41" s="244"/>
      <c r="F41" s="244"/>
      <c r="G41" s="1127" t="s">
        <v>280</v>
      </c>
      <c r="H41" s="1128"/>
      <c r="I41" s="1128"/>
      <c r="J41" s="1129"/>
      <c r="K41" s="294">
        <v>268637</v>
      </c>
      <c r="L41" s="300">
        <v>4037</v>
      </c>
      <c r="M41" s="301">
        <v>15917</v>
      </c>
      <c r="N41" s="302">
        <v>-74.599999999999994</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4" t="s">
        <v>469</v>
      </c>
      <c r="J49" s="1116" t="s">
        <v>503</v>
      </c>
      <c r="K49" s="1117"/>
      <c r="L49" s="1117"/>
      <c r="M49" s="1117"/>
      <c r="N49" s="1118"/>
    </row>
    <row r="50" spans="1:14" x14ac:dyDescent="0.15">
      <c r="A50" s="248"/>
      <c r="B50" s="244"/>
      <c r="C50" s="244"/>
      <c r="D50" s="244"/>
      <c r="E50" s="244"/>
      <c r="F50" s="244"/>
      <c r="G50" s="312"/>
      <c r="H50" s="313"/>
      <c r="I50" s="1115"/>
      <c r="J50" s="314" t="s">
        <v>504</v>
      </c>
      <c r="K50" s="315" t="s">
        <v>505</v>
      </c>
      <c r="L50" s="316" t="s">
        <v>506</v>
      </c>
      <c r="M50" s="317" t="s">
        <v>507</v>
      </c>
      <c r="N50" s="318" t="s">
        <v>508</v>
      </c>
    </row>
    <row r="51" spans="1:14" x14ac:dyDescent="0.15">
      <c r="A51" s="248"/>
      <c r="B51" s="244"/>
      <c r="C51" s="244"/>
      <c r="D51" s="244"/>
      <c r="E51" s="244"/>
      <c r="F51" s="244"/>
      <c r="G51" s="310" t="s">
        <v>509</v>
      </c>
      <c r="H51" s="311"/>
      <c r="I51" s="319">
        <v>646178</v>
      </c>
      <c r="J51" s="320">
        <v>9749</v>
      </c>
      <c r="K51" s="321">
        <v>101.4</v>
      </c>
      <c r="L51" s="322">
        <v>40203</v>
      </c>
      <c r="M51" s="323">
        <v>4.3</v>
      </c>
      <c r="N51" s="324">
        <v>97.1</v>
      </c>
    </row>
    <row r="52" spans="1:14" x14ac:dyDescent="0.15">
      <c r="A52" s="248"/>
      <c r="B52" s="244"/>
      <c r="C52" s="244"/>
      <c r="D52" s="244"/>
      <c r="E52" s="244"/>
      <c r="F52" s="244"/>
      <c r="G52" s="325"/>
      <c r="H52" s="326" t="s">
        <v>510</v>
      </c>
      <c r="I52" s="327">
        <v>314663</v>
      </c>
      <c r="J52" s="328">
        <v>4747</v>
      </c>
      <c r="K52" s="329">
        <v>14.1</v>
      </c>
      <c r="L52" s="330">
        <v>23352</v>
      </c>
      <c r="M52" s="331">
        <v>-3.6</v>
      </c>
      <c r="N52" s="332">
        <v>17.7</v>
      </c>
    </row>
    <row r="53" spans="1:14" x14ac:dyDescent="0.15">
      <c r="A53" s="248"/>
      <c r="B53" s="244"/>
      <c r="C53" s="244"/>
      <c r="D53" s="244"/>
      <c r="E53" s="244"/>
      <c r="F53" s="244"/>
      <c r="G53" s="310" t="s">
        <v>511</v>
      </c>
      <c r="H53" s="311"/>
      <c r="I53" s="319">
        <v>727408</v>
      </c>
      <c r="J53" s="320">
        <v>11003</v>
      </c>
      <c r="K53" s="321">
        <v>12.9</v>
      </c>
      <c r="L53" s="322">
        <v>47569</v>
      </c>
      <c r="M53" s="323">
        <v>18.3</v>
      </c>
      <c r="N53" s="324">
        <v>-5.4</v>
      </c>
    </row>
    <row r="54" spans="1:14" x14ac:dyDescent="0.15">
      <c r="A54" s="248"/>
      <c r="B54" s="244"/>
      <c r="C54" s="244"/>
      <c r="D54" s="244"/>
      <c r="E54" s="244"/>
      <c r="F54" s="244"/>
      <c r="G54" s="325"/>
      <c r="H54" s="326" t="s">
        <v>510</v>
      </c>
      <c r="I54" s="327">
        <v>338006</v>
      </c>
      <c r="J54" s="328">
        <v>5113</v>
      </c>
      <c r="K54" s="329">
        <v>7.7</v>
      </c>
      <c r="L54" s="330">
        <v>26255</v>
      </c>
      <c r="M54" s="331">
        <v>12.4</v>
      </c>
      <c r="N54" s="332">
        <v>-4.7</v>
      </c>
    </row>
    <row r="55" spans="1:14" x14ac:dyDescent="0.15">
      <c r="A55" s="248"/>
      <c r="B55" s="244"/>
      <c r="C55" s="244"/>
      <c r="D55" s="244"/>
      <c r="E55" s="244"/>
      <c r="F55" s="244"/>
      <c r="G55" s="310" t="s">
        <v>512</v>
      </c>
      <c r="H55" s="311"/>
      <c r="I55" s="319">
        <v>701846</v>
      </c>
      <c r="J55" s="320">
        <v>10559</v>
      </c>
      <c r="K55" s="321">
        <v>-4</v>
      </c>
      <c r="L55" s="322">
        <v>50880</v>
      </c>
      <c r="M55" s="323">
        <v>7</v>
      </c>
      <c r="N55" s="324">
        <v>-11</v>
      </c>
    </row>
    <row r="56" spans="1:14" x14ac:dyDescent="0.15">
      <c r="A56" s="248"/>
      <c r="B56" s="244"/>
      <c r="C56" s="244"/>
      <c r="D56" s="244"/>
      <c r="E56" s="244"/>
      <c r="F56" s="244"/>
      <c r="G56" s="325"/>
      <c r="H56" s="326" t="s">
        <v>510</v>
      </c>
      <c r="I56" s="327">
        <v>341763</v>
      </c>
      <c r="J56" s="328">
        <v>5142</v>
      </c>
      <c r="K56" s="329">
        <v>0.6</v>
      </c>
      <c r="L56" s="330">
        <v>26879</v>
      </c>
      <c r="M56" s="331">
        <v>2.4</v>
      </c>
      <c r="N56" s="332">
        <v>-1.8</v>
      </c>
    </row>
    <row r="57" spans="1:14" x14ac:dyDescent="0.15">
      <c r="A57" s="248"/>
      <c r="B57" s="244"/>
      <c r="C57" s="244"/>
      <c r="D57" s="244"/>
      <c r="E57" s="244"/>
      <c r="F57" s="244"/>
      <c r="G57" s="310" t="s">
        <v>513</v>
      </c>
      <c r="H57" s="311"/>
      <c r="I57" s="319">
        <v>1030908</v>
      </c>
      <c r="J57" s="320">
        <v>15518</v>
      </c>
      <c r="K57" s="321">
        <v>47</v>
      </c>
      <c r="L57" s="322">
        <v>63956</v>
      </c>
      <c r="M57" s="323">
        <v>25.7</v>
      </c>
      <c r="N57" s="324">
        <v>21.3</v>
      </c>
    </row>
    <row r="58" spans="1:14" x14ac:dyDescent="0.15">
      <c r="A58" s="248"/>
      <c r="B58" s="244"/>
      <c r="C58" s="244"/>
      <c r="D58" s="244"/>
      <c r="E58" s="244"/>
      <c r="F58" s="244"/>
      <c r="G58" s="325"/>
      <c r="H58" s="326" t="s">
        <v>510</v>
      </c>
      <c r="I58" s="327">
        <v>648005</v>
      </c>
      <c r="J58" s="328">
        <v>9754</v>
      </c>
      <c r="K58" s="329">
        <v>89.7</v>
      </c>
      <c r="L58" s="330">
        <v>29239</v>
      </c>
      <c r="M58" s="331">
        <v>8.8000000000000007</v>
      </c>
      <c r="N58" s="332">
        <v>80.900000000000006</v>
      </c>
    </row>
    <row r="59" spans="1:14" x14ac:dyDescent="0.15">
      <c r="A59" s="248"/>
      <c r="B59" s="244"/>
      <c r="C59" s="244"/>
      <c r="D59" s="244"/>
      <c r="E59" s="244"/>
      <c r="F59" s="244"/>
      <c r="G59" s="310" t="s">
        <v>514</v>
      </c>
      <c r="H59" s="311"/>
      <c r="I59" s="319">
        <v>1447618</v>
      </c>
      <c r="J59" s="320">
        <v>21755</v>
      </c>
      <c r="K59" s="321">
        <v>40.200000000000003</v>
      </c>
      <c r="L59" s="322">
        <v>66255</v>
      </c>
      <c r="M59" s="323">
        <v>3.6</v>
      </c>
      <c r="N59" s="324">
        <v>36.6</v>
      </c>
    </row>
    <row r="60" spans="1:14" x14ac:dyDescent="0.15">
      <c r="A60" s="248"/>
      <c r="B60" s="244"/>
      <c r="C60" s="244"/>
      <c r="D60" s="244"/>
      <c r="E60" s="244"/>
      <c r="F60" s="244"/>
      <c r="G60" s="325"/>
      <c r="H60" s="326" t="s">
        <v>510</v>
      </c>
      <c r="I60" s="333">
        <v>1051261</v>
      </c>
      <c r="J60" s="328">
        <v>15798</v>
      </c>
      <c r="K60" s="329">
        <v>62</v>
      </c>
      <c r="L60" s="330">
        <v>31822</v>
      </c>
      <c r="M60" s="331">
        <v>8.8000000000000007</v>
      </c>
      <c r="N60" s="332">
        <v>53.2</v>
      </c>
    </row>
    <row r="61" spans="1:14" x14ac:dyDescent="0.15">
      <c r="A61" s="248"/>
      <c r="B61" s="244"/>
      <c r="C61" s="244"/>
      <c r="D61" s="244"/>
      <c r="E61" s="244"/>
      <c r="F61" s="244"/>
      <c r="G61" s="310" t="s">
        <v>515</v>
      </c>
      <c r="H61" s="334"/>
      <c r="I61" s="335">
        <v>910792</v>
      </c>
      <c r="J61" s="336">
        <v>13717</v>
      </c>
      <c r="K61" s="337">
        <v>39.5</v>
      </c>
      <c r="L61" s="338">
        <v>53773</v>
      </c>
      <c r="M61" s="339">
        <v>11.8</v>
      </c>
      <c r="N61" s="324">
        <v>27.7</v>
      </c>
    </row>
    <row r="62" spans="1:14" x14ac:dyDescent="0.15">
      <c r="A62" s="248"/>
      <c r="B62" s="244"/>
      <c r="C62" s="244"/>
      <c r="D62" s="244"/>
      <c r="E62" s="244"/>
      <c r="F62" s="244"/>
      <c r="G62" s="325"/>
      <c r="H62" s="326" t="s">
        <v>510</v>
      </c>
      <c r="I62" s="327">
        <v>538740</v>
      </c>
      <c r="J62" s="328">
        <v>8111</v>
      </c>
      <c r="K62" s="329">
        <v>34.799999999999997</v>
      </c>
      <c r="L62" s="330">
        <v>27509</v>
      </c>
      <c r="M62" s="331">
        <v>5.8</v>
      </c>
      <c r="N62" s="332">
        <v>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6.84</v>
      </c>
      <c r="G47" s="12">
        <v>11.77</v>
      </c>
      <c r="H47" s="12">
        <v>15.1</v>
      </c>
      <c r="I47" s="12">
        <v>14.82</v>
      </c>
      <c r="J47" s="13">
        <v>14.28</v>
      </c>
    </row>
    <row r="48" spans="2:10" ht="57.75" customHeight="1" x14ac:dyDescent="0.15">
      <c r="B48" s="14"/>
      <c r="C48" s="1141" t="s">
        <v>4</v>
      </c>
      <c r="D48" s="1141"/>
      <c r="E48" s="1142"/>
      <c r="F48" s="15">
        <v>2.0699999999999998</v>
      </c>
      <c r="G48" s="16">
        <v>1.51</v>
      </c>
      <c r="H48" s="16">
        <v>2.5499999999999998</v>
      </c>
      <c r="I48" s="16">
        <v>0.19</v>
      </c>
      <c r="J48" s="17">
        <v>0.11</v>
      </c>
    </row>
    <row r="49" spans="2:10" ht="57.75" customHeight="1" thickBot="1" x14ac:dyDescent="0.2">
      <c r="B49" s="18"/>
      <c r="C49" s="1143" t="s">
        <v>5</v>
      </c>
      <c r="D49" s="1143"/>
      <c r="E49" s="1144"/>
      <c r="F49" s="19">
        <v>2.48</v>
      </c>
      <c r="G49" s="20">
        <v>2.94</v>
      </c>
      <c r="H49" s="20">
        <v>3.29</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524</v>
      </c>
      <c r="D34" s="1151"/>
      <c r="E34" s="1152"/>
      <c r="F34" s="32" t="s">
        <v>525</v>
      </c>
      <c r="G34" s="33" t="s">
        <v>526</v>
      </c>
      <c r="H34" s="33" t="s">
        <v>527</v>
      </c>
      <c r="I34" s="33" t="s">
        <v>528</v>
      </c>
      <c r="J34" s="34" t="s">
        <v>529</v>
      </c>
      <c r="K34" s="22"/>
      <c r="L34" s="22"/>
      <c r="M34" s="22"/>
      <c r="N34" s="22"/>
      <c r="O34" s="22"/>
      <c r="P34" s="22"/>
    </row>
    <row r="35" spans="1:16" ht="39" customHeight="1" x14ac:dyDescent="0.15">
      <c r="A35" s="22"/>
      <c r="B35" s="35"/>
      <c r="C35" s="1145" t="s">
        <v>530</v>
      </c>
      <c r="D35" s="1146"/>
      <c r="E35" s="1147"/>
      <c r="F35" s="36">
        <v>6.48</v>
      </c>
      <c r="G35" s="37">
        <v>7.45</v>
      </c>
      <c r="H35" s="37">
        <v>7.73</v>
      </c>
      <c r="I35" s="37">
        <v>7.57</v>
      </c>
      <c r="J35" s="38">
        <v>8.36</v>
      </c>
      <c r="K35" s="22"/>
      <c r="L35" s="22"/>
      <c r="M35" s="22"/>
      <c r="N35" s="22"/>
      <c r="O35" s="22"/>
      <c r="P35" s="22"/>
    </row>
    <row r="36" spans="1:16" ht="39" customHeight="1" x14ac:dyDescent="0.15">
      <c r="A36" s="22"/>
      <c r="B36" s="35"/>
      <c r="C36" s="1145" t="s">
        <v>531</v>
      </c>
      <c r="D36" s="1146"/>
      <c r="E36" s="1147"/>
      <c r="F36" s="36">
        <v>7.41</v>
      </c>
      <c r="G36" s="37">
        <v>6.98</v>
      </c>
      <c r="H36" s="37">
        <v>6.76</v>
      </c>
      <c r="I36" s="37">
        <v>6.57</v>
      </c>
      <c r="J36" s="38">
        <v>6.68</v>
      </c>
      <c r="K36" s="22"/>
      <c r="L36" s="22"/>
      <c r="M36" s="22"/>
      <c r="N36" s="22"/>
      <c r="O36" s="22"/>
      <c r="P36" s="22"/>
    </row>
    <row r="37" spans="1:16" ht="39" customHeight="1" x14ac:dyDescent="0.15">
      <c r="A37" s="22"/>
      <c r="B37" s="35"/>
      <c r="C37" s="1145" t="s">
        <v>532</v>
      </c>
      <c r="D37" s="1146"/>
      <c r="E37" s="1147"/>
      <c r="F37" s="36">
        <v>0.4</v>
      </c>
      <c r="G37" s="37">
        <v>0.16</v>
      </c>
      <c r="H37" s="37">
        <v>0.2</v>
      </c>
      <c r="I37" s="37">
        <v>0.19</v>
      </c>
      <c r="J37" s="38">
        <v>0.66</v>
      </c>
      <c r="K37" s="22"/>
      <c r="L37" s="22"/>
      <c r="M37" s="22"/>
      <c r="N37" s="22"/>
      <c r="O37" s="22"/>
      <c r="P37" s="22"/>
    </row>
    <row r="38" spans="1:16" ht="39" customHeight="1" x14ac:dyDescent="0.15">
      <c r="A38" s="22"/>
      <c r="B38" s="35"/>
      <c r="C38" s="1145" t="s">
        <v>533</v>
      </c>
      <c r="D38" s="1146"/>
      <c r="E38" s="1147"/>
      <c r="F38" s="36">
        <v>0.14000000000000001</v>
      </c>
      <c r="G38" s="37">
        <v>0.15</v>
      </c>
      <c r="H38" s="37">
        <v>0.19</v>
      </c>
      <c r="I38" s="37">
        <v>0.17</v>
      </c>
      <c r="J38" s="38">
        <v>0.19</v>
      </c>
      <c r="K38" s="22"/>
      <c r="L38" s="22"/>
      <c r="M38" s="22"/>
      <c r="N38" s="22"/>
      <c r="O38" s="22"/>
      <c r="P38" s="22"/>
    </row>
    <row r="39" spans="1:16" ht="39" customHeight="1" x14ac:dyDescent="0.15">
      <c r="A39" s="22"/>
      <c r="B39" s="35"/>
      <c r="C39" s="1145" t="s">
        <v>534</v>
      </c>
      <c r="D39" s="1146"/>
      <c r="E39" s="1147"/>
      <c r="F39" s="36">
        <v>2.06</v>
      </c>
      <c r="G39" s="37">
        <v>1.51</v>
      </c>
      <c r="H39" s="37">
        <v>2.54</v>
      </c>
      <c r="I39" s="37">
        <v>0.18</v>
      </c>
      <c r="J39" s="38">
        <v>0.11</v>
      </c>
      <c r="K39" s="22"/>
      <c r="L39" s="22"/>
      <c r="M39" s="22"/>
      <c r="N39" s="22"/>
      <c r="O39" s="22"/>
      <c r="P39" s="22"/>
    </row>
    <row r="40" spans="1:16" ht="39" customHeight="1" x14ac:dyDescent="0.15">
      <c r="A40" s="22"/>
      <c r="B40" s="35"/>
      <c r="C40" s="1145" t="s">
        <v>535</v>
      </c>
      <c r="D40" s="1146"/>
      <c r="E40" s="1147"/>
      <c r="F40" s="36" t="s">
        <v>536</v>
      </c>
      <c r="G40" s="37" t="s">
        <v>537</v>
      </c>
      <c r="H40" s="37" t="s">
        <v>538</v>
      </c>
      <c r="I40" s="37" t="s">
        <v>539</v>
      </c>
      <c r="J40" s="38">
        <v>0</v>
      </c>
      <c r="K40" s="22"/>
      <c r="L40" s="22"/>
      <c r="M40" s="22"/>
      <c r="N40" s="22"/>
      <c r="O40" s="22"/>
      <c r="P40" s="22"/>
    </row>
    <row r="41" spans="1:16" ht="39" customHeight="1" x14ac:dyDescent="0.15">
      <c r="A41" s="22"/>
      <c r="B41" s="35"/>
      <c r="C41" s="1145" t="s">
        <v>540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541</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542</v>
      </c>
      <c r="D43" s="1149"/>
      <c r="E43" s="1150"/>
      <c r="F43" s="41">
        <v>0</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1451</v>
      </c>
      <c r="L45" s="60">
        <v>1437</v>
      </c>
      <c r="M45" s="60">
        <v>1369</v>
      </c>
      <c r="N45" s="60">
        <v>1314</v>
      </c>
      <c r="O45" s="61">
        <v>1263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1068</v>
      </c>
      <c r="L48" s="64">
        <v>1090</v>
      </c>
      <c r="M48" s="64">
        <v>1079</v>
      </c>
      <c r="N48" s="64">
        <v>1075</v>
      </c>
      <c r="O48" s="65">
        <v>1035</v>
      </c>
      <c r="P48" s="48"/>
      <c r="Q48" s="48"/>
      <c r="R48" s="48"/>
      <c r="S48" s="48"/>
      <c r="T48" s="48"/>
      <c r="U48" s="48"/>
    </row>
    <row r="49" spans="1:21" ht="30.75" customHeight="1" x14ac:dyDescent="0.15">
      <c r="A49" s="48"/>
      <c r="B49" s="1163"/>
      <c r="C49" s="1164"/>
      <c r="D49" s="62"/>
      <c r="E49" s="1155" t="s">
        <v>16</v>
      </c>
      <c r="F49" s="1155"/>
      <c r="G49" s="1155"/>
      <c r="H49" s="1155"/>
      <c r="I49" s="1155"/>
      <c r="J49" s="1156"/>
      <c r="K49" s="63">
        <v>285</v>
      </c>
      <c r="L49" s="64">
        <v>268</v>
      </c>
      <c r="M49" s="64">
        <v>269</v>
      </c>
      <c r="N49" s="64">
        <v>263</v>
      </c>
      <c r="O49" s="65">
        <v>270</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479</v>
      </c>
      <c r="L50" s="64" t="s">
        <v>479</v>
      </c>
      <c r="M50" s="64" t="s">
        <v>479</v>
      </c>
      <c r="N50" s="64" t="s">
        <v>479</v>
      </c>
      <c r="O50" s="65" t="s">
        <v>479</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t="s">
        <v>479</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2097</v>
      </c>
      <c r="L52" s="64">
        <v>2136</v>
      </c>
      <c r="M52" s="64">
        <v>2125</v>
      </c>
      <c r="N52" s="64">
        <v>2193</v>
      </c>
      <c r="O52" s="65">
        <v>2299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707</v>
      </c>
      <c r="L53" s="69">
        <v>659</v>
      </c>
      <c r="M53" s="69">
        <v>592</v>
      </c>
      <c r="N53" s="69">
        <v>459</v>
      </c>
      <c r="O53" s="70">
        <v>269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2016-04-20T08:30:44Z</cp:lastPrinted>
  <dcterms:created xsi:type="dcterms:W3CDTF">2016-02-15T01:45:39Z</dcterms:created>
  <dcterms:modified xsi:type="dcterms:W3CDTF">2016-05-09T08:42:14Z</dcterms:modified>
  <cp:category/>
</cp:coreProperties>
</file>