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tabRatio="50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A23" i="11" l="1"/>
  <c r="AO36"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CO35" i="9"/>
  <c r="BE35" i="9"/>
  <c r="CO34" i="9"/>
  <c r="BW34" i="9"/>
  <c r="BW35" i="9" s="1"/>
  <c r="BW36" i="9" s="1"/>
  <c r="BW37" i="9" s="1"/>
  <c r="BW38" i="9" s="1"/>
  <c r="BW39" i="9" s="1"/>
  <c r="BW40" i="9" s="1"/>
  <c r="BW41" i="9" s="1"/>
  <c r="BW42" i="9" s="1"/>
  <c r="BE34" i="9"/>
  <c r="C34" i="9"/>
  <c r="C35" i="9" s="1"/>
  <c r="C36"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alcChain>
</file>

<file path=xl/sharedStrings.xml><?xml version="1.0" encoding="utf-8"?>
<sst xmlns="http://schemas.openxmlformats.org/spreadsheetml/2006/main" count="986" uniqueCount="556">
  <si>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</si>
  <si>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</si>
  <si>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</si>
  <si>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</si>
  <si>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</si>
  <si>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</si>
  <si>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</si>
  <si>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</si>
  <si>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</si>
  <si>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</si>
  <si>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</si>
  <si>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</si>
  <si>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</si>
  <si>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</si>
  <si>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</si>
  <si>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</si>
  <si>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</si>
  <si>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</si>
  <si>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</si>
  <si>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</si>
  <si>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</si>
  <si>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</si>
  <si>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</si>
  <si>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</si>
  <si>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</si>
  <si>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</si>
  <si>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</si>
  <si>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</si>
  <si>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</si>
  <si>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</si>
  <si>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</si>
  <si>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</si>
  <si>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</si>
  <si>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</si>
  <si>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</si>
  <si>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</si>
  <si>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</si>
  <si>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</si>
  <si>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</si>
  <si>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</si>
  <si>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</si>
  <si>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</si>
  <si>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</si>
  <si>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</si>
  <si>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</si>
  <si>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</si>
  <si>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</si>
  <si>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</si>
  <si>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</si>
  <si>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</si>
  <si>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</si>
  <si>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</si>
  <si>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</si>
  <si>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</si>
  <si>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</si>
  <si>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</si>
  <si>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</si>
  <si>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</si>
  <si>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</si>
  <si>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</si>
  <si>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</si>
  <si>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</si>
  <si>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</si>
  <si>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</si>
  <si>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</si>
  <si>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</si>
  <si>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</si>
  <si>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Ⅳ－１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</si>
  <si>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</si>
  <si>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</si>
  <si>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</si>
  <si>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</si>
  <si>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</si>
  <si>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</si>
  <si>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</si>
  <si>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</si>
  <si>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</si>
  <si>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</si>
  <si>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</si>
  <si>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</si>
  <si>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和泉市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</si>
  <si>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</si>
  <si>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</si>
  <si>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</si>
  <si>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</si>
  <si>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</si>
  <si>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</si>
  <si>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</si>
  <si>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</si>
  <si>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</si>
  <si>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</si>
  <si>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</si>
  <si>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</si>
  <si>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</si>
  <si>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</si>
  <si>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</si>
  <si>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</si>
  <si>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</si>
  <si>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</si>
  <si>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</si>
  <si>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</si>
  <si>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</si>
  <si>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</si>
  <si>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</si>
  <si>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</si>
  <si>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</si>
  <si>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</si>
  <si>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</si>
  <si>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</si>
  <si>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</si>
  <si>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</si>
  <si>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</si>
  <si>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</si>
  <si>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</si>
  <si>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</si>
  <si>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</si>
  <si>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</si>
  <si>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</si>
  <si>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</si>
  <si>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</si>
  <si>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</si>
  <si>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</si>
  <si>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</si>
  <si>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</si>
  <si>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</si>
  <si>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</si>
  <si>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</si>
  <si>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</si>
  <si>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</si>
  <si>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</si>
  <si>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</si>
  <si>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</si>
  <si>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</si>
  <si>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</si>
  <si>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</si>
  <si>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</si>
  <si>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</si>
  <si>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</si>
  <si>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</si>
  <si>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</si>
  <si>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</si>
  <si>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</si>
  <si>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</si>
  <si>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</si>
  <si>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</si>
  <si>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</si>
  <si>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</si>
  <si>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</si>
  <si>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</si>
  <si>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</si>
  <si>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</si>
  <si>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</si>
  <si>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</si>
  <si>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</si>
  <si>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</si>
  <si>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</si>
  <si>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</si>
  <si>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</si>
  <si>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</si>
  <si>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</si>
  <si>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</si>
  <si>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</si>
  <si>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</si>
  <si>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</si>
  <si>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</si>
  <si>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</si>
  <si>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</si>
  <si>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</si>
  <si>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</si>
  <si>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</si>
  <si>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</si>
  <si>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</si>
  <si>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</si>
  <si>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</si>
  <si>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</si>
  <si>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</si>
  <si>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</si>
  <si>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</si>
  <si>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</si>
  <si>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</si>
  <si>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</si>
  <si>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</si>
  <si>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</si>
  <si>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</si>
  <si>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</si>
  <si>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</si>
  <si>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</si>
  <si>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</si>
  <si>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</si>
  <si>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</si>
  <si>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</si>
  <si>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</si>
  <si>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</si>
  <si>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</si>
  <si>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大阪府和泉市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</si>
  <si>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</si>
  <si>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</si>
  <si>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</si>
  <si>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</si>
  <si>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</si>
  <si>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</si>
  <si>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</si>
  <si>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</si>
  <si>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</si>
  <si>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</si>
  <si>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</si>
  <si>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</si>
  <si>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</si>
  <si>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</si>
  <si>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</si>
  <si>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</si>
  <si>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</si>
  <si>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</si>
  <si>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</si>
  <si>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</si>
  <si>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</si>
  <si>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</si>
  <si>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</si>
  <si>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</si>
  <si>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</si>
  <si>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</si>
  <si>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</si>
  <si>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</si>
  <si>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</si>
  <si>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</si>
  <si>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</si>
  <si>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</si>
  <si>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</si>
  <si>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</si>
  <si>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</si>
  <si>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</si>
  <si>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</si>
  <si>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</si>
  <si>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</si>
  <si>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</si>
  <si>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</si>
  <si>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</si>
  <si>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</si>
  <si>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</si>
  <si>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</si>
  <si>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</si>
  <si>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</si>
  <si>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</si>
  <si>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</si>
  <si>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</si>
  <si>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</si>
  <si>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</si>
  <si>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</si>
  <si>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</si>
  <si>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</si>
  <si>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</si>
  <si>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</si>
  <si>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</si>
  <si>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</si>
  <si>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</si>
  <si>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</si>
  <si>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</si>
  <si>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</si>
  <si>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</si>
  <si>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</si>
  <si>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</si>
  <si>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</si>
  <si>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</si>
  <si>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</si>
  <si>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</si>
  <si>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</si>
  <si>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</si>
  <si>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</si>
  <si>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</si>
  <si>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</si>
  <si>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</si>
  <si>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</si>
  <si>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</si>
  <si>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</si>
  <si>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</si>
  <si>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</si>
  <si>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</si>
  <si>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</si>
  <si>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</si>
  <si>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</si>
  <si>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</si>
  <si>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</si>
  <si>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</si>
  <si>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</si>
  <si>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</si>
  <si>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</si>
  <si>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</si>
  <si>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</si>
  <si>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</si>
  <si>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</si>
  <si>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</si>
  <si>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</si>
  <si>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</si>
  <si>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</si>
  <si>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</si>
  <si>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</si>
  <si>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</si>
  <si>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</si>
  <si>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</si>
  <si>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</si>
  <si>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</si>
  <si>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</si>
  <si>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</si>
  <si>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</si>
  <si>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</si>
  <si>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</si>
  <si>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</si>
  <si>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</si>
  <si>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</si>
  <si>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</si>
  <si>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</si>
  <si>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</si>
  <si>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</si>
  <si>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</si>
  <si>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</si>
  <si>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</si>
  <si>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</si>
  <si>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</si>
  <si>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</si>
  <si>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</si>
  <si>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</si>
  <si>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</si>
  <si>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</si>
  <si>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</si>
  <si>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</si>
  <si>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</si>
  <si>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</si>
  <si>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</si>
  <si>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</si>
  <si>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</si>
  <si>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</si>
  <si>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</si>
  <si>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</si>
  <si>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</si>
  <si>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</si>
  <si>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</si>
  <si>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</si>
  <si>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</si>
  <si>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</si>
  <si>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</si>
  <si>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</si>
  <si>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</si>
  <si>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</si>
  <si>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</si>
  <si>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</si>
  <si>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大阪府和泉市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</si>
  <si>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</si>
  <si>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</si>
  <si>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</si>
  <si>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</si>
  <si>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</si>
  <si>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</si>
  <si>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</si>
  <si>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</si>
  <si>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</si>
  <si>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</si>
  <si>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</si>
  <si>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</si>
  <si>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</si>
  <si>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</si>
  <si>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</si>
  <si>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</si>
  <si>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</si>
  <si>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</si>
  <si>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</si>
  <si>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</si>
  <si>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</si>
  <si>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市街地再開発事業特別会計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</si>
  <si>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</si>
  <si>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</si>
  <si>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</si>
  <si>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</si>
  <si>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</si>
  <si>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</si>
  <si>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</si>
  <si>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</si>
  <si>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</si>
  <si>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</si>
  <si>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</si>
  <si>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</si>
  <si>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</si>
  <si>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</si>
  <si>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</si>
  <si>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</si>
  <si>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</si>
  <si>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</si>
  <si>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公共下水道事業会計</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</si>
  <si>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</si>
  <si>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</si>
  <si>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</si>
  <si>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</si>
  <si>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</si>
  <si>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</si>
  <si>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</si>
  <si>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</si>
  <si>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</si>
  <si>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</si>
  <si>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</si>
  <si>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</si>
  <si>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</si>
  <si>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</si>
  <si>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</si>
  <si>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</si>
  <si>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</si>
  <si>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</si>
  <si>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</si>
  <si>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</si>
  <si>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</si>
  <si>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</si>
  <si>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</si>
  <si>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</si>
  <si>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</si>
  <si>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</si>
  <si>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</si>
  <si>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</si>
  <si>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</si>
  <si>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</si>
  <si>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</si>
  <si>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</si>
  <si>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</si>
  <si>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</si>
  <si>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</si>
  <si>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</si>
  <si>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</si>
  <si>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</si>
  <si>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</si>
  <si>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</si>
  <si>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</si>
  <si>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</si>
  <si>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</si>
  <si>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</si>
  <si>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</si>
  <si>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</si>
  <si>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</si>
  <si>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</si>
  <si>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</si>
  <si>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</si>
  <si>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</si>
  <si>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</si>
  <si>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</si>
  <si>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</si>
  <si>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</si>
  <si>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</si>
  <si>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</si>
  <si>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</si>
  <si>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</si>
  <si>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</si>
  <si>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</si>
  <si>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</si>
  <si>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</si>
  <si>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</si>
  <si>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</si>
  <si>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</si>
  <si>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</si>
  <si>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</si>
  <si>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</si>
  <si>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</si>
  <si>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</si>
  <si>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</si>
  <si>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</si>
  <si>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</si>
  <si>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</si>
  <si>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</si>
  <si>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</si>
  <si>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</si>
  <si>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</si>
  <si>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</si>
  <si>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</si>
  <si>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</si>
  <si>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</si>
  <si>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</si>
  <si>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</si>
  <si>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</si>
  <si>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</si>
  <si>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</si>
  <si>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</si>
  <si>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</si>
  <si>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</si>
  <si>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</si>
  <si>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</si>
  <si>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</si>
  <si>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</si>
  <si>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</si>
  <si>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</si>
  <si>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</si>
  <si>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</si>
  <si>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</si>
  <si>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</si>
  <si>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</si>
  <si>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</si>
  <si>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</si>
  <si>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</si>
  <si>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</si>
  <si>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</si>
  <si>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</si>
  <si>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</si>
  <si>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</si>
  <si>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</si>
  <si>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</si>
  <si>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</si>
  <si>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</si>
  <si>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</si>
  <si>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</si>
  <si>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</si>
  <si>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</si>
  <si>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</si>
  <si>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</si>
  <si>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</si>
  <si>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</si>
  <si>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</si>
  <si>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</si>
  <si>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</si>
  <si>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</si>
  <si>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</si>
  <si>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</si>
  <si>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</si>
  <si>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</si>
  <si>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</si>
  <si>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</si>
  <si>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</si>
  <si>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0.81</t>
  </si>
  <si>
    <t>水道事業会計</t>
  </si>
  <si>
    <t>国民健康保険事業特別会計</t>
  </si>
  <si>
    <t>介護保険事業特別会計</t>
  </si>
  <si>
    <t>公共下水道事業会計</t>
  </si>
  <si>
    <t>一般会計</t>
  </si>
  <si>
    <t>後期高齢者医療事業特別会計</t>
  </si>
  <si>
    <t>公共用地先行取得事業特別会計</t>
  </si>
  <si>
    <t>市街地再開発事業特別会計</t>
  </si>
  <si>
    <t>その他会計（赤字）</t>
  </si>
  <si>
    <t>▲ 1.01</t>
  </si>
  <si>
    <t>その他会計（黒字）</t>
  </si>
  <si>
    <t>-</t>
    <phoneticPr fontId="2"/>
  </si>
  <si>
    <t>-</t>
    <phoneticPr fontId="2"/>
  </si>
  <si>
    <t>-</t>
    <phoneticPr fontId="2"/>
  </si>
  <si>
    <t>-</t>
    <phoneticPr fontId="2"/>
  </si>
  <si>
    <t>-</t>
    <phoneticPr fontId="2"/>
  </si>
  <si>
    <t>-</t>
    <phoneticPr fontId="2"/>
  </si>
  <si>
    <t>泉北環境整備施設組合（一般会計）</t>
    <rPh sb="0" eb="2">
      <t>センボク</t>
    </rPh>
    <rPh sb="2" eb="4">
      <t>カンキョウ</t>
    </rPh>
    <rPh sb="4" eb="6">
      <t>セイビ</t>
    </rPh>
    <rPh sb="6" eb="8">
      <t>シセツ</t>
    </rPh>
    <rPh sb="8" eb="10">
      <t>クミアイ</t>
    </rPh>
    <rPh sb="11" eb="13">
      <t>イッパン</t>
    </rPh>
    <rPh sb="13" eb="15">
      <t>カイケイ</t>
    </rPh>
    <phoneticPr fontId="24"/>
  </si>
  <si>
    <t>泉北環境整備施設組合（廃棄物発電事業特別会計）</t>
    <rPh sb="0" eb="2">
      <t>センボク</t>
    </rPh>
    <rPh sb="2" eb="4">
      <t>カンキョウ</t>
    </rPh>
    <rPh sb="4" eb="6">
      <t>セイビ</t>
    </rPh>
    <rPh sb="6" eb="8">
      <t>シセツ</t>
    </rPh>
    <rPh sb="8" eb="10">
      <t>クミアイ</t>
    </rPh>
    <rPh sb="11" eb="14">
      <t>ハイキブツ</t>
    </rPh>
    <rPh sb="14" eb="16">
      <t>ハツデン</t>
    </rPh>
    <rPh sb="16" eb="18">
      <t>ジギョウ</t>
    </rPh>
    <rPh sb="18" eb="20">
      <t>トクベツ</t>
    </rPh>
    <rPh sb="20" eb="22">
      <t>カイケイ</t>
    </rPh>
    <phoneticPr fontId="24"/>
  </si>
  <si>
    <t>泉北環境整備施設組合（公共下水道事業特別会計）</t>
    <rPh sb="0" eb="2">
      <t>センボク</t>
    </rPh>
    <rPh sb="2" eb="4">
      <t>カンキョウ</t>
    </rPh>
    <rPh sb="4" eb="6">
      <t>セイビ</t>
    </rPh>
    <rPh sb="6" eb="8">
      <t>シセツ</t>
    </rPh>
    <rPh sb="8" eb="10">
      <t>クミアイ</t>
    </rPh>
    <rPh sb="11" eb="13">
      <t>コウキョウ</t>
    </rPh>
    <rPh sb="13" eb="16">
      <t>ゲスイドウ</t>
    </rPh>
    <rPh sb="16" eb="18">
      <t>ジギョウ</t>
    </rPh>
    <rPh sb="18" eb="20">
      <t>トクベツ</t>
    </rPh>
    <rPh sb="20" eb="22">
      <t>カイケイ</t>
    </rPh>
    <phoneticPr fontId="24"/>
  </si>
  <si>
    <t>泉北水道企業団</t>
    <rPh sb="0" eb="2">
      <t>センボク</t>
    </rPh>
    <rPh sb="2" eb="4">
      <t>スイドウ</t>
    </rPh>
    <rPh sb="4" eb="6">
      <t>キギョウ</t>
    </rPh>
    <rPh sb="6" eb="7">
      <t>ダン</t>
    </rPh>
    <phoneticPr fontId="24"/>
  </si>
  <si>
    <t>泉大津市・和泉市墓地組合</t>
    <rPh sb="0" eb="4">
      <t>イズミオオツシ</t>
    </rPh>
    <rPh sb="5" eb="8">
      <t>イズミシ</t>
    </rPh>
    <rPh sb="8" eb="10">
      <t>ボチ</t>
    </rPh>
    <rPh sb="10" eb="12">
      <t>クミアイ</t>
    </rPh>
    <phoneticPr fontId="24"/>
  </si>
  <si>
    <t>大阪府後期高齢者医療広域連合（一般会計）</t>
    <rPh sb="0" eb="3">
      <t>オオサカフ</t>
    </rPh>
    <rPh sb="3" eb="5">
      <t>コウキ</t>
    </rPh>
    <rPh sb="5" eb="7">
      <t>コウレイ</t>
    </rPh>
    <rPh sb="7" eb="8">
      <t>シャ</t>
    </rPh>
    <rPh sb="8" eb="10">
      <t>イリョウ</t>
    </rPh>
    <rPh sb="10" eb="12">
      <t>コウイキ</t>
    </rPh>
    <rPh sb="12" eb="14">
      <t>レンゴウ</t>
    </rPh>
    <rPh sb="15" eb="17">
      <t>イッパン</t>
    </rPh>
    <rPh sb="17" eb="19">
      <t>カイケイ</t>
    </rPh>
    <phoneticPr fontId="24"/>
  </si>
  <si>
    <t>大阪府後期高齢者医療広域連合（後期高齢者医療特別会計）</t>
    <rPh sb="0" eb="3">
      <t>オオサカフ</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</si>
  <si>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大阪広域水道企業団（水道事業会計）</t>
    <rPh sb="0" eb="9">
      <t>オオサカコウイキスイドウキギョウダン</t>
    </rPh>
    <rPh sb="10" eb="12">
      <t>スイドウ</t>
    </rPh>
    <rPh sb="12" eb="14">
      <t>ジギョウ</t>
    </rPh>
    <rPh sb="14" eb="16">
      <t>カイケイ</t>
    </rPh>
    <phoneticPr fontId="24"/>
  </si>
  <si>
    <t>大阪広域水道企業団（工業用水道事業会計）</t>
    <rPh sb="0" eb="9">
      <t>オオサカコウイキスイドウキギョウダン</t>
    </rPh>
    <rPh sb="10" eb="13">
      <t>コウギョウヨウ</t>
    </rPh>
    <rPh sb="13" eb="15">
      <t>スイドウ</t>
    </rPh>
    <rPh sb="15" eb="17">
      <t>ジギョウ</t>
    </rPh>
    <rPh sb="17" eb="19">
      <t>カイケイ</t>
    </rPh>
    <phoneticPr fontId="24"/>
  </si>
  <si>
    <t>-</t>
    <phoneticPr fontId="2"/>
  </si>
  <si>
    <t>-</t>
    <phoneticPr fontId="2"/>
  </si>
  <si>
    <t>和泉市公共施設管理公社</t>
    <rPh sb="0" eb="3">
      <t>イズミシ</t>
    </rPh>
    <rPh sb="3" eb="5">
      <t>コウキョウ</t>
    </rPh>
    <rPh sb="5" eb="7">
      <t>シセツ</t>
    </rPh>
    <rPh sb="7" eb="9">
      <t>カンリ</t>
    </rPh>
    <rPh sb="9" eb="11">
      <t>コウシャ</t>
    </rPh>
    <phoneticPr fontId="2"/>
  </si>
  <si>
    <t>和泉市公共サービス公社</t>
    <rPh sb="0" eb="3">
      <t>イズミシ</t>
    </rPh>
    <rPh sb="3" eb="5">
      <t>コウキョウ</t>
    </rPh>
    <rPh sb="9" eb="11">
      <t>コウシャ</t>
    </rPh>
    <phoneticPr fontId="2"/>
  </si>
  <si>
    <t>和泉市文化振興財団</t>
    <rPh sb="0" eb="3">
      <t>イズミシ</t>
    </rPh>
    <rPh sb="3" eb="5">
      <t>ブンカ</t>
    </rPh>
    <rPh sb="5" eb="7">
      <t>シンコウ</t>
    </rPh>
    <rPh sb="7" eb="9">
      <t>ザイダン</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</si>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</sst>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37688</c:v>
                </c:pt>
                <c:pt idx="1">
                  <c:v>38606</c:v>
                </c:pt>
                <c:pt idx="2">
                  <c:v>39425</c:v>
                </c:pt>
                <c:pt idx="3">
                  <c:v>43141</c:v>
                </c:pt>
                <c:pt idx="4">
                  <c:v>45117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37065</c:v>
                </c:pt>
                <c:pt idx="1">
                  <c:v>25856</c:v>
                </c:pt>
                <c:pt idx="2">
                  <c:v>25486</c:v>
                </c:pt>
                <c:pt idx="3">
                  <c:v>33616</c:v>
                </c:pt>
                <c:pt idx="4">
                  <c:v>31917</c:v>
                </c:pt>
              </c:numCache>
            </c:numRef>
          </c:val>
          <c:smooth val="0"/>
        </c:ser>
        <c:dLbls>
          <c:showLegendKey val="0"/>
          <c:showVal val="0"/>
          <c:showCatName val="0"/>
          <c:showSerName val="0"/>
          <c:showPercent val="0"/>
          <c:showBubbleSize val="0"/>
        </c:dLbls>
        <c:marker val="1"/>
        <c:smooth val="0"/>
        <c:axId val="97415168"/>
        <c:axId val="97417088"/>
      </c:lineChart>
      <c:catAx>
        <c:axId val="9741516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417088"/>
        <c:crosses val="autoZero"/>
        <c:auto val="1"/>
        <c:lblAlgn val="ctr"/>
        <c:lblOffset val="100"/>
        <c:tickLblSkip val="1"/>
        <c:tickMarkSkip val="1"/>
        <c:noMultiLvlLbl val="0"/>
      </c:catAx>
      <c:valAx>
        <c:axId val="97417088"/>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4151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0.26</c:v>
                </c:pt>
                <c:pt idx="1">
                  <c:v>1.08</c:v>
                </c:pt>
                <c:pt idx="2">
                  <c:v>0.71</c:v>
                </c:pt>
                <c:pt idx="3">
                  <c:v>0.28000000000000003</c:v>
                </c:pt>
                <c:pt idx="4">
                  <c:v>0.2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9.48</c:v>
                </c:pt>
                <c:pt idx="1">
                  <c:v>11.12</c:v>
                </c:pt>
                <c:pt idx="2">
                  <c:v>11.55</c:v>
                </c:pt>
                <c:pt idx="3">
                  <c:v>12.38</c:v>
                </c:pt>
                <c:pt idx="4">
                  <c:v>11.58</c:v>
                </c:pt>
              </c:numCache>
            </c:numRef>
          </c:val>
        </c:ser>
        <c:dLbls>
          <c:showLegendKey val="0"/>
          <c:showVal val="0"/>
          <c:showCatName val="0"/>
          <c:showSerName val="0"/>
          <c:showPercent val="0"/>
          <c:showBubbleSize val="0"/>
        </c:dLbls>
        <c:gapWidth val="250"/>
        <c:overlap val="100"/>
        <c:axId val="105266176"/>
        <c:axId val="1053093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0.35</c:v>
                </c:pt>
                <c:pt idx="1">
                  <c:v>2.62</c:v>
                </c:pt>
                <c:pt idx="2">
                  <c:v>0.19</c:v>
                </c:pt>
                <c:pt idx="3">
                  <c:v>0.54</c:v>
                </c:pt>
                <c:pt idx="4">
                  <c:v>-0.81</c:v>
                </c:pt>
              </c:numCache>
            </c:numRef>
          </c:val>
          <c:smooth val="0"/>
        </c:ser>
        <c:dLbls>
          <c:showLegendKey val="0"/>
          <c:showVal val="0"/>
          <c:showCatName val="0"/>
          <c:showSerName val="0"/>
          <c:showPercent val="0"/>
          <c:showBubbleSize val="0"/>
        </c:dLbls>
        <c:marker val="1"/>
        <c:smooth val="0"/>
        <c:axId val="105266176"/>
        <c:axId val="105309312"/>
      </c:lineChart>
      <c:catAx>
        <c:axId val="105266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5309312"/>
        <c:crosses val="autoZero"/>
        <c:auto val="1"/>
        <c:lblAlgn val="ctr"/>
        <c:lblOffset val="100"/>
        <c:tickLblSkip val="1"/>
        <c:tickMarkSkip val="1"/>
        <c:noMultiLvlLbl val="0"/>
      </c:catAx>
      <c:valAx>
        <c:axId val="105309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266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0.08</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1.01</c:v>
                </c:pt>
                <c:pt idx="1">
                  <c:v>#N/A</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市街地再開発事業特別会計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公共用地先行取得事業特別会計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c:v>
                </c:pt>
                <c:pt idx="2">
                  <c:v>#N/A</c:v>
                </c:pt>
                <c:pt idx="3">
                  <c:v>0.11</c:v>
                </c:pt>
                <c:pt idx="4">
                  <c:v>#N/A</c:v>
                </c:pt>
                <c:pt idx="5">
                  <c:v>0.13</c:v>
                </c:pt>
                <c:pt idx="6">
                  <c:v>#N/A</c:v>
                </c:pt>
                <c:pt idx="7">
                  <c:v>0.13</c:v>
                </c:pt>
                <c:pt idx="8">
                  <c:v>#N/A</c:v>
                </c:pt>
                <c:pt idx="9">
                  <c:v>0.14000000000000001</c:v>
                </c:pt>
              </c:numCache>
            </c:numRef>
          </c:val>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0.25</c:v>
                </c:pt>
                <c:pt idx="2">
                  <c:v>#N/A</c:v>
                </c:pt>
                <c:pt idx="3">
                  <c:v>1.07</c:v>
                </c:pt>
                <c:pt idx="4">
                  <c:v>#N/A</c:v>
                </c:pt>
                <c:pt idx="5">
                  <c:v>0.7</c:v>
                </c:pt>
                <c:pt idx="6">
                  <c:v>#N/A</c:v>
                </c:pt>
                <c:pt idx="7">
                  <c:v>0.27</c:v>
                </c:pt>
                <c:pt idx="8">
                  <c:v>#N/A</c:v>
                </c:pt>
                <c:pt idx="9">
                  <c:v>0.2</c:v>
                </c:pt>
              </c:numCache>
            </c:numRef>
          </c:val>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0</c:v>
                </c:pt>
                <c:pt idx="1">
                  <c:v>0</c:v>
                </c:pt>
                <c:pt idx="2">
                  <c:v>#N/A</c:v>
                </c:pt>
                <c:pt idx="3">
                  <c:v>0.67</c:v>
                </c:pt>
                <c:pt idx="4">
                  <c:v>#N/A</c:v>
                </c:pt>
                <c:pt idx="5">
                  <c:v>0.75</c:v>
                </c:pt>
                <c:pt idx="6">
                  <c:v>#N/A</c:v>
                </c:pt>
                <c:pt idx="7">
                  <c:v>0.53</c:v>
                </c:pt>
                <c:pt idx="8">
                  <c:v>#N/A</c:v>
                </c:pt>
                <c:pt idx="9">
                  <c:v>0.37</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0.42</c:v>
                </c:pt>
                <c:pt idx="2">
                  <c:v>#N/A</c:v>
                </c:pt>
                <c:pt idx="3">
                  <c:v>0.21</c:v>
                </c:pt>
                <c:pt idx="4">
                  <c:v>#N/A</c:v>
                </c:pt>
                <c:pt idx="5">
                  <c:v>0.35</c:v>
                </c:pt>
                <c:pt idx="6">
                  <c:v>#N/A</c:v>
                </c:pt>
                <c:pt idx="7">
                  <c:v>0.33</c:v>
                </c:pt>
                <c:pt idx="8">
                  <c:v>#N/A</c:v>
                </c:pt>
                <c:pt idx="9">
                  <c:v>0.44</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2.19</c:v>
                </c:pt>
                <c:pt idx="2">
                  <c:v>#N/A</c:v>
                </c:pt>
                <c:pt idx="3">
                  <c:v>2.86</c:v>
                </c:pt>
                <c:pt idx="4">
                  <c:v>#N/A</c:v>
                </c:pt>
                <c:pt idx="5">
                  <c:v>2.4900000000000002</c:v>
                </c:pt>
                <c:pt idx="6">
                  <c:v>#N/A</c:v>
                </c:pt>
                <c:pt idx="7">
                  <c:v>1.6</c:v>
                </c:pt>
                <c:pt idx="8">
                  <c:v>#N/A</c:v>
                </c:pt>
                <c:pt idx="9">
                  <c:v>1.1499999999999999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6.56</c:v>
                </c:pt>
                <c:pt idx="2">
                  <c:v>#N/A</c:v>
                </c:pt>
                <c:pt idx="3">
                  <c:v>5.24</c:v>
                </c:pt>
                <c:pt idx="4">
                  <c:v>#N/A</c:v>
                </c:pt>
                <c:pt idx="5">
                  <c:v>5.49</c:v>
                </c:pt>
                <c:pt idx="6">
                  <c:v>#N/A</c:v>
                </c:pt>
                <c:pt idx="7">
                  <c:v>5.8</c:v>
                </c:pt>
                <c:pt idx="8">
                  <c:v>#N/A</c:v>
                </c:pt>
                <c:pt idx="9">
                  <c:v>5.09</c:v>
                </c:pt>
              </c:numCache>
            </c:numRef>
          </c:val>
        </c:ser>
        <c:dLbls>
          <c:showLegendKey val="0"/>
          <c:showVal val="0"/>
          <c:showCatName val="0"/>
          <c:showSerName val="0"/>
          <c:showPercent val="0"/>
          <c:showBubbleSize val="0"/>
        </c:dLbls>
        <c:gapWidth val="150"/>
        <c:overlap val="100"/>
        <c:axId val="105411712"/>
        <c:axId val="105413248"/>
      </c:barChart>
      <c:catAx>
        <c:axId val="105411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413248"/>
        <c:crosses val="autoZero"/>
        <c:auto val="1"/>
        <c:lblAlgn val="ctr"/>
        <c:lblOffset val="100"/>
        <c:tickLblSkip val="1"/>
        <c:tickMarkSkip val="1"/>
        <c:noMultiLvlLbl val="0"/>
      </c:catAx>
      <c:valAx>
        <c:axId val="105413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4117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5959</c:v>
                </c:pt>
                <c:pt idx="5">
                  <c:v>6095</c:v>
                </c:pt>
                <c:pt idx="8">
                  <c:v>6058</c:v>
                </c:pt>
                <c:pt idx="11">
                  <c:v>5933</c:v>
                </c:pt>
                <c:pt idx="14">
                  <c:v>6165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5</c:v>
                </c:pt>
                <c:pt idx="3">
                  <c:v>4</c:v>
                </c:pt>
                <c:pt idx="6">
                  <c:v>3</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251</c:v>
                </c:pt>
                <c:pt idx="3">
                  <c:v>253</c:v>
                </c:pt>
                <c:pt idx="6">
                  <c:v>364</c:v>
                </c:pt>
                <c:pt idx="9">
                  <c:v>244</c:v>
                </c:pt>
                <c:pt idx="12">
                  <c:v>247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680</c:v>
                </c:pt>
                <c:pt idx="3">
                  <c:v>666</c:v>
                </c:pt>
                <c:pt idx="6">
                  <c:v>699</c:v>
                </c:pt>
                <c:pt idx="9">
                  <c:v>653</c:v>
                </c:pt>
                <c:pt idx="12">
                  <c:v>674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1281</c:v>
                </c:pt>
                <c:pt idx="3">
                  <c:v>1225</c:v>
                </c:pt>
                <c:pt idx="6">
                  <c:v>1226</c:v>
                </c:pt>
                <c:pt idx="9">
                  <c:v>1293</c:v>
                </c:pt>
                <c:pt idx="12">
                  <c:v>1195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3</c:v>
                </c:pt>
                <c:pt idx="3">
                  <c:v>3</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5190</c:v>
                </c:pt>
                <c:pt idx="3">
                  <c:v>4999</c:v>
                </c:pt>
                <c:pt idx="6">
                  <c:v>5330</c:v>
                </c:pt>
                <c:pt idx="9">
                  <c:v>5639</c:v>
                </c:pt>
                <c:pt idx="12">
                  <c:v>5928</c:v>
                </c:pt>
              </c:numCache>
            </c:numRef>
          </c:val>
        </c:ser>
        <c:dLbls>
          <c:showLegendKey val="0"/>
          <c:showVal val="0"/>
          <c:showCatName val="0"/>
          <c:showSerName val="0"/>
          <c:showPercent val="0"/>
          <c:showBubbleSize val="0"/>
        </c:dLbls>
        <c:gapWidth val="100"/>
        <c:overlap val="100"/>
        <c:axId val="110416256"/>
        <c:axId val="1104181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1451</c:v>
                </c:pt>
                <c:pt idx="2">
                  <c:v>#N/A</c:v>
                </c:pt>
                <c:pt idx="3">
                  <c:v>#N/A</c:v>
                </c:pt>
                <c:pt idx="4">
                  <c:v>1055</c:v>
                </c:pt>
                <c:pt idx="5">
                  <c:v>#N/A</c:v>
                </c:pt>
                <c:pt idx="6">
                  <c:v>#N/A</c:v>
                </c:pt>
                <c:pt idx="7">
                  <c:v>1564</c:v>
                </c:pt>
                <c:pt idx="8">
                  <c:v>#N/A</c:v>
                </c:pt>
                <c:pt idx="9">
                  <c:v>#N/A</c:v>
                </c:pt>
                <c:pt idx="10">
                  <c:v>1897</c:v>
                </c:pt>
                <c:pt idx="11">
                  <c:v>#N/A</c:v>
                </c:pt>
                <c:pt idx="12">
                  <c:v>#N/A</c:v>
                </c:pt>
                <c:pt idx="13">
                  <c:v>1879</c:v>
                </c:pt>
                <c:pt idx="14">
                  <c:v>#N/A</c:v>
                </c:pt>
              </c:numCache>
            </c:numRef>
          </c:val>
          <c:smooth val="0"/>
        </c:ser>
        <c:dLbls>
          <c:showLegendKey val="0"/>
          <c:showVal val="0"/>
          <c:showCatName val="0"/>
          <c:showSerName val="0"/>
          <c:showPercent val="0"/>
          <c:showBubbleSize val="0"/>
        </c:dLbls>
        <c:marker val="1"/>
        <c:smooth val="0"/>
        <c:axId val="110416256"/>
        <c:axId val="110418176"/>
      </c:lineChart>
      <c:catAx>
        <c:axId val="110416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418176"/>
        <c:crosses val="autoZero"/>
        <c:auto val="1"/>
        <c:lblAlgn val="ctr"/>
        <c:lblOffset val="100"/>
        <c:tickLblSkip val="1"/>
        <c:tickMarkSkip val="1"/>
        <c:noMultiLvlLbl val="0"/>
      </c:catAx>
      <c:valAx>
        <c:axId val="110418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416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48565</c:v>
                </c:pt>
                <c:pt idx="5">
                  <c:v>48846</c:v>
                </c:pt>
                <c:pt idx="8">
                  <c:v>48828</c:v>
                </c:pt>
                <c:pt idx="11">
                  <c:v>49604</c:v>
                </c:pt>
                <c:pt idx="14">
                  <c:v>50672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16568</c:v>
                </c:pt>
                <c:pt idx="5">
                  <c:v>16280</c:v>
                </c:pt>
                <c:pt idx="8">
                  <c:v>16072</c:v>
                </c:pt>
                <c:pt idx="11">
                  <c:v>15932</c:v>
                </c:pt>
                <c:pt idx="14">
                  <c:v>15131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6147</c:v>
                </c:pt>
                <c:pt idx="5">
                  <c:v>7179</c:v>
                </c:pt>
                <c:pt idx="8">
                  <c:v>8485</c:v>
                </c:pt>
                <c:pt idx="11">
                  <c:v>9372</c:v>
                </c:pt>
                <c:pt idx="14">
                  <c:v>8892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10039</c:v>
                </c:pt>
                <c:pt idx="3">
                  <c:v>8622</c:v>
                </c:pt>
                <c:pt idx="6">
                  <c:v>7845</c:v>
                </c:pt>
                <c:pt idx="9">
                  <c:v>7340</c:v>
                </c:pt>
                <c:pt idx="12">
                  <c:v>6974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4082</c:v>
                </c:pt>
                <c:pt idx="3">
                  <c:v>3453</c:v>
                </c:pt>
                <c:pt idx="6">
                  <c:v>2963</c:v>
                </c:pt>
                <c:pt idx="9">
                  <c:v>2412</c:v>
                </c:pt>
                <c:pt idx="12">
                  <c:v>2022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19232</c:v>
                </c:pt>
                <c:pt idx="3">
                  <c:v>15438</c:v>
                </c:pt>
                <c:pt idx="6">
                  <c:v>14718</c:v>
                </c:pt>
                <c:pt idx="9">
                  <c:v>14845</c:v>
                </c:pt>
                <c:pt idx="12">
                  <c:v>13647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9670</c:v>
                </c:pt>
                <c:pt idx="3">
                  <c:v>3999</c:v>
                </c:pt>
                <c:pt idx="6">
                  <c:v>3211</c:v>
                </c:pt>
                <c:pt idx="9">
                  <c:v>2954</c:v>
                </c:pt>
                <c:pt idx="12">
                  <c:v>2695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47456</c:v>
                </c:pt>
                <c:pt idx="3">
                  <c:v>52788</c:v>
                </c:pt>
                <c:pt idx="6">
                  <c:v>52774</c:v>
                </c:pt>
                <c:pt idx="9">
                  <c:v>53437</c:v>
                </c:pt>
                <c:pt idx="12">
                  <c:v>53701</c:v>
                </c:pt>
              </c:numCache>
            </c:numRef>
          </c:val>
        </c:ser>
        <c:dLbls>
          <c:showLegendKey val="0"/>
          <c:showVal val="0"/>
          <c:showCatName val="0"/>
          <c:showSerName val="0"/>
          <c:showPercent val="0"/>
          <c:showBubbleSize val="0"/>
        </c:dLbls>
        <c:gapWidth val="100"/>
        <c:overlap val="100"/>
        <c:axId val="110865792"/>
        <c:axId val="1108650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19199</c:v>
                </c:pt>
                <c:pt idx="2">
                  <c:v>#N/A</c:v>
                </c:pt>
                <c:pt idx="3">
                  <c:v>#N/A</c:v>
                </c:pt>
                <c:pt idx="4">
                  <c:v>11996</c:v>
                </c:pt>
                <c:pt idx="5">
                  <c:v>#N/A</c:v>
                </c:pt>
                <c:pt idx="6">
                  <c:v>#N/A</c:v>
                </c:pt>
                <c:pt idx="7">
                  <c:v>8125</c:v>
                </c:pt>
                <c:pt idx="8">
                  <c:v>#N/A</c:v>
                </c:pt>
                <c:pt idx="9">
                  <c:v>#N/A</c:v>
                </c:pt>
                <c:pt idx="10">
                  <c:v>6079</c:v>
                </c:pt>
                <c:pt idx="11">
                  <c:v>#N/A</c:v>
                </c:pt>
                <c:pt idx="12">
                  <c:v>#N/A</c:v>
                </c:pt>
                <c:pt idx="13">
                  <c:v>4344</c:v>
                </c:pt>
                <c:pt idx="14">
                  <c:v>#N/A</c:v>
                </c:pt>
              </c:numCache>
            </c:numRef>
          </c:val>
          <c:smooth val="0"/>
        </c:ser>
        <c:dLbls>
          <c:showLegendKey val="0"/>
          <c:showVal val="0"/>
          <c:showCatName val="0"/>
          <c:showSerName val="0"/>
          <c:showPercent val="0"/>
          <c:showBubbleSize val="0"/>
        </c:dLbls>
        <c:marker val="1"/>
        <c:smooth val="0"/>
        <c:axId val="110865792"/>
        <c:axId val="110865024"/>
      </c:lineChart>
      <c:catAx>
        <c:axId val="110865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0865024"/>
        <c:crosses val="autoZero"/>
        <c:auto val="1"/>
        <c:lblAlgn val="ctr"/>
        <c:lblOffset val="100"/>
        <c:tickLblSkip val="1"/>
        <c:tickMarkSkip val="1"/>
        <c:noMultiLvlLbl val="0"/>
      </c:catAx>
      <c:valAx>
        <c:axId val="110865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865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大阪府和泉市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187,434
185,427
84.98
60,292,349
60,156,575
68,138
33,720,568
53,701,061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14.8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税基盤が乏しいことなどから、財政力指数が</a:t>
          </a:r>
          <a:r>
            <a:rPr kumimoji="1" lang="en-US" altLang="ja-JP" sz="1300">
              <a:latin typeface="ＭＳ Ｐゴシック"/>
            </a:rPr>
            <a:t>0.69</a:t>
          </a:r>
          <a:r>
            <a:rPr kumimoji="1" lang="ja-JP" altLang="en-US" sz="1300">
              <a:latin typeface="ＭＳ Ｐゴシック"/>
            </a:rPr>
            <a:t>と類似団体を大きく下回る結果となっている。給与制度の適正化や</a:t>
          </a:r>
          <a:r>
            <a:rPr kumimoji="1" lang="en-US" altLang="ja-JP" sz="1300">
              <a:latin typeface="ＭＳ Ｐゴシック"/>
            </a:rPr>
            <a:t>H27</a:t>
          </a:r>
          <a:r>
            <a:rPr kumimoji="1" lang="ja-JP" altLang="en-US" sz="1300">
              <a:latin typeface="ＭＳ Ｐゴシック"/>
            </a:rPr>
            <a:t>年度に策定した「和泉躍進プラン（案）」を着実に実施することなどにより、財政基盤の強化を図る。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35278</xdr:rowOff>
    </xdr:from>
    <xdr:to>
      <xdr:col>7</xdr:col>
      <xdr:colOff>152400</xdr:colOff>
      <xdr:row>44</xdr:row>
      <xdr:rowOff>71261</xdr:rowOff>
    </xdr:to>
    <xdr:cxnSp macro="">
      <xdr:nvCxnSpPr>
        <xdr:cNvPr id="62" name="直線コネクタ 61"/>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3"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4" name="直線コネクタ 63"/>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121655</xdr:rowOff>
    </xdr:from>
    <xdr:ext cx="762000" cy="259045"/>
    <xdr:sp macro="" textlink="">
      <xdr:nvSpPr>
        <xdr:cNvPr id="65" name="財政力最大値テキスト"/>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36</xdr:row>
      <xdr:rowOff>35278</xdr:rowOff>
    </xdr:from>
    <xdr:to>
      <xdr:col>7</xdr:col>
      <xdr:colOff>241300</xdr:colOff>
      <xdr:row>36</xdr:row>
      <xdr:rowOff>35278</xdr:rowOff>
    </xdr:to>
    <xdr:cxnSp macro="">
      <xdr:nvCxnSpPr>
        <xdr:cNvPr id="66" name="直線コネクタ 65"/>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65617</xdr:rowOff>
    </xdr:from>
    <xdr:to>
      <xdr:col>7</xdr:col>
      <xdr:colOff>152400</xdr:colOff>
      <xdr:row>42</xdr:row>
      <xdr:rowOff>79022</xdr:rowOff>
    </xdr:to>
    <xdr:cxnSp macro="">
      <xdr:nvCxnSpPr>
        <xdr:cNvPr id="67" name="直線コネクタ 66"/>
        <xdr:cNvCxnSpPr/>
      </xdr:nvCxnSpPr>
      <xdr:spPr>
        <a:xfrm flipV="1">
          <a:off x="4114800" y="726651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28522</xdr:rowOff>
    </xdr:from>
    <xdr:ext cx="762000" cy="259045"/>
    <xdr:sp macro="" textlink="">
      <xdr:nvSpPr>
        <xdr:cNvPr id="68" name="財政力平均値テキスト"/>
        <xdr:cNvSpPr txBox="1"/>
      </xdr:nvSpPr>
      <xdr:spPr>
        <a:xfrm>
          <a:off x="5041900" y="6886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11995</xdr:rowOff>
    </xdr:from>
    <xdr:to>
      <xdr:col>7</xdr:col>
      <xdr:colOff>203200</xdr:colOff>
      <xdr:row>41</xdr:row>
      <xdr:rowOff>113595</xdr:rowOff>
    </xdr:to>
    <xdr:sp macro="" textlink="">
      <xdr:nvSpPr>
        <xdr:cNvPr id="69" name="フローチャート : 判断 68"/>
        <xdr:cNvSpPr/>
      </xdr:nvSpPr>
      <xdr:spPr>
        <a:xfrm>
          <a:off x="49022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65617</xdr:rowOff>
    </xdr:from>
    <xdr:to>
      <xdr:col>6</xdr:col>
      <xdr:colOff>0</xdr:colOff>
      <xdr:row>42</xdr:row>
      <xdr:rowOff>79022</xdr:rowOff>
    </xdr:to>
    <xdr:cxnSp macro="">
      <xdr:nvCxnSpPr>
        <xdr:cNvPr id="70" name="直線コネクタ 69"/>
        <xdr:cNvCxnSpPr/>
      </xdr:nvCxnSpPr>
      <xdr:spPr>
        <a:xfrm>
          <a:off x="3225800" y="72665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11995</xdr:rowOff>
    </xdr:from>
    <xdr:to>
      <xdr:col>6</xdr:col>
      <xdr:colOff>50800</xdr:colOff>
      <xdr:row>41</xdr:row>
      <xdr:rowOff>113595</xdr:rowOff>
    </xdr:to>
    <xdr:sp macro="" textlink="">
      <xdr:nvSpPr>
        <xdr:cNvPr id="71" name="フローチャート : 判断 70"/>
        <xdr:cNvSpPr/>
      </xdr:nvSpPr>
      <xdr:spPr>
        <a:xfrm>
          <a:off x="4064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123772</xdr:rowOff>
    </xdr:from>
    <xdr:ext cx="736600" cy="259045"/>
    <xdr:sp macro="" textlink="">
      <xdr:nvSpPr>
        <xdr:cNvPr id="72" name="テキスト ボックス 71"/>
        <xdr:cNvSpPr txBox="1"/>
      </xdr:nvSpPr>
      <xdr:spPr>
        <a:xfrm>
          <a:off x="3733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52211</xdr:rowOff>
    </xdr:from>
    <xdr:to>
      <xdr:col>4</xdr:col>
      <xdr:colOff>482600</xdr:colOff>
      <xdr:row>42</xdr:row>
      <xdr:rowOff>65617</xdr:rowOff>
    </xdr:to>
    <xdr:cxnSp macro="">
      <xdr:nvCxnSpPr>
        <xdr:cNvPr id="73" name="直線コネクタ 72"/>
        <xdr:cNvCxnSpPr/>
      </xdr:nvCxnSpPr>
      <xdr:spPr>
        <a:xfrm>
          <a:off x="2336800" y="72531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4" name="フローチャート : 判断 73"/>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123772</xdr:rowOff>
    </xdr:from>
    <xdr:ext cx="762000" cy="259045"/>
    <xdr:sp macro="" textlink="">
      <xdr:nvSpPr>
        <xdr:cNvPr id="75" name="テキスト ボックス 74"/>
        <xdr:cNvSpPr txBox="1"/>
      </xdr:nvSpPr>
      <xdr:spPr>
        <a:xfrm>
          <a:off x="2844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25400</xdr:rowOff>
    </xdr:from>
    <xdr:to>
      <xdr:col>3</xdr:col>
      <xdr:colOff>279400</xdr:colOff>
      <xdr:row>42</xdr:row>
      <xdr:rowOff>52211</xdr:rowOff>
    </xdr:to>
    <xdr:cxnSp macro="">
      <xdr:nvCxnSpPr>
        <xdr:cNvPr id="76" name="直線コネクタ 75"/>
        <xdr:cNvCxnSpPr/>
      </xdr:nvCxnSpPr>
      <xdr:spPr>
        <a:xfrm>
          <a:off x="1447800" y="72263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143228</xdr:rowOff>
    </xdr:from>
    <xdr:to>
      <xdr:col>3</xdr:col>
      <xdr:colOff>330200</xdr:colOff>
      <xdr:row>41</xdr:row>
      <xdr:rowOff>73378</xdr:rowOff>
    </xdr:to>
    <xdr:sp macro="" textlink="">
      <xdr:nvSpPr>
        <xdr:cNvPr id="77" name="フローチャート : 判断 76"/>
        <xdr:cNvSpPr/>
      </xdr:nvSpPr>
      <xdr:spPr>
        <a:xfrm>
          <a:off x="2286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83555</xdr:rowOff>
    </xdr:from>
    <xdr:ext cx="762000" cy="259045"/>
    <xdr:sp macro="" textlink="">
      <xdr:nvSpPr>
        <xdr:cNvPr id="78" name="テキスト ボックス 77"/>
        <xdr:cNvSpPr txBox="1"/>
      </xdr:nvSpPr>
      <xdr:spPr>
        <a:xfrm>
          <a:off x="1955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100189</xdr:rowOff>
    </xdr:from>
    <xdr:to>
      <xdr:col>2</xdr:col>
      <xdr:colOff>127000</xdr:colOff>
      <xdr:row>40</xdr:row>
      <xdr:rowOff>30339</xdr:rowOff>
    </xdr:to>
    <xdr:sp macro="" textlink="">
      <xdr:nvSpPr>
        <xdr:cNvPr id="79" name="フローチャート : 判断 78"/>
        <xdr:cNvSpPr/>
      </xdr:nvSpPr>
      <xdr:spPr>
        <a:xfrm>
          <a:off x="1397000" y="678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40516</xdr:rowOff>
    </xdr:from>
    <xdr:ext cx="762000" cy="259045"/>
    <xdr:sp macro="" textlink="">
      <xdr:nvSpPr>
        <xdr:cNvPr id="80" name="テキスト ボックス 79"/>
        <xdr:cNvSpPr txBox="1"/>
      </xdr:nvSpPr>
      <xdr:spPr>
        <a:xfrm>
          <a:off x="1066800" y="65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14817</xdr:rowOff>
    </xdr:from>
    <xdr:to>
      <xdr:col>7</xdr:col>
      <xdr:colOff>203200</xdr:colOff>
      <xdr:row>42</xdr:row>
      <xdr:rowOff>116417</xdr:rowOff>
    </xdr:to>
    <xdr:sp macro="" textlink="">
      <xdr:nvSpPr>
        <xdr:cNvPr id="86" name="円/楕円 85"/>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158344</xdr:rowOff>
    </xdr:from>
    <xdr:ext cx="762000" cy="259045"/>
    <xdr:sp macro="" textlink="">
      <xdr:nvSpPr>
        <xdr:cNvPr id="87" name="財政力該当値テキスト"/>
        <xdr:cNvSpPr txBox="1"/>
      </xdr:nvSpPr>
      <xdr:spPr>
        <a:xfrm>
          <a:off x="5041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28222</xdr:rowOff>
    </xdr:from>
    <xdr:to>
      <xdr:col>6</xdr:col>
      <xdr:colOff>50800</xdr:colOff>
      <xdr:row>42</xdr:row>
      <xdr:rowOff>129822</xdr:rowOff>
    </xdr:to>
    <xdr:sp macro="" textlink="">
      <xdr:nvSpPr>
        <xdr:cNvPr id="88" name="円/楕円 87"/>
        <xdr:cNvSpPr/>
      </xdr:nvSpPr>
      <xdr:spPr>
        <a:xfrm>
          <a:off x="4064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114599</xdr:rowOff>
    </xdr:from>
    <xdr:ext cx="736600" cy="259045"/>
    <xdr:sp macro="" textlink="">
      <xdr:nvSpPr>
        <xdr:cNvPr id="89" name="テキスト ボックス 88"/>
        <xdr:cNvSpPr txBox="1"/>
      </xdr:nvSpPr>
      <xdr:spPr>
        <a:xfrm>
          <a:off x="3733800" y="731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14817</xdr:rowOff>
    </xdr:from>
    <xdr:to>
      <xdr:col>4</xdr:col>
      <xdr:colOff>533400</xdr:colOff>
      <xdr:row>42</xdr:row>
      <xdr:rowOff>116417</xdr:rowOff>
    </xdr:to>
    <xdr:sp macro="" textlink="">
      <xdr:nvSpPr>
        <xdr:cNvPr id="90" name="円/楕円 89"/>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101194</xdr:rowOff>
    </xdr:from>
    <xdr:ext cx="762000" cy="259045"/>
    <xdr:sp macro="" textlink="">
      <xdr:nvSpPr>
        <xdr:cNvPr id="91" name="テキスト ボックス 90"/>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1411</xdr:rowOff>
    </xdr:from>
    <xdr:to>
      <xdr:col>3</xdr:col>
      <xdr:colOff>330200</xdr:colOff>
      <xdr:row>42</xdr:row>
      <xdr:rowOff>103011</xdr:rowOff>
    </xdr:to>
    <xdr:sp macro="" textlink="">
      <xdr:nvSpPr>
        <xdr:cNvPr id="92" name="円/楕円 91"/>
        <xdr:cNvSpPr/>
      </xdr:nvSpPr>
      <xdr:spPr>
        <a:xfrm>
          <a:off x="2286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87788</xdr:rowOff>
    </xdr:from>
    <xdr:ext cx="762000" cy="259045"/>
    <xdr:sp macro="" textlink="">
      <xdr:nvSpPr>
        <xdr:cNvPr id="93" name="テキスト ボックス 92"/>
        <xdr:cNvSpPr txBox="1"/>
      </xdr:nvSpPr>
      <xdr:spPr>
        <a:xfrm>
          <a:off x="1955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94" name="円/楕円 93"/>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60977</xdr:rowOff>
    </xdr:from>
    <xdr:ext cx="762000" cy="259045"/>
    <xdr:sp macro="" textlink="">
      <xdr:nvSpPr>
        <xdr:cNvPr id="95" name="テキスト ボックス 94"/>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これまで、「和泉再生プラン」に基づき、人件費の削減や経常経費の削減に取り組んできたが、経常収支比率は類似団体と比較しても低順位となっている。</a:t>
          </a:r>
          <a:endParaRPr kumimoji="1" lang="en-US" altLang="ja-JP" sz="1300">
            <a:latin typeface="ＭＳ Ｐゴシック"/>
          </a:endParaRPr>
        </a:p>
        <a:p>
          <a:r>
            <a:rPr kumimoji="1" lang="ja-JP" altLang="en-US" sz="1300">
              <a:latin typeface="ＭＳ Ｐゴシック"/>
            </a:rPr>
            <a:t>　今後は、「和泉躍進プラン（案）」を着実に実施することにより経常経費の削減に努めるとともに、歳入面においても、市税の徴収率強化により歳入確保を図る。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60113</xdr:rowOff>
    </xdr:from>
    <xdr:to>
      <xdr:col>7</xdr:col>
      <xdr:colOff>152400</xdr:colOff>
      <xdr:row>67</xdr:row>
      <xdr:rowOff>23706</xdr:rowOff>
    </xdr:to>
    <xdr:cxnSp macro="">
      <xdr:nvCxnSpPr>
        <xdr:cNvPr id="125" name="直線コネクタ 124"/>
        <xdr:cNvCxnSpPr/>
      </xdr:nvCxnSpPr>
      <xdr:spPr>
        <a:xfrm flipV="1">
          <a:off x="4953000" y="10175663"/>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167233</xdr:rowOff>
    </xdr:from>
    <xdr:ext cx="762000" cy="259045"/>
    <xdr:sp macro="" textlink="">
      <xdr:nvSpPr>
        <xdr:cNvPr id="126" name="財政構造の弾力性最小値テキスト"/>
        <xdr:cNvSpPr txBox="1"/>
      </xdr:nvSpPr>
      <xdr:spPr>
        <a:xfrm>
          <a:off x="5041900" y="1148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98.9</a:t>
          </a:r>
          <a:endParaRPr kumimoji="1" lang="ja-JP" altLang="en-US" sz="1000" b="1">
            <a:latin typeface="ＭＳ Ｐゴシック"/>
          </a:endParaRPr>
        </a:p>
      </xdr:txBody>
    </xdr:sp>
    <xdr:clientData/>
  </xdr:oneCellAnchor>
  <xdr:twoCellAnchor>
    <xdr:from>
      <xdr:col>7</xdr:col>
      <xdr:colOff>63500</xdr:colOff>
      <xdr:row>67</xdr:row>
      <xdr:rowOff>23706</xdr:rowOff>
    </xdr:from>
    <xdr:to>
      <xdr:col>7</xdr:col>
      <xdr:colOff>241300</xdr:colOff>
      <xdr:row>67</xdr:row>
      <xdr:rowOff>23706</xdr:rowOff>
    </xdr:to>
    <xdr:cxnSp macro="">
      <xdr:nvCxnSpPr>
        <xdr:cNvPr id="127" name="直線コネクタ 126"/>
        <xdr:cNvCxnSpPr/>
      </xdr:nvCxnSpPr>
      <xdr:spPr>
        <a:xfrm>
          <a:off x="4864100" y="1151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146490</xdr:rowOff>
    </xdr:from>
    <xdr:ext cx="762000" cy="259045"/>
    <xdr:sp macro="" textlink="">
      <xdr:nvSpPr>
        <xdr:cNvPr id="128" name="財政構造の弾力性最大値テキスト"/>
        <xdr:cNvSpPr txBox="1"/>
      </xdr:nvSpPr>
      <xdr:spPr>
        <a:xfrm>
          <a:off x="5041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a:t>
          </a:r>
          <a:endParaRPr kumimoji="1" lang="ja-JP" altLang="en-US" sz="1000" b="1">
            <a:latin typeface="ＭＳ Ｐゴシック"/>
          </a:endParaRPr>
        </a:p>
      </xdr:txBody>
    </xdr:sp>
    <xdr:clientData/>
  </xdr:oneCellAnchor>
  <xdr:twoCellAnchor>
    <xdr:from>
      <xdr:col>7</xdr:col>
      <xdr:colOff>63500</xdr:colOff>
      <xdr:row>59</xdr:row>
      <xdr:rowOff>60113</xdr:rowOff>
    </xdr:from>
    <xdr:to>
      <xdr:col>7</xdr:col>
      <xdr:colOff>241300</xdr:colOff>
      <xdr:row>59</xdr:row>
      <xdr:rowOff>60113</xdr:rowOff>
    </xdr:to>
    <xdr:cxnSp macro="">
      <xdr:nvCxnSpPr>
        <xdr:cNvPr id="129" name="直線コネクタ 128"/>
        <xdr:cNvCxnSpPr/>
      </xdr:nvCxnSpPr>
      <xdr:spPr>
        <a:xfrm>
          <a:off x="4864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85090</xdr:rowOff>
    </xdr:from>
    <xdr:to>
      <xdr:col>7</xdr:col>
      <xdr:colOff>152400</xdr:colOff>
      <xdr:row>67</xdr:row>
      <xdr:rowOff>23706</xdr:rowOff>
    </xdr:to>
    <xdr:cxnSp macro="">
      <xdr:nvCxnSpPr>
        <xdr:cNvPr id="130" name="直線コネクタ 129"/>
        <xdr:cNvCxnSpPr/>
      </xdr:nvCxnSpPr>
      <xdr:spPr>
        <a:xfrm>
          <a:off x="4114800" y="11229340"/>
          <a:ext cx="8382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47854</xdr:rowOff>
    </xdr:from>
    <xdr:ext cx="762000" cy="259045"/>
    <xdr:sp macro="" textlink="">
      <xdr:nvSpPr>
        <xdr:cNvPr id="131" name="財政構造の弾力性平均値テキスト"/>
        <xdr:cNvSpPr txBox="1"/>
      </xdr:nvSpPr>
      <xdr:spPr>
        <a:xfrm>
          <a:off x="5041900" y="1067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31327</xdr:rowOff>
    </xdr:from>
    <xdr:to>
      <xdr:col>7</xdr:col>
      <xdr:colOff>203200</xdr:colOff>
      <xdr:row>63</xdr:row>
      <xdr:rowOff>132927</xdr:rowOff>
    </xdr:to>
    <xdr:sp macro="" textlink="">
      <xdr:nvSpPr>
        <xdr:cNvPr id="132" name="フローチャート : 判断 131"/>
        <xdr:cNvSpPr/>
      </xdr:nvSpPr>
      <xdr:spPr>
        <a:xfrm>
          <a:off x="49022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85090</xdr:rowOff>
    </xdr:from>
    <xdr:to>
      <xdr:col>6</xdr:col>
      <xdr:colOff>0</xdr:colOff>
      <xdr:row>65</xdr:row>
      <xdr:rowOff>117263</xdr:rowOff>
    </xdr:to>
    <xdr:cxnSp macro="">
      <xdr:nvCxnSpPr>
        <xdr:cNvPr id="133" name="直線コネクタ 132"/>
        <xdr:cNvCxnSpPr/>
      </xdr:nvCxnSpPr>
      <xdr:spPr>
        <a:xfrm flipV="1">
          <a:off x="3225800" y="1122934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114300</xdr:rowOff>
    </xdr:from>
    <xdr:to>
      <xdr:col>6</xdr:col>
      <xdr:colOff>50800</xdr:colOff>
      <xdr:row>63</xdr:row>
      <xdr:rowOff>44450</xdr:rowOff>
    </xdr:to>
    <xdr:sp macro="" textlink="">
      <xdr:nvSpPr>
        <xdr:cNvPr id="134" name="フローチャート : 判断 133"/>
        <xdr:cNvSpPr/>
      </xdr:nvSpPr>
      <xdr:spPr>
        <a:xfrm>
          <a:off x="4064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54627</xdr:rowOff>
    </xdr:from>
    <xdr:ext cx="736600" cy="259045"/>
    <xdr:sp macro="" textlink="">
      <xdr:nvSpPr>
        <xdr:cNvPr id="135" name="テキスト ボックス 134"/>
        <xdr:cNvSpPr txBox="1"/>
      </xdr:nvSpPr>
      <xdr:spPr>
        <a:xfrm>
          <a:off x="3733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151977</xdr:rowOff>
    </xdr:from>
    <xdr:to>
      <xdr:col>4</xdr:col>
      <xdr:colOff>482600</xdr:colOff>
      <xdr:row>65</xdr:row>
      <xdr:rowOff>117263</xdr:rowOff>
    </xdr:to>
    <xdr:cxnSp macro="">
      <xdr:nvCxnSpPr>
        <xdr:cNvPr id="136" name="直線コネクタ 135"/>
        <xdr:cNvCxnSpPr/>
      </xdr:nvCxnSpPr>
      <xdr:spPr>
        <a:xfrm>
          <a:off x="2336800" y="11124777"/>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7196</xdr:rowOff>
    </xdr:from>
    <xdr:to>
      <xdr:col>4</xdr:col>
      <xdr:colOff>533400</xdr:colOff>
      <xdr:row>63</xdr:row>
      <xdr:rowOff>108796</xdr:rowOff>
    </xdr:to>
    <xdr:sp macro="" textlink="">
      <xdr:nvSpPr>
        <xdr:cNvPr id="137" name="フローチャート : 判断 136"/>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118973</xdr:rowOff>
    </xdr:from>
    <xdr:ext cx="762000" cy="259045"/>
    <xdr:sp macro="" textlink="">
      <xdr:nvSpPr>
        <xdr:cNvPr id="138" name="テキスト ボックス 137"/>
        <xdr:cNvSpPr txBox="1"/>
      </xdr:nvSpPr>
      <xdr:spPr>
        <a:xfrm>
          <a:off x="2844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151977</xdr:rowOff>
    </xdr:from>
    <xdr:to>
      <xdr:col>3</xdr:col>
      <xdr:colOff>279400</xdr:colOff>
      <xdr:row>65</xdr:row>
      <xdr:rowOff>141394</xdr:rowOff>
    </xdr:to>
    <xdr:cxnSp macro="">
      <xdr:nvCxnSpPr>
        <xdr:cNvPr id="139" name="直線コネクタ 138"/>
        <xdr:cNvCxnSpPr/>
      </xdr:nvCxnSpPr>
      <xdr:spPr>
        <a:xfrm flipV="1">
          <a:off x="1447800" y="11124777"/>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122344</xdr:rowOff>
    </xdr:from>
    <xdr:to>
      <xdr:col>3</xdr:col>
      <xdr:colOff>330200</xdr:colOff>
      <xdr:row>63</xdr:row>
      <xdr:rowOff>52494</xdr:rowOff>
    </xdr:to>
    <xdr:sp macro="" textlink="">
      <xdr:nvSpPr>
        <xdr:cNvPr id="140" name="フローチャート : 判断 139"/>
        <xdr:cNvSpPr/>
      </xdr:nvSpPr>
      <xdr:spPr>
        <a:xfrm>
          <a:off x="2286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62671</xdr:rowOff>
    </xdr:from>
    <xdr:ext cx="762000" cy="259045"/>
    <xdr:sp macro="" textlink="">
      <xdr:nvSpPr>
        <xdr:cNvPr id="141" name="テキスト ボックス 140"/>
        <xdr:cNvSpPr txBox="1"/>
      </xdr:nvSpPr>
      <xdr:spPr>
        <a:xfrm>
          <a:off x="1955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138430</xdr:rowOff>
    </xdr:from>
    <xdr:to>
      <xdr:col>2</xdr:col>
      <xdr:colOff>127000</xdr:colOff>
      <xdr:row>63</xdr:row>
      <xdr:rowOff>68580</xdr:rowOff>
    </xdr:to>
    <xdr:sp macro="" textlink="">
      <xdr:nvSpPr>
        <xdr:cNvPr id="142" name="フローチャート : 判断 141"/>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78757</xdr:rowOff>
    </xdr:from>
    <xdr:ext cx="762000" cy="259045"/>
    <xdr:sp macro="" textlink="">
      <xdr:nvSpPr>
        <xdr:cNvPr id="143" name="テキスト ボックス 142"/>
        <xdr:cNvSpPr txBox="1"/>
      </xdr:nvSpPr>
      <xdr:spPr>
        <a:xfrm>
          <a:off x="1066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66</xdr:row>
      <xdr:rowOff>144356</xdr:rowOff>
    </xdr:from>
    <xdr:to>
      <xdr:col>7</xdr:col>
      <xdr:colOff>203200</xdr:colOff>
      <xdr:row>67</xdr:row>
      <xdr:rowOff>74506</xdr:rowOff>
    </xdr:to>
    <xdr:sp macro="" textlink="">
      <xdr:nvSpPr>
        <xdr:cNvPr id="149" name="円/楕円 148"/>
        <xdr:cNvSpPr/>
      </xdr:nvSpPr>
      <xdr:spPr>
        <a:xfrm>
          <a:off x="4902200" y="1146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40233</xdr:rowOff>
    </xdr:from>
    <xdr:ext cx="762000" cy="259045"/>
    <xdr:sp macro="" textlink="">
      <xdr:nvSpPr>
        <xdr:cNvPr id="150" name="財政構造の弾力性該当値テキスト"/>
        <xdr:cNvSpPr txBox="1"/>
      </xdr:nvSpPr>
      <xdr:spPr>
        <a:xfrm>
          <a:off x="5041900" y="1135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34290</xdr:rowOff>
    </xdr:from>
    <xdr:to>
      <xdr:col>6</xdr:col>
      <xdr:colOff>50800</xdr:colOff>
      <xdr:row>65</xdr:row>
      <xdr:rowOff>135890</xdr:rowOff>
    </xdr:to>
    <xdr:sp macro="" textlink="">
      <xdr:nvSpPr>
        <xdr:cNvPr id="151" name="円/楕円 150"/>
        <xdr:cNvSpPr/>
      </xdr:nvSpPr>
      <xdr:spPr>
        <a:xfrm>
          <a:off x="4064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120667</xdr:rowOff>
    </xdr:from>
    <xdr:ext cx="736600" cy="259045"/>
    <xdr:sp macro="" textlink="">
      <xdr:nvSpPr>
        <xdr:cNvPr id="152" name="テキスト ボックス 151"/>
        <xdr:cNvSpPr txBox="1"/>
      </xdr:nvSpPr>
      <xdr:spPr>
        <a:xfrm>
          <a:off x="3733800" y="1126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66463</xdr:rowOff>
    </xdr:from>
    <xdr:to>
      <xdr:col>4</xdr:col>
      <xdr:colOff>533400</xdr:colOff>
      <xdr:row>65</xdr:row>
      <xdr:rowOff>168063</xdr:rowOff>
    </xdr:to>
    <xdr:sp macro="" textlink="">
      <xdr:nvSpPr>
        <xdr:cNvPr id="153" name="円/楕円 152"/>
        <xdr:cNvSpPr/>
      </xdr:nvSpPr>
      <xdr:spPr>
        <a:xfrm>
          <a:off x="3175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152840</xdr:rowOff>
    </xdr:from>
    <xdr:ext cx="762000" cy="259045"/>
    <xdr:sp macro="" textlink="">
      <xdr:nvSpPr>
        <xdr:cNvPr id="154" name="テキスト ボックス 153"/>
        <xdr:cNvSpPr txBox="1"/>
      </xdr:nvSpPr>
      <xdr:spPr>
        <a:xfrm>
          <a:off x="2844800" y="11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101177</xdr:rowOff>
    </xdr:from>
    <xdr:to>
      <xdr:col>3</xdr:col>
      <xdr:colOff>330200</xdr:colOff>
      <xdr:row>65</xdr:row>
      <xdr:rowOff>31327</xdr:rowOff>
    </xdr:to>
    <xdr:sp macro="" textlink="">
      <xdr:nvSpPr>
        <xdr:cNvPr id="155" name="円/楕円 154"/>
        <xdr:cNvSpPr/>
      </xdr:nvSpPr>
      <xdr:spPr>
        <a:xfrm>
          <a:off x="2286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16104</xdr:rowOff>
    </xdr:from>
    <xdr:ext cx="762000" cy="259045"/>
    <xdr:sp macro="" textlink="">
      <xdr:nvSpPr>
        <xdr:cNvPr id="156" name="テキスト ボックス 155"/>
        <xdr:cNvSpPr txBox="1"/>
      </xdr:nvSpPr>
      <xdr:spPr>
        <a:xfrm>
          <a:off x="1955800" y="1116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90594</xdr:rowOff>
    </xdr:from>
    <xdr:to>
      <xdr:col>2</xdr:col>
      <xdr:colOff>127000</xdr:colOff>
      <xdr:row>66</xdr:row>
      <xdr:rowOff>20744</xdr:rowOff>
    </xdr:to>
    <xdr:sp macro="" textlink="">
      <xdr:nvSpPr>
        <xdr:cNvPr id="157" name="円/楕円 156"/>
        <xdr:cNvSpPr/>
      </xdr:nvSpPr>
      <xdr:spPr>
        <a:xfrm>
          <a:off x="1397000" y="112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5521</xdr:rowOff>
    </xdr:from>
    <xdr:ext cx="762000" cy="259045"/>
    <xdr:sp macro="" textlink="">
      <xdr:nvSpPr>
        <xdr:cNvPr id="158" name="テキスト ボックス 157"/>
        <xdr:cNvSpPr txBox="1"/>
      </xdr:nvSpPr>
      <xdr:spPr>
        <a:xfrm>
          <a:off x="1066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[88,708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千人当たりの職員数が類似団体平均より少ないことや、給与カットに取り組んでいることで、人口１人当たりの人件費・物件費等決算額が類似団体平均に比べて大幅に下回っており、高順位となっている。</a:t>
          </a:r>
          <a:endParaRPr kumimoji="1" lang="en-US" altLang="ja-JP" sz="1300">
            <a:latin typeface="ＭＳ Ｐゴシック"/>
          </a:endParaRPr>
        </a:p>
        <a:p>
          <a:r>
            <a:rPr kumimoji="1" lang="ja-JP" altLang="en-US" sz="1300">
              <a:latin typeface="ＭＳ Ｐゴシック"/>
            </a:rPr>
            <a:t>　引き続き、人件費の削減や指定管理者制度の導入などによる事業費削減を進めることにより、人件費・物件費の抑制に努める。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48740</xdr:rowOff>
    </xdr:from>
    <xdr:to>
      <xdr:col>7</xdr:col>
      <xdr:colOff>152400</xdr:colOff>
      <xdr:row>89</xdr:row>
      <xdr:rowOff>27429</xdr:rowOff>
    </xdr:to>
    <xdr:cxnSp macro="">
      <xdr:nvCxnSpPr>
        <xdr:cNvPr id="186" name="直線コネクタ 185"/>
        <xdr:cNvCxnSpPr/>
      </xdr:nvCxnSpPr>
      <xdr:spPr>
        <a:xfrm flipV="1">
          <a:off x="4953000" y="13764740"/>
          <a:ext cx="0" cy="1521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170956</xdr:rowOff>
    </xdr:from>
    <xdr:ext cx="762000" cy="259045"/>
    <xdr:sp macro="" textlink="">
      <xdr:nvSpPr>
        <xdr:cNvPr id="187" name="人件費・物件費等の状況最小値テキスト"/>
        <xdr:cNvSpPr txBox="1"/>
      </xdr:nvSpPr>
      <xdr:spPr>
        <a:xfrm>
          <a:off x="5041900" y="15258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391,210</a:t>
          </a:r>
          <a:endParaRPr kumimoji="1" lang="ja-JP" altLang="en-US" sz="1000" b="1">
            <a:latin typeface="ＭＳ Ｐゴシック"/>
          </a:endParaRPr>
        </a:p>
      </xdr:txBody>
    </xdr:sp>
    <xdr:clientData/>
  </xdr:oneCellAnchor>
  <xdr:twoCellAnchor>
    <xdr:from>
      <xdr:col>7</xdr:col>
      <xdr:colOff>63500</xdr:colOff>
      <xdr:row>89</xdr:row>
      <xdr:rowOff>27429</xdr:rowOff>
    </xdr:from>
    <xdr:to>
      <xdr:col>7</xdr:col>
      <xdr:colOff>241300</xdr:colOff>
      <xdr:row>89</xdr:row>
      <xdr:rowOff>27429</xdr:rowOff>
    </xdr:to>
    <xdr:cxnSp macro="">
      <xdr:nvCxnSpPr>
        <xdr:cNvPr id="188" name="直線コネクタ 187"/>
        <xdr:cNvCxnSpPr/>
      </xdr:nvCxnSpPr>
      <xdr:spPr>
        <a:xfrm>
          <a:off x="4864100" y="1528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135117</xdr:rowOff>
    </xdr:from>
    <xdr:ext cx="762000" cy="259045"/>
    <xdr:sp macro="" textlink="">
      <xdr:nvSpPr>
        <xdr:cNvPr id="189" name="人件費・物件費等の状況最大値テキスト"/>
        <xdr:cNvSpPr txBox="1"/>
      </xdr:nvSpPr>
      <xdr:spPr>
        <a:xfrm>
          <a:off x="5041900" y="135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75,889</a:t>
          </a:r>
          <a:endParaRPr kumimoji="1" lang="ja-JP" altLang="en-US" sz="1000" b="1">
            <a:latin typeface="ＭＳ Ｐゴシック"/>
          </a:endParaRPr>
        </a:p>
      </xdr:txBody>
    </xdr:sp>
    <xdr:clientData/>
  </xdr:oneCellAnchor>
  <xdr:twoCellAnchor>
    <xdr:from>
      <xdr:col>7</xdr:col>
      <xdr:colOff>63500</xdr:colOff>
      <xdr:row>80</xdr:row>
      <xdr:rowOff>48740</xdr:rowOff>
    </xdr:from>
    <xdr:to>
      <xdr:col>7</xdr:col>
      <xdr:colOff>241300</xdr:colOff>
      <xdr:row>80</xdr:row>
      <xdr:rowOff>48740</xdr:rowOff>
    </xdr:to>
    <xdr:cxnSp macro="">
      <xdr:nvCxnSpPr>
        <xdr:cNvPr id="190" name="直線コネクタ 189"/>
        <xdr:cNvCxnSpPr/>
      </xdr:nvCxnSpPr>
      <xdr:spPr>
        <a:xfrm>
          <a:off x="4864100" y="1376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88463</xdr:rowOff>
    </xdr:from>
    <xdr:to>
      <xdr:col>7</xdr:col>
      <xdr:colOff>152400</xdr:colOff>
      <xdr:row>80</xdr:row>
      <xdr:rowOff>110604</xdr:rowOff>
    </xdr:to>
    <xdr:cxnSp macro="">
      <xdr:nvCxnSpPr>
        <xdr:cNvPr id="191" name="直線コネクタ 190"/>
        <xdr:cNvCxnSpPr/>
      </xdr:nvCxnSpPr>
      <xdr:spPr>
        <a:xfrm>
          <a:off x="4114800" y="13804463"/>
          <a:ext cx="838200" cy="2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141408</xdr:rowOff>
    </xdr:from>
    <xdr:ext cx="762000" cy="259045"/>
    <xdr:sp macro="" textlink="">
      <xdr:nvSpPr>
        <xdr:cNvPr id="192" name="人件費・物件費等の状況平均値テキスト"/>
        <xdr:cNvSpPr txBox="1"/>
      </xdr:nvSpPr>
      <xdr:spPr>
        <a:xfrm>
          <a:off x="5041900" y="13857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169331</xdr:rowOff>
    </xdr:from>
    <xdr:to>
      <xdr:col>7</xdr:col>
      <xdr:colOff>203200</xdr:colOff>
      <xdr:row>81</xdr:row>
      <xdr:rowOff>99481</xdr:rowOff>
    </xdr:to>
    <xdr:sp macro="" textlink="">
      <xdr:nvSpPr>
        <xdr:cNvPr id="193" name="フローチャート : 判断 192"/>
        <xdr:cNvSpPr/>
      </xdr:nvSpPr>
      <xdr:spPr>
        <a:xfrm>
          <a:off x="49022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88463</xdr:rowOff>
    </xdr:from>
    <xdr:to>
      <xdr:col>6</xdr:col>
      <xdr:colOff>0</xdr:colOff>
      <xdr:row>80</xdr:row>
      <xdr:rowOff>96089</xdr:rowOff>
    </xdr:to>
    <xdr:cxnSp macro="">
      <xdr:nvCxnSpPr>
        <xdr:cNvPr id="194" name="直線コネクタ 193"/>
        <xdr:cNvCxnSpPr/>
      </xdr:nvCxnSpPr>
      <xdr:spPr>
        <a:xfrm flipV="1">
          <a:off x="3225800" y="13804463"/>
          <a:ext cx="889000" cy="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150940</xdr:rowOff>
    </xdr:from>
    <xdr:to>
      <xdr:col>6</xdr:col>
      <xdr:colOff>50800</xdr:colOff>
      <xdr:row>81</xdr:row>
      <xdr:rowOff>81090</xdr:rowOff>
    </xdr:to>
    <xdr:sp macro="" textlink="">
      <xdr:nvSpPr>
        <xdr:cNvPr id="195" name="フローチャート : 判断 194"/>
        <xdr:cNvSpPr/>
      </xdr:nvSpPr>
      <xdr:spPr>
        <a:xfrm>
          <a:off x="4064000" y="138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65867</xdr:rowOff>
    </xdr:from>
    <xdr:ext cx="736600" cy="259045"/>
    <xdr:sp macro="" textlink="">
      <xdr:nvSpPr>
        <xdr:cNvPr id="196" name="テキスト ボックス 195"/>
        <xdr:cNvSpPr txBox="1"/>
      </xdr:nvSpPr>
      <xdr:spPr>
        <a:xfrm>
          <a:off x="3733800" y="1395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96089</xdr:rowOff>
    </xdr:from>
    <xdr:to>
      <xdr:col>4</xdr:col>
      <xdr:colOff>482600</xdr:colOff>
      <xdr:row>80</xdr:row>
      <xdr:rowOff>115348</xdr:rowOff>
    </xdr:to>
    <xdr:cxnSp macro="">
      <xdr:nvCxnSpPr>
        <xdr:cNvPr id="197" name="直線コネクタ 196"/>
        <xdr:cNvCxnSpPr/>
      </xdr:nvCxnSpPr>
      <xdr:spPr>
        <a:xfrm flipV="1">
          <a:off x="2336800" y="13812089"/>
          <a:ext cx="889000" cy="1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143661</xdr:rowOff>
    </xdr:from>
    <xdr:to>
      <xdr:col>4</xdr:col>
      <xdr:colOff>533400</xdr:colOff>
      <xdr:row>81</xdr:row>
      <xdr:rowOff>73811</xdr:rowOff>
    </xdr:to>
    <xdr:sp macro="" textlink="">
      <xdr:nvSpPr>
        <xdr:cNvPr id="198" name="フローチャート : 判断 197"/>
        <xdr:cNvSpPr/>
      </xdr:nvSpPr>
      <xdr:spPr>
        <a:xfrm>
          <a:off x="3175000" y="1385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58588</xdr:rowOff>
    </xdr:from>
    <xdr:ext cx="762000" cy="259045"/>
    <xdr:sp macro="" textlink="">
      <xdr:nvSpPr>
        <xdr:cNvPr id="199" name="テキスト ボックス 198"/>
        <xdr:cNvSpPr txBox="1"/>
      </xdr:nvSpPr>
      <xdr:spPr>
        <a:xfrm>
          <a:off x="2844800" y="1394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110503</xdr:rowOff>
    </xdr:from>
    <xdr:to>
      <xdr:col>3</xdr:col>
      <xdr:colOff>279400</xdr:colOff>
      <xdr:row>80</xdr:row>
      <xdr:rowOff>115348</xdr:rowOff>
    </xdr:to>
    <xdr:cxnSp macro="">
      <xdr:nvCxnSpPr>
        <xdr:cNvPr id="200" name="直線コネクタ 199"/>
        <xdr:cNvCxnSpPr/>
      </xdr:nvCxnSpPr>
      <xdr:spPr>
        <a:xfrm>
          <a:off x="1447800" y="13826503"/>
          <a:ext cx="889000" cy="4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164857</xdr:rowOff>
    </xdr:from>
    <xdr:to>
      <xdr:col>3</xdr:col>
      <xdr:colOff>330200</xdr:colOff>
      <xdr:row>81</xdr:row>
      <xdr:rowOff>95007</xdr:rowOff>
    </xdr:to>
    <xdr:sp macro="" textlink="">
      <xdr:nvSpPr>
        <xdr:cNvPr id="201" name="フローチャート : 判断 200"/>
        <xdr:cNvSpPr/>
      </xdr:nvSpPr>
      <xdr:spPr>
        <a:xfrm>
          <a:off x="2286000" y="1388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79784</xdr:rowOff>
    </xdr:from>
    <xdr:ext cx="762000" cy="259045"/>
    <xdr:sp macro="" textlink="">
      <xdr:nvSpPr>
        <xdr:cNvPr id="202" name="テキスト ボックス 201"/>
        <xdr:cNvSpPr txBox="1"/>
      </xdr:nvSpPr>
      <xdr:spPr>
        <a:xfrm>
          <a:off x="1955800" y="1396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117080</xdr:rowOff>
    </xdr:from>
    <xdr:to>
      <xdr:col>2</xdr:col>
      <xdr:colOff>127000</xdr:colOff>
      <xdr:row>81</xdr:row>
      <xdr:rowOff>47230</xdr:rowOff>
    </xdr:to>
    <xdr:sp macro="" textlink="">
      <xdr:nvSpPr>
        <xdr:cNvPr id="203" name="フローチャート : 判断 202"/>
        <xdr:cNvSpPr/>
      </xdr:nvSpPr>
      <xdr:spPr>
        <a:xfrm>
          <a:off x="1397000" y="1383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32007</xdr:rowOff>
    </xdr:from>
    <xdr:ext cx="762000" cy="259045"/>
    <xdr:sp macro="" textlink="">
      <xdr:nvSpPr>
        <xdr:cNvPr id="204" name="テキスト ボックス 203"/>
        <xdr:cNvSpPr txBox="1"/>
      </xdr:nvSpPr>
      <xdr:spPr>
        <a:xfrm>
          <a:off x="1066800" y="1391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100,576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59804</xdr:rowOff>
    </xdr:from>
    <xdr:to>
      <xdr:col>7</xdr:col>
      <xdr:colOff>203200</xdr:colOff>
      <xdr:row>80</xdr:row>
      <xdr:rowOff>161404</xdr:rowOff>
    </xdr:to>
    <xdr:sp macro="" textlink="">
      <xdr:nvSpPr>
        <xdr:cNvPr id="210" name="円/楕円 209"/>
        <xdr:cNvSpPr/>
      </xdr:nvSpPr>
      <xdr:spPr>
        <a:xfrm>
          <a:off x="4902200" y="1377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152531</xdr:rowOff>
    </xdr:from>
    <xdr:ext cx="762000" cy="259045"/>
    <xdr:sp macro="" textlink="">
      <xdr:nvSpPr>
        <xdr:cNvPr id="211" name="人件費・物件費等の状況該当値テキスト"/>
        <xdr:cNvSpPr txBox="1"/>
      </xdr:nvSpPr>
      <xdr:spPr>
        <a:xfrm>
          <a:off x="5041900" y="1369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88,708</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37663</xdr:rowOff>
    </xdr:from>
    <xdr:to>
      <xdr:col>6</xdr:col>
      <xdr:colOff>50800</xdr:colOff>
      <xdr:row>80</xdr:row>
      <xdr:rowOff>139263</xdr:rowOff>
    </xdr:to>
    <xdr:sp macro="" textlink="">
      <xdr:nvSpPr>
        <xdr:cNvPr id="212" name="円/楕円 211"/>
        <xdr:cNvSpPr/>
      </xdr:nvSpPr>
      <xdr:spPr>
        <a:xfrm>
          <a:off x="4064000" y="1375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149440</xdr:rowOff>
    </xdr:from>
    <xdr:ext cx="736600" cy="259045"/>
    <xdr:sp macro="" textlink="">
      <xdr:nvSpPr>
        <xdr:cNvPr id="213" name="テキスト ボックス 212"/>
        <xdr:cNvSpPr txBox="1"/>
      </xdr:nvSpPr>
      <xdr:spPr>
        <a:xfrm>
          <a:off x="3733800" y="13522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84,120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45289</xdr:rowOff>
    </xdr:from>
    <xdr:to>
      <xdr:col>4</xdr:col>
      <xdr:colOff>533400</xdr:colOff>
      <xdr:row>80</xdr:row>
      <xdr:rowOff>146889</xdr:rowOff>
    </xdr:to>
    <xdr:sp macro="" textlink="">
      <xdr:nvSpPr>
        <xdr:cNvPr id="214" name="円/楕円 213"/>
        <xdr:cNvSpPr/>
      </xdr:nvSpPr>
      <xdr:spPr>
        <a:xfrm>
          <a:off x="3175000" y="1376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157066</xdr:rowOff>
    </xdr:from>
    <xdr:ext cx="762000" cy="259045"/>
    <xdr:sp macro="" textlink="">
      <xdr:nvSpPr>
        <xdr:cNvPr id="215" name="テキスト ボックス 214"/>
        <xdr:cNvSpPr txBox="1"/>
      </xdr:nvSpPr>
      <xdr:spPr>
        <a:xfrm>
          <a:off x="2844800" y="1353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85,700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64548</xdr:rowOff>
    </xdr:from>
    <xdr:to>
      <xdr:col>3</xdr:col>
      <xdr:colOff>330200</xdr:colOff>
      <xdr:row>80</xdr:row>
      <xdr:rowOff>166148</xdr:rowOff>
    </xdr:to>
    <xdr:sp macro="" textlink="">
      <xdr:nvSpPr>
        <xdr:cNvPr id="216" name="円/楕円 215"/>
        <xdr:cNvSpPr/>
      </xdr:nvSpPr>
      <xdr:spPr>
        <a:xfrm>
          <a:off x="2286000" y="1378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4875</xdr:rowOff>
    </xdr:from>
    <xdr:ext cx="762000" cy="259045"/>
    <xdr:sp macro="" textlink="">
      <xdr:nvSpPr>
        <xdr:cNvPr id="217" name="テキスト ボックス 216"/>
        <xdr:cNvSpPr txBox="1"/>
      </xdr:nvSpPr>
      <xdr:spPr>
        <a:xfrm>
          <a:off x="1955800" y="1354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89,691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59703</xdr:rowOff>
    </xdr:from>
    <xdr:to>
      <xdr:col>2</xdr:col>
      <xdr:colOff>127000</xdr:colOff>
      <xdr:row>80</xdr:row>
      <xdr:rowOff>161303</xdr:rowOff>
    </xdr:to>
    <xdr:sp macro="" textlink="">
      <xdr:nvSpPr>
        <xdr:cNvPr id="218" name="円/楕円 217"/>
        <xdr:cNvSpPr/>
      </xdr:nvSpPr>
      <xdr:spPr>
        <a:xfrm>
          <a:off x="1397000" y="1377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30</xdr:rowOff>
    </xdr:from>
    <xdr:ext cx="762000" cy="259045"/>
    <xdr:sp macro="" textlink="">
      <xdr:nvSpPr>
        <xdr:cNvPr id="219" name="テキスト ボックス 218"/>
        <xdr:cNvSpPr txBox="1"/>
      </xdr:nvSpPr>
      <xdr:spPr>
        <a:xfrm>
          <a:off x="1066800" y="1354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88,687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給与カットに取り組んでいることから、類似団体と比較して高順位となっている。</a:t>
          </a:r>
          <a:endParaRPr kumimoji="1" lang="en-US" altLang="ja-JP" sz="1300">
            <a:latin typeface="ＭＳ Ｐゴシック"/>
          </a:endParaRPr>
        </a:p>
        <a:p>
          <a:r>
            <a:rPr kumimoji="1" lang="en-US" altLang="ja-JP" sz="1300">
              <a:latin typeface="ＭＳ Ｐゴシック"/>
            </a:rPr>
            <a:t>H23</a:t>
          </a:r>
          <a:r>
            <a:rPr kumimoji="1" lang="ja-JP" altLang="en-US" sz="1300">
              <a:latin typeface="ＭＳ Ｐゴシック"/>
            </a:rPr>
            <a:t>年度から給料表を国に準拠することなどにより給与制度の適正化を図っているが、</a:t>
          </a:r>
          <a:r>
            <a:rPr kumimoji="1" lang="en-US" altLang="ja-JP" sz="1300">
              <a:latin typeface="ＭＳ Ｐゴシック"/>
            </a:rPr>
            <a:t>H26</a:t>
          </a:r>
          <a:r>
            <a:rPr kumimoji="1" lang="ja-JP" altLang="en-US" sz="1300">
              <a:latin typeface="ＭＳ Ｐゴシック"/>
            </a:rPr>
            <a:t>（基準日は</a:t>
          </a:r>
          <a:r>
            <a:rPr kumimoji="1" lang="en-US" altLang="ja-JP" sz="1300">
              <a:latin typeface="ＭＳ Ｐゴシック"/>
            </a:rPr>
            <a:t>H27.4.1</a:t>
          </a:r>
          <a:r>
            <a:rPr kumimoji="1" lang="ja-JP" altLang="en-US" sz="1300">
              <a:latin typeface="ＭＳ Ｐゴシック"/>
            </a:rPr>
            <a:t>）については、給与カットが終了（</a:t>
          </a:r>
          <a:r>
            <a:rPr kumimoji="1" lang="en-US" altLang="ja-JP" sz="1300">
              <a:latin typeface="ＭＳ Ｐゴシック"/>
            </a:rPr>
            <a:t>H25.4.1</a:t>
          </a:r>
          <a:r>
            <a:rPr kumimoji="1" lang="ja-JP" altLang="en-US" sz="1300">
              <a:latin typeface="ＭＳ Ｐゴシック"/>
            </a:rPr>
            <a:t>～</a:t>
          </a:r>
          <a:r>
            <a:rPr kumimoji="1" lang="en-US" altLang="ja-JP" sz="1300">
              <a:latin typeface="ＭＳ Ｐゴシック"/>
            </a:rPr>
            <a:t>H27.3.31</a:t>
          </a:r>
          <a:r>
            <a:rPr kumimoji="1" lang="ja-JP" altLang="en-US" sz="1300">
              <a:latin typeface="ＭＳ Ｐゴシック"/>
            </a:rPr>
            <a:t>）したことにより指数が上昇したものである。</a:t>
          </a:r>
          <a:endParaRPr kumimoji="1" lang="en-US" altLang="ja-JP" sz="1300">
            <a:latin typeface="ＭＳ Ｐゴシック"/>
          </a:endParaRPr>
        </a:p>
        <a:p>
          <a:r>
            <a:rPr kumimoji="1" lang="ja-JP" altLang="en-US" sz="1300">
              <a:latin typeface="ＭＳ Ｐゴシック"/>
            </a:rPr>
            <a:t>　</a:t>
          </a:r>
          <a:r>
            <a:rPr kumimoji="1" lang="en-US" altLang="ja-JP" sz="1300">
              <a:latin typeface="ＭＳ Ｐゴシック"/>
            </a:rPr>
            <a:t>H27.10</a:t>
          </a:r>
          <a:r>
            <a:rPr kumimoji="1" lang="ja-JP" altLang="en-US" sz="1300">
              <a:latin typeface="ＭＳ Ｐゴシック"/>
            </a:rPr>
            <a:t>月から再度給与カットを実施しており、引き続き適正な管理に努める。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119138</xdr:rowOff>
    </xdr:from>
    <xdr:to>
      <xdr:col>24</xdr:col>
      <xdr:colOff>558800</xdr:colOff>
      <xdr:row>87</xdr:row>
      <xdr:rowOff>159959</xdr:rowOff>
    </xdr:to>
    <xdr:cxnSp macro="">
      <xdr:nvCxnSpPr>
        <xdr:cNvPr id="250" name="直線コネクタ 249"/>
        <xdr:cNvCxnSpPr/>
      </xdr:nvCxnSpPr>
      <xdr:spPr>
        <a:xfrm flipV="1">
          <a:off x="17018000" y="13835138"/>
          <a:ext cx="0" cy="1240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132036</xdr:rowOff>
    </xdr:from>
    <xdr:ext cx="762000" cy="259045"/>
    <xdr:sp macro="" textlink="">
      <xdr:nvSpPr>
        <xdr:cNvPr id="251" name="給与水準   （国との比較）最小値テキスト"/>
        <xdr:cNvSpPr txBox="1"/>
      </xdr:nvSpPr>
      <xdr:spPr>
        <a:xfrm>
          <a:off x="17106900" y="1504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104.6</a:t>
          </a:r>
          <a:endParaRPr kumimoji="1" lang="ja-JP" altLang="en-US" sz="1000" b="1">
            <a:latin typeface="ＭＳ Ｐゴシック"/>
          </a:endParaRPr>
        </a:p>
      </xdr:txBody>
    </xdr:sp>
    <xdr:clientData/>
  </xdr:oneCellAnchor>
  <xdr:twoCellAnchor>
    <xdr:from>
      <xdr:col>24</xdr:col>
      <xdr:colOff>469900</xdr:colOff>
      <xdr:row>87</xdr:row>
      <xdr:rowOff>159959</xdr:rowOff>
    </xdr:from>
    <xdr:to>
      <xdr:col>24</xdr:col>
      <xdr:colOff>647700</xdr:colOff>
      <xdr:row>87</xdr:row>
      <xdr:rowOff>159959</xdr:rowOff>
    </xdr:to>
    <xdr:cxnSp macro="">
      <xdr:nvCxnSpPr>
        <xdr:cNvPr id="252" name="直線コネクタ 251"/>
        <xdr:cNvCxnSpPr/>
      </xdr:nvCxnSpPr>
      <xdr:spPr>
        <a:xfrm>
          <a:off x="16929100" y="15076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34065</xdr:rowOff>
    </xdr:from>
    <xdr:ext cx="762000" cy="259045"/>
    <xdr:sp macro="" textlink="">
      <xdr:nvSpPr>
        <xdr:cNvPr id="253" name="給与水準   （国との比較）最大値テキスト"/>
        <xdr:cNvSpPr txBox="1"/>
      </xdr:nvSpPr>
      <xdr:spPr>
        <a:xfrm>
          <a:off x="17106900" y="1357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93.8</a:t>
          </a:r>
          <a:endParaRPr kumimoji="1" lang="ja-JP" altLang="en-US" sz="1000" b="1">
            <a:latin typeface="ＭＳ Ｐゴシック"/>
          </a:endParaRPr>
        </a:p>
      </xdr:txBody>
    </xdr:sp>
    <xdr:clientData/>
  </xdr:oneCellAnchor>
  <xdr:twoCellAnchor>
    <xdr:from>
      <xdr:col>24</xdr:col>
      <xdr:colOff>469900</xdr:colOff>
      <xdr:row>80</xdr:row>
      <xdr:rowOff>119138</xdr:rowOff>
    </xdr:from>
    <xdr:to>
      <xdr:col>24</xdr:col>
      <xdr:colOff>647700</xdr:colOff>
      <xdr:row>80</xdr:row>
      <xdr:rowOff>119138</xdr:rowOff>
    </xdr:to>
    <xdr:cxnSp macro="">
      <xdr:nvCxnSpPr>
        <xdr:cNvPr id="254" name="直線コネクタ 253"/>
        <xdr:cNvCxnSpPr/>
      </xdr:nvCxnSpPr>
      <xdr:spPr>
        <a:xfrm>
          <a:off x="16929100" y="138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75898</xdr:rowOff>
    </xdr:from>
    <xdr:to>
      <xdr:col>24</xdr:col>
      <xdr:colOff>558800</xdr:colOff>
      <xdr:row>84</xdr:row>
      <xdr:rowOff>88295</xdr:rowOff>
    </xdr:to>
    <xdr:cxnSp macro="">
      <xdr:nvCxnSpPr>
        <xdr:cNvPr id="255" name="直線コネクタ 254"/>
        <xdr:cNvCxnSpPr/>
      </xdr:nvCxnSpPr>
      <xdr:spPr>
        <a:xfrm>
          <a:off x="16179800" y="14306248"/>
          <a:ext cx="838200" cy="18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55534</xdr:rowOff>
    </xdr:from>
    <xdr:ext cx="762000" cy="259045"/>
    <xdr:sp macro="" textlink="">
      <xdr:nvSpPr>
        <xdr:cNvPr id="256" name="給与水準   （国との比較）平均値テキスト"/>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83457</xdr:rowOff>
    </xdr:from>
    <xdr:to>
      <xdr:col>24</xdr:col>
      <xdr:colOff>609600</xdr:colOff>
      <xdr:row>85</xdr:row>
      <xdr:rowOff>13607</xdr:rowOff>
    </xdr:to>
    <xdr:sp macro="" textlink="">
      <xdr:nvSpPr>
        <xdr:cNvPr id="257" name="フローチャート : 判断 256"/>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75898</xdr:rowOff>
    </xdr:from>
    <xdr:to>
      <xdr:col>23</xdr:col>
      <xdr:colOff>406400</xdr:colOff>
      <xdr:row>89</xdr:row>
      <xdr:rowOff>35379</xdr:rowOff>
    </xdr:to>
    <xdr:cxnSp macro="">
      <xdr:nvCxnSpPr>
        <xdr:cNvPr id="258" name="直線コネクタ 257"/>
        <xdr:cNvCxnSpPr/>
      </xdr:nvCxnSpPr>
      <xdr:spPr>
        <a:xfrm flipV="1">
          <a:off x="15290800" y="14306248"/>
          <a:ext cx="889000" cy="98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94948</xdr:rowOff>
    </xdr:from>
    <xdr:to>
      <xdr:col>23</xdr:col>
      <xdr:colOff>457200</xdr:colOff>
      <xdr:row>85</xdr:row>
      <xdr:rowOff>25098</xdr:rowOff>
    </xdr:to>
    <xdr:sp macro="" textlink="">
      <xdr:nvSpPr>
        <xdr:cNvPr id="259" name="フローチャート : 判断 258"/>
        <xdr:cNvSpPr/>
      </xdr:nvSpPr>
      <xdr:spPr>
        <a:xfrm>
          <a:off x="16129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9875</xdr:rowOff>
    </xdr:from>
    <xdr:ext cx="736600" cy="259045"/>
    <xdr:sp macro="" textlink="">
      <xdr:nvSpPr>
        <xdr:cNvPr id="260" name="テキスト ボックス 259"/>
        <xdr:cNvSpPr txBox="1"/>
      </xdr:nvSpPr>
      <xdr:spPr>
        <a:xfrm>
          <a:off x="15798800" y="1458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12398</xdr:rowOff>
    </xdr:from>
    <xdr:to>
      <xdr:col>22</xdr:col>
      <xdr:colOff>203200</xdr:colOff>
      <xdr:row>89</xdr:row>
      <xdr:rowOff>35379</xdr:rowOff>
    </xdr:to>
    <xdr:cxnSp macro="">
      <xdr:nvCxnSpPr>
        <xdr:cNvPr id="261" name="直線コネクタ 260"/>
        <xdr:cNvCxnSpPr/>
      </xdr:nvCxnSpPr>
      <xdr:spPr>
        <a:xfrm>
          <a:off x="14401800" y="1527144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19957</xdr:rowOff>
    </xdr:from>
    <xdr:to>
      <xdr:col>22</xdr:col>
      <xdr:colOff>254000</xdr:colOff>
      <xdr:row>90</xdr:row>
      <xdr:rowOff>121557</xdr:rowOff>
    </xdr:to>
    <xdr:sp macro="" textlink="">
      <xdr:nvSpPr>
        <xdr:cNvPr id="262" name="フローチャート : 判断 261"/>
        <xdr:cNvSpPr/>
      </xdr:nvSpPr>
      <xdr:spPr>
        <a:xfrm>
          <a:off x="15240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106334</xdr:rowOff>
    </xdr:from>
    <xdr:ext cx="762000" cy="259045"/>
    <xdr:sp macro="" textlink="">
      <xdr:nvSpPr>
        <xdr:cNvPr id="263" name="テキスト ボックス 262"/>
        <xdr:cNvSpPr txBox="1"/>
      </xdr:nvSpPr>
      <xdr:spPr>
        <a:xfrm>
          <a:off x="14909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145748</xdr:rowOff>
    </xdr:from>
    <xdr:to>
      <xdr:col>21</xdr:col>
      <xdr:colOff>0</xdr:colOff>
      <xdr:row>89</xdr:row>
      <xdr:rowOff>12398</xdr:rowOff>
    </xdr:to>
    <xdr:cxnSp macro="">
      <xdr:nvCxnSpPr>
        <xdr:cNvPr id="264" name="直線コネクタ 263"/>
        <xdr:cNvCxnSpPr/>
      </xdr:nvCxnSpPr>
      <xdr:spPr>
        <a:xfrm>
          <a:off x="13512800" y="14547548"/>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19957</xdr:rowOff>
    </xdr:from>
    <xdr:to>
      <xdr:col>21</xdr:col>
      <xdr:colOff>50800</xdr:colOff>
      <xdr:row>90</xdr:row>
      <xdr:rowOff>121557</xdr:rowOff>
    </xdr:to>
    <xdr:sp macro="" textlink="">
      <xdr:nvSpPr>
        <xdr:cNvPr id="265" name="フローチャート : 判断 264"/>
        <xdr:cNvSpPr/>
      </xdr:nvSpPr>
      <xdr:spPr>
        <a:xfrm>
          <a:off x="14351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106334</xdr:rowOff>
    </xdr:from>
    <xdr:ext cx="762000" cy="259045"/>
    <xdr:sp macro="" textlink="">
      <xdr:nvSpPr>
        <xdr:cNvPr id="266" name="テキスト ボックス 265"/>
        <xdr:cNvSpPr txBox="1"/>
      </xdr:nvSpPr>
      <xdr:spPr>
        <a:xfrm>
          <a:off x="14020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72873</xdr:rowOff>
    </xdr:from>
    <xdr:to>
      <xdr:col>19</xdr:col>
      <xdr:colOff>533400</xdr:colOff>
      <xdr:row>86</xdr:row>
      <xdr:rowOff>3023</xdr:rowOff>
    </xdr:to>
    <xdr:sp macro="" textlink="">
      <xdr:nvSpPr>
        <xdr:cNvPr id="267" name="フローチャート : 判断 266"/>
        <xdr:cNvSpPr/>
      </xdr:nvSpPr>
      <xdr:spPr>
        <a:xfrm>
          <a:off x="13462000" y="1464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159250</xdr:rowOff>
    </xdr:from>
    <xdr:ext cx="762000" cy="259045"/>
    <xdr:sp macro="" textlink="">
      <xdr:nvSpPr>
        <xdr:cNvPr id="268" name="テキスト ボックス 267"/>
        <xdr:cNvSpPr txBox="1"/>
      </xdr:nvSpPr>
      <xdr:spPr>
        <a:xfrm>
          <a:off x="13131800" y="1473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37495</xdr:rowOff>
    </xdr:from>
    <xdr:to>
      <xdr:col>24</xdr:col>
      <xdr:colOff>609600</xdr:colOff>
      <xdr:row>84</xdr:row>
      <xdr:rowOff>139095</xdr:rowOff>
    </xdr:to>
    <xdr:sp macro="" textlink="">
      <xdr:nvSpPr>
        <xdr:cNvPr id="274" name="円/楕円 273"/>
        <xdr:cNvSpPr/>
      </xdr:nvSpPr>
      <xdr:spPr>
        <a:xfrm>
          <a:off x="169672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54022</xdr:rowOff>
    </xdr:from>
    <xdr:ext cx="762000" cy="259045"/>
    <xdr:sp macro="" textlink="">
      <xdr:nvSpPr>
        <xdr:cNvPr id="275" name="給与水準   （国との比較）該当値テキスト"/>
        <xdr:cNvSpPr txBox="1"/>
      </xdr:nvSpPr>
      <xdr:spPr>
        <a:xfrm>
          <a:off x="17106900" y="1428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25098</xdr:rowOff>
    </xdr:from>
    <xdr:to>
      <xdr:col>23</xdr:col>
      <xdr:colOff>457200</xdr:colOff>
      <xdr:row>83</xdr:row>
      <xdr:rowOff>126698</xdr:rowOff>
    </xdr:to>
    <xdr:sp macro="" textlink="">
      <xdr:nvSpPr>
        <xdr:cNvPr id="276" name="円/楕円 275"/>
        <xdr:cNvSpPr/>
      </xdr:nvSpPr>
      <xdr:spPr>
        <a:xfrm>
          <a:off x="161290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136875</xdr:rowOff>
    </xdr:from>
    <xdr:ext cx="736600" cy="259045"/>
    <xdr:sp macro="" textlink="">
      <xdr:nvSpPr>
        <xdr:cNvPr id="277" name="テキスト ボックス 276"/>
        <xdr:cNvSpPr txBox="1"/>
      </xdr:nvSpPr>
      <xdr:spPr>
        <a:xfrm>
          <a:off x="15798800" y="14024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156029</xdr:rowOff>
    </xdr:from>
    <xdr:to>
      <xdr:col>22</xdr:col>
      <xdr:colOff>254000</xdr:colOff>
      <xdr:row>89</xdr:row>
      <xdr:rowOff>86179</xdr:rowOff>
    </xdr:to>
    <xdr:sp macro="" textlink="">
      <xdr:nvSpPr>
        <xdr:cNvPr id="278" name="円/楕円 277"/>
        <xdr:cNvSpPr/>
      </xdr:nvSpPr>
      <xdr:spPr>
        <a:xfrm>
          <a:off x="15240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96356</xdr:rowOff>
    </xdr:from>
    <xdr:ext cx="762000" cy="259045"/>
    <xdr:sp macro="" textlink="">
      <xdr:nvSpPr>
        <xdr:cNvPr id="279" name="テキスト ボックス 278"/>
        <xdr:cNvSpPr txBox="1"/>
      </xdr:nvSpPr>
      <xdr:spPr>
        <a:xfrm>
          <a:off x="14909800" y="1501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133048</xdr:rowOff>
    </xdr:from>
    <xdr:to>
      <xdr:col>21</xdr:col>
      <xdr:colOff>50800</xdr:colOff>
      <xdr:row>89</xdr:row>
      <xdr:rowOff>63198</xdr:rowOff>
    </xdr:to>
    <xdr:sp macro="" textlink="">
      <xdr:nvSpPr>
        <xdr:cNvPr id="280" name="円/楕円 279"/>
        <xdr:cNvSpPr/>
      </xdr:nvSpPr>
      <xdr:spPr>
        <a:xfrm>
          <a:off x="14351000" y="1522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73375</xdr:rowOff>
    </xdr:from>
    <xdr:ext cx="762000" cy="259045"/>
    <xdr:sp macro="" textlink="">
      <xdr:nvSpPr>
        <xdr:cNvPr id="281" name="テキスト ボックス 280"/>
        <xdr:cNvSpPr txBox="1"/>
      </xdr:nvSpPr>
      <xdr:spPr>
        <a:xfrm>
          <a:off x="14020800" y="1498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94948</xdr:rowOff>
    </xdr:from>
    <xdr:to>
      <xdr:col>19</xdr:col>
      <xdr:colOff>533400</xdr:colOff>
      <xdr:row>85</xdr:row>
      <xdr:rowOff>25098</xdr:rowOff>
    </xdr:to>
    <xdr:sp macro="" textlink="">
      <xdr:nvSpPr>
        <xdr:cNvPr id="282" name="円/楕円 281"/>
        <xdr:cNvSpPr/>
      </xdr:nvSpPr>
      <xdr:spPr>
        <a:xfrm>
          <a:off x="134620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35275</xdr:rowOff>
    </xdr:from>
    <xdr:ext cx="762000" cy="259045"/>
    <xdr:sp macro="" textlink="">
      <xdr:nvSpPr>
        <xdr:cNvPr id="283" name="テキスト ボックス 282"/>
        <xdr:cNvSpPr txBox="1"/>
      </xdr:nvSpPr>
      <xdr:spPr>
        <a:xfrm>
          <a:off x="13131800" y="1426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従来から勧奨退職に取り組み、適正な定員管理に努めてきていることから、類似団体平均よりも少ない職員数を維持している。引き続き適正な定員管理に取り組む。</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54483</xdr:rowOff>
    </xdr:from>
    <xdr:to>
      <xdr:col>24</xdr:col>
      <xdr:colOff>558800</xdr:colOff>
      <xdr:row>66</xdr:row>
      <xdr:rowOff>84963</xdr:rowOff>
    </xdr:to>
    <xdr:cxnSp macro="">
      <xdr:nvCxnSpPr>
        <xdr:cNvPr id="311" name="直線コネクタ 310"/>
        <xdr:cNvCxnSpPr/>
      </xdr:nvCxnSpPr>
      <xdr:spPr>
        <a:xfrm flipV="1">
          <a:off x="17018000" y="10170033"/>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57040</xdr:rowOff>
    </xdr:from>
    <xdr:ext cx="762000" cy="259045"/>
    <xdr:sp macro="" textlink="">
      <xdr:nvSpPr>
        <xdr:cNvPr id="312" name="定員管理の状況最小値テキスト"/>
        <xdr:cNvSpPr txBox="1"/>
      </xdr:nvSpPr>
      <xdr:spPr>
        <a:xfrm>
          <a:off x="17106900" y="11372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9.51</a:t>
          </a:r>
          <a:endParaRPr kumimoji="1" lang="ja-JP" altLang="en-US" sz="1000" b="1">
            <a:latin typeface="ＭＳ Ｐゴシック"/>
          </a:endParaRPr>
        </a:p>
      </xdr:txBody>
    </xdr:sp>
    <xdr:clientData/>
  </xdr:oneCellAnchor>
  <xdr:twoCellAnchor>
    <xdr:from>
      <xdr:col>24</xdr:col>
      <xdr:colOff>469900</xdr:colOff>
      <xdr:row>66</xdr:row>
      <xdr:rowOff>84963</xdr:rowOff>
    </xdr:from>
    <xdr:to>
      <xdr:col>24</xdr:col>
      <xdr:colOff>647700</xdr:colOff>
      <xdr:row>66</xdr:row>
      <xdr:rowOff>84963</xdr:rowOff>
    </xdr:to>
    <xdr:cxnSp macro="">
      <xdr:nvCxnSpPr>
        <xdr:cNvPr id="313" name="直線コネクタ 312"/>
        <xdr:cNvCxnSpPr/>
      </xdr:nvCxnSpPr>
      <xdr:spPr>
        <a:xfrm>
          <a:off x="16929100" y="11400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140860</xdr:rowOff>
    </xdr:from>
    <xdr:ext cx="762000" cy="259045"/>
    <xdr:sp macro="" textlink="">
      <xdr:nvSpPr>
        <xdr:cNvPr id="314" name="定員管理の状況最大値テキスト"/>
        <xdr:cNvSpPr txBox="1"/>
      </xdr:nvSpPr>
      <xdr:spPr>
        <a:xfrm>
          <a:off x="17106900" y="991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24</xdr:col>
      <xdr:colOff>469900</xdr:colOff>
      <xdr:row>59</xdr:row>
      <xdr:rowOff>54483</xdr:rowOff>
    </xdr:from>
    <xdr:to>
      <xdr:col>24</xdr:col>
      <xdr:colOff>647700</xdr:colOff>
      <xdr:row>59</xdr:row>
      <xdr:rowOff>54483</xdr:rowOff>
    </xdr:to>
    <xdr:cxnSp macro="">
      <xdr:nvCxnSpPr>
        <xdr:cNvPr id="315" name="直線コネクタ 314"/>
        <xdr:cNvCxnSpPr/>
      </xdr:nvCxnSpPr>
      <xdr:spPr>
        <a:xfrm>
          <a:off x="16929100" y="10170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10795</xdr:rowOff>
    </xdr:from>
    <xdr:to>
      <xdr:col>24</xdr:col>
      <xdr:colOff>558800</xdr:colOff>
      <xdr:row>61</xdr:row>
      <xdr:rowOff>85598</xdr:rowOff>
    </xdr:to>
    <xdr:cxnSp macro="">
      <xdr:nvCxnSpPr>
        <xdr:cNvPr id="316" name="直線コネクタ 315"/>
        <xdr:cNvCxnSpPr/>
      </xdr:nvCxnSpPr>
      <xdr:spPr>
        <a:xfrm flipV="1">
          <a:off x="16179800" y="10469245"/>
          <a:ext cx="8382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33418</xdr:rowOff>
    </xdr:from>
    <xdr:ext cx="762000" cy="259045"/>
    <xdr:sp macro="" textlink="">
      <xdr:nvSpPr>
        <xdr:cNvPr id="317" name="定員管理の状況平均値テキスト"/>
        <xdr:cNvSpPr txBox="1"/>
      </xdr:nvSpPr>
      <xdr:spPr>
        <a:xfrm>
          <a:off x="17106900" y="10491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61341</xdr:rowOff>
    </xdr:from>
    <xdr:to>
      <xdr:col>24</xdr:col>
      <xdr:colOff>609600</xdr:colOff>
      <xdr:row>61</xdr:row>
      <xdr:rowOff>162941</xdr:rowOff>
    </xdr:to>
    <xdr:sp macro="" textlink="">
      <xdr:nvSpPr>
        <xdr:cNvPr id="318" name="フローチャート : 判断 317"/>
        <xdr:cNvSpPr/>
      </xdr:nvSpPr>
      <xdr:spPr>
        <a:xfrm>
          <a:off x="169672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150876</xdr:rowOff>
    </xdr:from>
    <xdr:to>
      <xdr:col>23</xdr:col>
      <xdr:colOff>406400</xdr:colOff>
      <xdr:row>61</xdr:row>
      <xdr:rowOff>85598</xdr:rowOff>
    </xdr:to>
    <xdr:cxnSp macro="">
      <xdr:nvCxnSpPr>
        <xdr:cNvPr id="319" name="直線コネクタ 318"/>
        <xdr:cNvCxnSpPr/>
      </xdr:nvCxnSpPr>
      <xdr:spPr>
        <a:xfrm>
          <a:off x="15290800" y="1043787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0" name="フローチャート : 判断 319"/>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157370</xdr:rowOff>
    </xdr:from>
    <xdr:ext cx="736600" cy="259045"/>
    <xdr:sp macro="" textlink="">
      <xdr:nvSpPr>
        <xdr:cNvPr id="321" name="テキスト ボックス 320"/>
        <xdr:cNvSpPr txBox="1"/>
      </xdr:nvSpPr>
      <xdr:spPr>
        <a:xfrm>
          <a:off x="15798800" y="10615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150876</xdr:rowOff>
    </xdr:from>
    <xdr:to>
      <xdr:col>22</xdr:col>
      <xdr:colOff>203200</xdr:colOff>
      <xdr:row>61</xdr:row>
      <xdr:rowOff>15621</xdr:rowOff>
    </xdr:to>
    <xdr:cxnSp macro="">
      <xdr:nvCxnSpPr>
        <xdr:cNvPr id="322" name="直線コネクタ 321"/>
        <xdr:cNvCxnSpPr/>
      </xdr:nvCxnSpPr>
      <xdr:spPr>
        <a:xfrm flipV="1">
          <a:off x="14401800" y="10437876"/>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80645</xdr:rowOff>
    </xdr:from>
    <xdr:to>
      <xdr:col>22</xdr:col>
      <xdr:colOff>254000</xdr:colOff>
      <xdr:row>62</xdr:row>
      <xdr:rowOff>10795</xdr:rowOff>
    </xdr:to>
    <xdr:sp macro="" textlink="">
      <xdr:nvSpPr>
        <xdr:cNvPr id="323" name="フローチャート : 判断 322"/>
        <xdr:cNvSpPr/>
      </xdr:nvSpPr>
      <xdr:spPr>
        <a:xfrm>
          <a:off x="15240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167022</xdr:rowOff>
    </xdr:from>
    <xdr:ext cx="762000" cy="259045"/>
    <xdr:sp macro="" textlink="">
      <xdr:nvSpPr>
        <xdr:cNvPr id="324" name="テキスト ボックス 323"/>
        <xdr:cNvSpPr txBox="1"/>
      </xdr:nvSpPr>
      <xdr:spPr>
        <a:xfrm>
          <a:off x="149098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15621</xdr:rowOff>
    </xdr:from>
    <xdr:to>
      <xdr:col>21</xdr:col>
      <xdr:colOff>0</xdr:colOff>
      <xdr:row>61</xdr:row>
      <xdr:rowOff>37338</xdr:rowOff>
    </xdr:to>
    <xdr:cxnSp macro="">
      <xdr:nvCxnSpPr>
        <xdr:cNvPr id="325" name="直線コネクタ 324"/>
        <xdr:cNvCxnSpPr/>
      </xdr:nvCxnSpPr>
      <xdr:spPr>
        <a:xfrm flipV="1">
          <a:off x="13512800" y="10474071"/>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119253</xdr:rowOff>
    </xdr:from>
    <xdr:to>
      <xdr:col>21</xdr:col>
      <xdr:colOff>50800</xdr:colOff>
      <xdr:row>62</xdr:row>
      <xdr:rowOff>49403</xdr:rowOff>
    </xdr:to>
    <xdr:sp macro="" textlink="">
      <xdr:nvSpPr>
        <xdr:cNvPr id="326" name="フローチャート : 判断 325"/>
        <xdr:cNvSpPr/>
      </xdr:nvSpPr>
      <xdr:spPr>
        <a:xfrm>
          <a:off x="14351000" y="10577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34180</xdr:rowOff>
    </xdr:from>
    <xdr:ext cx="762000" cy="259045"/>
    <xdr:sp macro="" textlink="">
      <xdr:nvSpPr>
        <xdr:cNvPr id="327" name="テキスト ボックス 326"/>
        <xdr:cNvSpPr txBox="1"/>
      </xdr:nvSpPr>
      <xdr:spPr>
        <a:xfrm>
          <a:off x="14020800" y="10664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170053</xdr:rowOff>
    </xdr:from>
    <xdr:to>
      <xdr:col>19</xdr:col>
      <xdr:colOff>533400</xdr:colOff>
      <xdr:row>61</xdr:row>
      <xdr:rowOff>100203</xdr:rowOff>
    </xdr:to>
    <xdr:sp macro="" textlink="">
      <xdr:nvSpPr>
        <xdr:cNvPr id="328" name="フローチャート : 判断 327"/>
        <xdr:cNvSpPr/>
      </xdr:nvSpPr>
      <xdr:spPr>
        <a:xfrm>
          <a:off x="13462000" y="1045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84980</xdr:rowOff>
    </xdr:from>
    <xdr:ext cx="762000" cy="259045"/>
    <xdr:sp macro="" textlink="">
      <xdr:nvSpPr>
        <xdr:cNvPr id="329" name="テキスト ボックス 328"/>
        <xdr:cNvSpPr txBox="1"/>
      </xdr:nvSpPr>
      <xdr:spPr>
        <a:xfrm>
          <a:off x="13131800" y="10543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131445</xdr:rowOff>
    </xdr:from>
    <xdr:to>
      <xdr:col>24</xdr:col>
      <xdr:colOff>609600</xdr:colOff>
      <xdr:row>61</xdr:row>
      <xdr:rowOff>61595</xdr:rowOff>
    </xdr:to>
    <xdr:sp macro="" textlink="">
      <xdr:nvSpPr>
        <xdr:cNvPr id="335" name="円/楕円 334"/>
        <xdr:cNvSpPr/>
      </xdr:nvSpPr>
      <xdr:spPr>
        <a:xfrm>
          <a:off x="169672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147972</xdr:rowOff>
    </xdr:from>
    <xdr:ext cx="762000" cy="259045"/>
    <xdr:sp macro="" textlink="">
      <xdr:nvSpPr>
        <xdr:cNvPr id="336" name="定員管理の状況該当値テキスト"/>
        <xdr:cNvSpPr txBox="1"/>
      </xdr:nvSpPr>
      <xdr:spPr>
        <a:xfrm>
          <a:off x="17106900" y="1026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34798</xdr:rowOff>
    </xdr:from>
    <xdr:to>
      <xdr:col>23</xdr:col>
      <xdr:colOff>457200</xdr:colOff>
      <xdr:row>61</xdr:row>
      <xdr:rowOff>136398</xdr:rowOff>
    </xdr:to>
    <xdr:sp macro="" textlink="">
      <xdr:nvSpPr>
        <xdr:cNvPr id="337" name="円/楕円 336"/>
        <xdr:cNvSpPr/>
      </xdr:nvSpPr>
      <xdr:spPr>
        <a:xfrm>
          <a:off x="16129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146575</xdr:rowOff>
    </xdr:from>
    <xdr:ext cx="736600" cy="259045"/>
    <xdr:sp macro="" textlink="">
      <xdr:nvSpPr>
        <xdr:cNvPr id="338" name="テキスト ボックス 337"/>
        <xdr:cNvSpPr txBox="1"/>
      </xdr:nvSpPr>
      <xdr:spPr>
        <a:xfrm>
          <a:off x="15798800" y="1026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100076</xdr:rowOff>
    </xdr:from>
    <xdr:to>
      <xdr:col>22</xdr:col>
      <xdr:colOff>254000</xdr:colOff>
      <xdr:row>61</xdr:row>
      <xdr:rowOff>30226</xdr:rowOff>
    </xdr:to>
    <xdr:sp macro="" textlink="">
      <xdr:nvSpPr>
        <xdr:cNvPr id="339" name="円/楕円 338"/>
        <xdr:cNvSpPr/>
      </xdr:nvSpPr>
      <xdr:spPr>
        <a:xfrm>
          <a:off x="152400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40403</xdr:rowOff>
    </xdr:from>
    <xdr:ext cx="762000" cy="259045"/>
    <xdr:sp macro="" textlink="">
      <xdr:nvSpPr>
        <xdr:cNvPr id="340" name="テキスト ボックス 339"/>
        <xdr:cNvSpPr txBox="1"/>
      </xdr:nvSpPr>
      <xdr:spPr>
        <a:xfrm>
          <a:off x="14909800" y="1015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136271</xdr:rowOff>
    </xdr:from>
    <xdr:to>
      <xdr:col>21</xdr:col>
      <xdr:colOff>50800</xdr:colOff>
      <xdr:row>61</xdr:row>
      <xdr:rowOff>66421</xdr:rowOff>
    </xdr:to>
    <xdr:sp macro="" textlink="">
      <xdr:nvSpPr>
        <xdr:cNvPr id="341" name="円/楕円 340"/>
        <xdr:cNvSpPr/>
      </xdr:nvSpPr>
      <xdr:spPr>
        <a:xfrm>
          <a:off x="14351000" y="1042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76598</xdr:rowOff>
    </xdr:from>
    <xdr:ext cx="762000" cy="259045"/>
    <xdr:sp macro="" textlink="">
      <xdr:nvSpPr>
        <xdr:cNvPr id="342" name="テキスト ボックス 341"/>
        <xdr:cNvSpPr txBox="1"/>
      </xdr:nvSpPr>
      <xdr:spPr>
        <a:xfrm>
          <a:off x="14020800" y="1019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157988</xdr:rowOff>
    </xdr:from>
    <xdr:to>
      <xdr:col>19</xdr:col>
      <xdr:colOff>533400</xdr:colOff>
      <xdr:row>61</xdr:row>
      <xdr:rowOff>88138</xdr:rowOff>
    </xdr:to>
    <xdr:sp macro="" textlink="">
      <xdr:nvSpPr>
        <xdr:cNvPr id="343" name="円/楕円 342"/>
        <xdr:cNvSpPr/>
      </xdr:nvSpPr>
      <xdr:spPr>
        <a:xfrm>
          <a:off x="13462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98315</xdr:rowOff>
    </xdr:from>
    <xdr:ext cx="762000" cy="259045"/>
    <xdr:sp macro="" textlink="">
      <xdr:nvSpPr>
        <xdr:cNvPr id="344" name="テキスト ボックス 343"/>
        <xdr:cNvSpPr txBox="1"/>
      </xdr:nvSpPr>
      <xdr:spPr>
        <a:xfrm>
          <a:off x="13131800" y="1021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「和泉再生プラン」に基づき、普通建設事業の抑制に努めてきたため、公債費の減少により低比率を維持してきたが、本比率は３ヵ年平均（</a:t>
          </a:r>
          <a:r>
            <a:rPr kumimoji="1" lang="en-US" altLang="ja-JP" sz="1300">
              <a:latin typeface="ＭＳ Ｐゴシック"/>
            </a:rPr>
            <a:t>H24</a:t>
          </a:r>
          <a:r>
            <a:rPr kumimoji="1" lang="ja-JP" altLang="en-US" sz="1300">
              <a:latin typeface="ＭＳ Ｐゴシック"/>
            </a:rPr>
            <a:t>～</a:t>
          </a:r>
          <a:r>
            <a:rPr kumimoji="1" lang="en-US" altLang="ja-JP" sz="1300">
              <a:latin typeface="ＭＳ Ｐゴシック"/>
            </a:rPr>
            <a:t>26</a:t>
          </a:r>
          <a:r>
            <a:rPr kumimoji="1" lang="ja-JP" altLang="en-US" sz="1300">
              <a:latin typeface="ＭＳ Ｐゴシック"/>
            </a:rPr>
            <a:t>）による算出となっているため、</a:t>
          </a:r>
          <a:r>
            <a:rPr kumimoji="1" lang="en-US" altLang="ja-JP" sz="1300">
              <a:latin typeface="ＭＳ Ｐゴシック"/>
            </a:rPr>
            <a:t>H22</a:t>
          </a:r>
          <a:r>
            <a:rPr kumimoji="1" lang="ja-JP" altLang="en-US" sz="1300">
              <a:latin typeface="ＭＳ Ｐゴシック"/>
            </a:rPr>
            <a:t>年度の繰上償還による元利償還金減少の影響で低比率となった</a:t>
          </a:r>
          <a:r>
            <a:rPr kumimoji="1" lang="en-US" altLang="ja-JP" sz="1300">
              <a:latin typeface="ＭＳ Ｐゴシック"/>
            </a:rPr>
            <a:t>H23</a:t>
          </a:r>
          <a:r>
            <a:rPr kumimoji="1" lang="ja-JP" altLang="en-US" sz="1300">
              <a:latin typeface="ＭＳ Ｐゴシック"/>
            </a:rPr>
            <a:t>年度が今回から対象外となったことにより類似団体平均値を超える比率となった。引き続き事業費縮減に努め公債費負担の抑制を図る。</a:t>
          </a: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1" name="直線コネクタ 360"/>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2" name="テキスト ボックス 361"/>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3" name="直線コネクタ 36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4" name="テキスト ボックス 36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5" name="直線コネクタ 36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6" name="テキスト ボックス 36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14288</xdr:rowOff>
    </xdr:to>
    <xdr:cxnSp macro="">
      <xdr:nvCxnSpPr>
        <xdr:cNvPr id="369" name="直線コネクタ 368"/>
        <xdr:cNvCxnSpPr/>
      </xdr:nvCxnSpPr>
      <xdr:spPr>
        <a:xfrm flipV="1">
          <a:off x="17018000" y="6261100"/>
          <a:ext cx="0" cy="1296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157815</xdr:rowOff>
    </xdr:from>
    <xdr:ext cx="762000" cy="259045"/>
    <xdr:sp macro="" textlink="">
      <xdr:nvSpPr>
        <xdr:cNvPr id="370" name="公債費負担の状況最小値テキスト"/>
        <xdr:cNvSpPr txBox="1"/>
      </xdr:nvSpPr>
      <xdr:spPr>
        <a:xfrm>
          <a:off x="17106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24</xdr:col>
      <xdr:colOff>469900</xdr:colOff>
      <xdr:row>44</xdr:row>
      <xdr:rowOff>14288</xdr:rowOff>
    </xdr:from>
    <xdr:to>
      <xdr:col>24</xdr:col>
      <xdr:colOff>647700</xdr:colOff>
      <xdr:row>44</xdr:row>
      <xdr:rowOff>14288</xdr:rowOff>
    </xdr:to>
    <xdr:cxnSp macro="">
      <xdr:nvCxnSpPr>
        <xdr:cNvPr id="371" name="直線コネクタ 370"/>
        <xdr:cNvCxnSpPr/>
      </xdr:nvCxnSpPr>
      <xdr:spPr>
        <a:xfrm>
          <a:off x="16929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2"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3" name="直線コネクタ 372"/>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2857</xdr:rowOff>
    </xdr:from>
    <xdr:to>
      <xdr:col>24</xdr:col>
      <xdr:colOff>558800</xdr:colOff>
      <xdr:row>39</xdr:row>
      <xdr:rowOff>63182</xdr:rowOff>
    </xdr:to>
    <xdr:cxnSp macro="">
      <xdr:nvCxnSpPr>
        <xdr:cNvPr id="374" name="直線コネクタ 373"/>
        <xdr:cNvCxnSpPr/>
      </xdr:nvCxnSpPr>
      <xdr:spPr>
        <a:xfrm>
          <a:off x="16179800" y="6689407"/>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146067</xdr:rowOff>
    </xdr:from>
    <xdr:ext cx="762000" cy="259045"/>
    <xdr:sp macro="" textlink="">
      <xdr:nvSpPr>
        <xdr:cNvPr id="375" name="公債費負担の状況平均値テキスト"/>
        <xdr:cNvSpPr txBox="1"/>
      </xdr:nvSpPr>
      <xdr:spPr>
        <a:xfrm>
          <a:off x="17106900" y="648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129540</xdr:rowOff>
    </xdr:from>
    <xdr:to>
      <xdr:col>24</xdr:col>
      <xdr:colOff>609600</xdr:colOff>
      <xdr:row>39</xdr:row>
      <xdr:rowOff>59690</xdr:rowOff>
    </xdr:to>
    <xdr:sp macro="" textlink="">
      <xdr:nvSpPr>
        <xdr:cNvPr id="376" name="フローチャート : 判断 375"/>
        <xdr:cNvSpPr/>
      </xdr:nvSpPr>
      <xdr:spPr>
        <a:xfrm>
          <a:off x="169672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150178</xdr:rowOff>
    </xdr:from>
    <xdr:to>
      <xdr:col>23</xdr:col>
      <xdr:colOff>406400</xdr:colOff>
      <xdr:row>39</xdr:row>
      <xdr:rowOff>2857</xdr:rowOff>
    </xdr:to>
    <xdr:cxnSp macro="">
      <xdr:nvCxnSpPr>
        <xdr:cNvPr id="377" name="直線コネクタ 376"/>
        <xdr:cNvCxnSpPr/>
      </xdr:nvCxnSpPr>
      <xdr:spPr>
        <a:xfrm>
          <a:off x="15290800" y="6665278"/>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318</xdr:rowOff>
    </xdr:from>
    <xdr:to>
      <xdr:col>23</xdr:col>
      <xdr:colOff>457200</xdr:colOff>
      <xdr:row>39</xdr:row>
      <xdr:rowOff>101918</xdr:rowOff>
    </xdr:to>
    <xdr:sp macro="" textlink="">
      <xdr:nvSpPr>
        <xdr:cNvPr id="378" name="フローチャート : 判断 377"/>
        <xdr:cNvSpPr/>
      </xdr:nvSpPr>
      <xdr:spPr>
        <a:xfrm>
          <a:off x="16129000" y="668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86695</xdr:rowOff>
    </xdr:from>
    <xdr:ext cx="736600" cy="259045"/>
    <xdr:sp macro="" textlink="">
      <xdr:nvSpPr>
        <xdr:cNvPr id="379" name="テキスト ボックス 378"/>
        <xdr:cNvSpPr txBox="1"/>
      </xdr:nvSpPr>
      <xdr:spPr>
        <a:xfrm>
          <a:off x="15798800" y="6773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150178</xdr:rowOff>
    </xdr:from>
    <xdr:to>
      <xdr:col>22</xdr:col>
      <xdr:colOff>203200</xdr:colOff>
      <xdr:row>38</xdr:row>
      <xdr:rowOff>156210</xdr:rowOff>
    </xdr:to>
    <xdr:cxnSp macro="">
      <xdr:nvCxnSpPr>
        <xdr:cNvPr id="380" name="直線コネクタ 379"/>
        <xdr:cNvCxnSpPr/>
      </xdr:nvCxnSpPr>
      <xdr:spPr>
        <a:xfrm flipV="1">
          <a:off x="14401800" y="666527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54610</xdr:rowOff>
    </xdr:from>
    <xdr:to>
      <xdr:col>22</xdr:col>
      <xdr:colOff>254000</xdr:colOff>
      <xdr:row>39</xdr:row>
      <xdr:rowOff>156210</xdr:rowOff>
    </xdr:to>
    <xdr:sp macro="" textlink="">
      <xdr:nvSpPr>
        <xdr:cNvPr id="381" name="フローチャート : 判断 380"/>
        <xdr:cNvSpPr/>
      </xdr:nvSpPr>
      <xdr:spPr>
        <a:xfrm>
          <a:off x="15240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140987</xdr:rowOff>
    </xdr:from>
    <xdr:ext cx="762000" cy="259045"/>
    <xdr:sp macro="" textlink="">
      <xdr:nvSpPr>
        <xdr:cNvPr id="382" name="テキスト ボックス 381"/>
        <xdr:cNvSpPr txBox="1"/>
      </xdr:nvSpPr>
      <xdr:spPr>
        <a:xfrm>
          <a:off x="149098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156210</xdr:rowOff>
    </xdr:from>
    <xdr:to>
      <xdr:col>21</xdr:col>
      <xdr:colOff>0</xdr:colOff>
      <xdr:row>39</xdr:row>
      <xdr:rowOff>39053</xdr:rowOff>
    </xdr:to>
    <xdr:cxnSp macro="">
      <xdr:nvCxnSpPr>
        <xdr:cNvPr id="383" name="直線コネクタ 382"/>
        <xdr:cNvCxnSpPr/>
      </xdr:nvCxnSpPr>
      <xdr:spPr>
        <a:xfrm flipV="1">
          <a:off x="13512800" y="667131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102870</xdr:rowOff>
    </xdr:from>
    <xdr:to>
      <xdr:col>21</xdr:col>
      <xdr:colOff>50800</xdr:colOff>
      <xdr:row>40</xdr:row>
      <xdr:rowOff>33020</xdr:rowOff>
    </xdr:to>
    <xdr:sp macro="" textlink="">
      <xdr:nvSpPr>
        <xdr:cNvPr id="384" name="フローチャート : 判断 383"/>
        <xdr:cNvSpPr/>
      </xdr:nvSpPr>
      <xdr:spPr>
        <a:xfrm>
          <a:off x="14351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17797</xdr:rowOff>
    </xdr:from>
    <xdr:ext cx="762000" cy="259045"/>
    <xdr:sp macro="" textlink="">
      <xdr:nvSpPr>
        <xdr:cNvPr id="385" name="テキスト ボックス 384"/>
        <xdr:cNvSpPr txBox="1"/>
      </xdr:nvSpPr>
      <xdr:spPr>
        <a:xfrm>
          <a:off x="14020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153670</xdr:rowOff>
    </xdr:from>
    <xdr:to>
      <xdr:col>19</xdr:col>
      <xdr:colOff>533400</xdr:colOff>
      <xdr:row>39</xdr:row>
      <xdr:rowOff>83820</xdr:rowOff>
    </xdr:to>
    <xdr:sp macro="" textlink="">
      <xdr:nvSpPr>
        <xdr:cNvPr id="386" name="フローチャート : 判断 385"/>
        <xdr:cNvSpPr/>
      </xdr:nvSpPr>
      <xdr:spPr>
        <a:xfrm>
          <a:off x="13462000" y="666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93997</xdr:rowOff>
    </xdr:from>
    <xdr:ext cx="762000" cy="259045"/>
    <xdr:sp macro="" textlink="">
      <xdr:nvSpPr>
        <xdr:cNvPr id="387" name="テキスト ボックス 386"/>
        <xdr:cNvSpPr txBox="1"/>
      </xdr:nvSpPr>
      <xdr:spPr>
        <a:xfrm>
          <a:off x="13131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12382</xdr:rowOff>
    </xdr:from>
    <xdr:to>
      <xdr:col>24</xdr:col>
      <xdr:colOff>609600</xdr:colOff>
      <xdr:row>39</xdr:row>
      <xdr:rowOff>113982</xdr:rowOff>
    </xdr:to>
    <xdr:sp macro="" textlink="">
      <xdr:nvSpPr>
        <xdr:cNvPr id="393" name="円/楕円 392"/>
        <xdr:cNvSpPr/>
      </xdr:nvSpPr>
      <xdr:spPr>
        <a:xfrm>
          <a:off x="16967200" y="669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155909</xdr:rowOff>
    </xdr:from>
    <xdr:ext cx="762000" cy="259045"/>
    <xdr:sp macro="" textlink="">
      <xdr:nvSpPr>
        <xdr:cNvPr id="394" name="公債費負担の状況該当値テキスト"/>
        <xdr:cNvSpPr txBox="1"/>
      </xdr:nvSpPr>
      <xdr:spPr>
        <a:xfrm>
          <a:off x="17106900" y="667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123507</xdr:rowOff>
    </xdr:from>
    <xdr:to>
      <xdr:col>23</xdr:col>
      <xdr:colOff>457200</xdr:colOff>
      <xdr:row>39</xdr:row>
      <xdr:rowOff>53657</xdr:rowOff>
    </xdr:to>
    <xdr:sp macro="" textlink="">
      <xdr:nvSpPr>
        <xdr:cNvPr id="395" name="円/楕円 394"/>
        <xdr:cNvSpPr/>
      </xdr:nvSpPr>
      <xdr:spPr>
        <a:xfrm>
          <a:off x="16129000" y="663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63835</xdr:rowOff>
    </xdr:from>
    <xdr:ext cx="736600" cy="259045"/>
    <xdr:sp macro="" textlink="">
      <xdr:nvSpPr>
        <xdr:cNvPr id="396" name="テキスト ボックス 395"/>
        <xdr:cNvSpPr txBox="1"/>
      </xdr:nvSpPr>
      <xdr:spPr>
        <a:xfrm>
          <a:off x="15798800" y="6407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99378</xdr:rowOff>
    </xdr:from>
    <xdr:to>
      <xdr:col>22</xdr:col>
      <xdr:colOff>254000</xdr:colOff>
      <xdr:row>39</xdr:row>
      <xdr:rowOff>29528</xdr:rowOff>
    </xdr:to>
    <xdr:sp macro="" textlink="">
      <xdr:nvSpPr>
        <xdr:cNvPr id="397" name="円/楕円 396"/>
        <xdr:cNvSpPr/>
      </xdr:nvSpPr>
      <xdr:spPr>
        <a:xfrm>
          <a:off x="15240000" y="661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39705</xdr:rowOff>
    </xdr:from>
    <xdr:ext cx="762000" cy="259045"/>
    <xdr:sp macro="" textlink="">
      <xdr:nvSpPr>
        <xdr:cNvPr id="398" name="テキスト ボックス 397"/>
        <xdr:cNvSpPr txBox="1"/>
      </xdr:nvSpPr>
      <xdr:spPr>
        <a:xfrm>
          <a:off x="14909800" y="638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105410</xdr:rowOff>
    </xdr:from>
    <xdr:to>
      <xdr:col>21</xdr:col>
      <xdr:colOff>50800</xdr:colOff>
      <xdr:row>39</xdr:row>
      <xdr:rowOff>35560</xdr:rowOff>
    </xdr:to>
    <xdr:sp macro="" textlink="">
      <xdr:nvSpPr>
        <xdr:cNvPr id="399" name="円/楕円 398"/>
        <xdr:cNvSpPr/>
      </xdr:nvSpPr>
      <xdr:spPr>
        <a:xfrm>
          <a:off x="14351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45737</xdr:rowOff>
    </xdr:from>
    <xdr:ext cx="762000" cy="259045"/>
    <xdr:sp macro="" textlink="">
      <xdr:nvSpPr>
        <xdr:cNvPr id="400" name="テキスト ボックス 399"/>
        <xdr:cNvSpPr txBox="1"/>
      </xdr:nvSpPr>
      <xdr:spPr>
        <a:xfrm>
          <a:off x="14020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159703</xdr:rowOff>
    </xdr:from>
    <xdr:to>
      <xdr:col>19</xdr:col>
      <xdr:colOff>533400</xdr:colOff>
      <xdr:row>39</xdr:row>
      <xdr:rowOff>89853</xdr:rowOff>
    </xdr:to>
    <xdr:sp macro="" textlink="">
      <xdr:nvSpPr>
        <xdr:cNvPr id="401" name="円/楕円 400"/>
        <xdr:cNvSpPr/>
      </xdr:nvSpPr>
      <xdr:spPr>
        <a:xfrm>
          <a:off x="13462000" y="667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74630</xdr:rowOff>
    </xdr:from>
    <xdr:ext cx="762000" cy="259045"/>
    <xdr:sp macro="" textlink="">
      <xdr:nvSpPr>
        <xdr:cNvPr id="402" name="テキスト ボックス 401"/>
        <xdr:cNvSpPr txBox="1"/>
      </xdr:nvSpPr>
      <xdr:spPr>
        <a:xfrm>
          <a:off x="13131800" y="67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Ｈ</a:t>
          </a:r>
          <a:r>
            <a:rPr kumimoji="1" lang="en-US" altLang="ja-JP" sz="1300">
              <a:latin typeface="ＭＳ Ｐゴシック"/>
            </a:rPr>
            <a:t>22</a:t>
          </a:r>
          <a:r>
            <a:rPr kumimoji="1" lang="ja-JP" altLang="en-US" sz="1300">
              <a:latin typeface="ＭＳ Ｐゴシック"/>
            </a:rPr>
            <a:t>年度までは、和泉シティプラザの建設に伴う地方債発行や病院事業特例債の発行などにより公債費が膨らみ、類似団体平均を大きく上回っていたが、近年では公営企業等への繰出や一部事務組合への負担、退職手当などの将来負担が減少傾向にあり、低比率で推移している。</a:t>
          </a:r>
        </a:p>
      </xdr:txBody>
    </xdr:sp>
    <xdr:clientData/>
  </xdr:twoCellAnchor>
  <xdr:oneCellAnchor>
    <xdr:from>
      <xdr:col>18</xdr:col>
      <xdr:colOff>444500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9" name="直線コネクタ 41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0" name="テキスト ボックス 41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1" name="直線コネクタ 42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2" name="テキスト ボックス 42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5" name="直線コネクタ 42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6" name="テキスト ボックス 42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7" name="直線コネクタ 42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8" name="テキスト ボックス 42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11049</xdr:rowOff>
    </xdr:to>
    <xdr:cxnSp macro="">
      <xdr:nvCxnSpPr>
        <xdr:cNvPr id="431" name="直線コネクタ 430"/>
        <xdr:cNvCxnSpPr/>
      </xdr:nvCxnSpPr>
      <xdr:spPr>
        <a:xfrm flipV="1">
          <a:off x="17018000" y="2370667"/>
          <a:ext cx="0" cy="1583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154576</xdr:rowOff>
    </xdr:from>
    <xdr:ext cx="762000" cy="259045"/>
    <xdr:sp macro="" textlink="">
      <xdr:nvSpPr>
        <xdr:cNvPr id="432" name="将来負担の状況最小値テキスト"/>
        <xdr:cNvSpPr txBox="1"/>
      </xdr:nvSpPr>
      <xdr:spPr>
        <a:xfrm>
          <a:off x="17106900" y="392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196.9</a:t>
          </a:r>
          <a:endParaRPr kumimoji="1" lang="ja-JP" altLang="en-US" sz="1000" b="1">
            <a:latin typeface="ＭＳ Ｐゴシック"/>
          </a:endParaRPr>
        </a:p>
      </xdr:txBody>
    </xdr:sp>
    <xdr:clientData/>
  </xdr:oneCellAnchor>
  <xdr:twoCellAnchor>
    <xdr:from>
      <xdr:col>24</xdr:col>
      <xdr:colOff>469900</xdr:colOff>
      <xdr:row>23</xdr:row>
      <xdr:rowOff>11049</xdr:rowOff>
    </xdr:from>
    <xdr:to>
      <xdr:col>24</xdr:col>
      <xdr:colOff>647700</xdr:colOff>
      <xdr:row>23</xdr:row>
      <xdr:rowOff>11049</xdr:rowOff>
    </xdr:to>
    <xdr:cxnSp macro="">
      <xdr:nvCxnSpPr>
        <xdr:cNvPr id="433" name="直線コネクタ 432"/>
        <xdr:cNvCxnSpPr/>
      </xdr:nvCxnSpPr>
      <xdr:spPr>
        <a:xfrm>
          <a:off x="16929100" y="3954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5" name="直線コネクタ 43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89408</xdr:rowOff>
    </xdr:from>
    <xdr:to>
      <xdr:col>24</xdr:col>
      <xdr:colOff>558800</xdr:colOff>
      <xdr:row>14</xdr:row>
      <xdr:rowOff>136864</xdr:rowOff>
    </xdr:to>
    <xdr:cxnSp macro="">
      <xdr:nvCxnSpPr>
        <xdr:cNvPr id="436" name="直線コネクタ 435"/>
        <xdr:cNvCxnSpPr/>
      </xdr:nvCxnSpPr>
      <xdr:spPr>
        <a:xfrm flipV="1">
          <a:off x="16179800" y="2489708"/>
          <a:ext cx="838200" cy="4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136965</xdr:rowOff>
    </xdr:from>
    <xdr:ext cx="762000" cy="259045"/>
    <xdr:sp macro="" textlink="">
      <xdr:nvSpPr>
        <xdr:cNvPr id="437" name="将来負担の状況平均値テキスト"/>
        <xdr:cNvSpPr txBox="1"/>
      </xdr:nvSpPr>
      <xdr:spPr>
        <a:xfrm>
          <a:off x="17106900" y="25372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164888</xdr:rowOff>
    </xdr:from>
    <xdr:to>
      <xdr:col>24</xdr:col>
      <xdr:colOff>609600</xdr:colOff>
      <xdr:row>15</xdr:row>
      <xdr:rowOff>95038</xdr:rowOff>
    </xdr:to>
    <xdr:sp macro="" textlink="">
      <xdr:nvSpPr>
        <xdr:cNvPr id="438" name="フローチャート : 判断 437"/>
        <xdr:cNvSpPr/>
      </xdr:nvSpPr>
      <xdr:spPr>
        <a:xfrm>
          <a:off x="169672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136864</xdr:rowOff>
    </xdr:from>
    <xdr:to>
      <xdr:col>23</xdr:col>
      <xdr:colOff>406400</xdr:colOff>
      <xdr:row>15</xdr:row>
      <xdr:rowOff>24934</xdr:rowOff>
    </xdr:to>
    <xdr:cxnSp macro="">
      <xdr:nvCxnSpPr>
        <xdr:cNvPr id="439" name="直線コネクタ 438"/>
        <xdr:cNvCxnSpPr/>
      </xdr:nvCxnSpPr>
      <xdr:spPr>
        <a:xfrm flipV="1">
          <a:off x="15290800" y="2537164"/>
          <a:ext cx="889000" cy="5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10329</xdr:rowOff>
    </xdr:from>
    <xdr:to>
      <xdr:col>23</xdr:col>
      <xdr:colOff>457200</xdr:colOff>
      <xdr:row>15</xdr:row>
      <xdr:rowOff>111929</xdr:rowOff>
    </xdr:to>
    <xdr:sp macro="" textlink="">
      <xdr:nvSpPr>
        <xdr:cNvPr id="440" name="フローチャート : 判断 439"/>
        <xdr:cNvSpPr/>
      </xdr:nvSpPr>
      <xdr:spPr>
        <a:xfrm>
          <a:off x="16129000" y="258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96706</xdr:rowOff>
    </xdr:from>
    <xdr:ext cx="736600" cy="259045"/>
    <xdr:sp macro="" textlink="">
      <xdr:nvSpPr>
        <xdr:cNvPr id="441" name="テキスト ボックス 440"/>
        <xdr:cNvSpPr txBox="1"/>
      </xdr:nvSpPr>
      <xdr:spPr>
        <a:xfrm>
          <a:off x="15798800" y="2668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24934</xdr:rowOff>
    </xdr:from>
    <xdr:to>
      <xdr:col>22</xdr:col>
      <xdr:colOff>203200</xdr:colOff>
      <xdr:row>15</xdr:row>
      <xdr:rowOff>135128</xdr:rowOff>
    </xdr:to>
    <xdr:cxnSp macro="">
      <xdr:nvCxnSpPr>
        <xdr:cNvPr id="442" name="直線コネクタ 441"/>
        <xdr:cNvCxnSpPr/>
      </xdr:nvCxnSpPr>
      <xdr:spPr>
        <a:xfrm flipV="1">
          <a:off x="14401800" y="2596684"/>
          <a:ext cx="889000" cy="11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85937</xdr:rowOff>
    </xdr:from>
    <xdr:to>
      <xdr:col>22</xdr:col>
      <xdr:colOff>254000</xdr:colOff>
      <xdr:row>16</xdr:row>
      <xdr:rowOff>16087</xdr:rowOff>
    </xdr:to>
    <xdr:sp macro="" textlink="">
      <xdr:nvSpPr>
        <xdr:cNvPr id="443" name="フローチャート : 判断 442"/>
        <xdr:cNvSpPr/>
      </xdr:nvSpPr>
      <xdr:spPr>
        <a:xfrm>
          <a:off x="15240000" y="265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864</xdr:rowOff>
    </xdr:from>
    <xdr:ext cx="762000" cy="259045"/>
    <xdr:sp macro="" textlink="">
      <xdr:nvSpPr>
        <xdr:cNvPr id="444" name="テキスト ボックス 443"/>
        <xdr:cNvSpPr txBox="1"/>
      </xdr:nvSpPr>
      <xdr:spPr>
        <a:xfrm>
          <a:off x="14909800" y="274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135128</xdr:rowOff>
    </xdr:from>
    <xdr:to>
      <xdr:col>21</xdr:col>
      <xdr:colOff>0</xdr:colOff>
      <xdr:row>17</xdr:row>
      <xdr:rowOff>4572</xdr:rowOff>
    </xdr:to>
    <xdr:cxnSp macro="">
      <xdr:nvCxnSpPr>
        <xdr:cNvPr id="445" name="直線コネクタ 444"/>
        <xdr:cNvCxnSpPr/>
      </xdr:nvCxnSpPr>
      <xdr:spPr>
        <a:xfrm flipV="1">
          <a:off x="13512800" y="2706878"/>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3768</xdr:rowOff>
    </xdr:from>
    <xdr:to>
      <xdr:col>21</xdr:col>
      <xdr:colOff>50800</xdr:colOff>
      <xdr:row>16</xdr:row>
      <xdr:rowOff>105368</xdr:rowOff>
    </xdr:to>
    <xdr:sp macro="" textlink="">
      <xdr:nvSpPr>
        <xdr:cNvPr id="446" name="フローチャート : 判断 445"/>
        <xdr:cNvSpPr/>
      </xdr:nvSpPr>
      <xdr:spPr>
        <a:xfrm>
          <a:off x="14351000" y="274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90145</xdr:rowOff>
    </xdr:from>
    <xdr:ext cx="762000" cy="259045"/>
    <xdr:sp macro="" textlink="">
      <xdr:nvSpPr>
        <xdr:cNvPr id="447" name="テキスト ボックス 446"/>
        <xdr:cNvSpPr txBox="1"/>
      </xdr:nvSpPr>
      <xdr:spPr>
        <a:xfrm>
          <a:off x="14020800" y="283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32046</xdr:rowOff>
    </xdr:from>
    <xdr:to>
      <xdr:col>19</xdr:col>
      <xdr:colOff>533400</xdr:colOff>
      <xdr:row>15</xdr:row>
      <xdr:rowOff>133646</xdr:rowOff>
    </xdr:to>
    <xdr:sp macro="" textlink="">
      <xdr:nvSpPr>
        <xdr:cNvPr id="448" name="フローチャート : 判断 447"/>
        <xdr:cNvSpPr/>
      </xdr:nvSpPr>
      <xdr:spPr>
        <a:xfrm>
          <a:off x="13462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143823</xdr:rowOff>
    </xdr:from>
    <xdr:ext cx="762000" cy="259045"/>
    <xdr:sp macro="" textlink="">
      <xdr:nvSpPr>
        <xdr:cNvPr id="449" name="テキスト ボックス 448"/>
        <xdr:cNvSpPr txBox="1"/>
      </xdr:nvSpPr>
      <xdr:spPr>
        <a:xfrm>
          <a:off x="13131800" y="237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38608</xdr:rowOff>
    </xdr:from>
    <xdr:to>
      <xdr:col>24</xdr:col>
      <xdr:colOff>609600</xdr:colOff>
      <xdr:row>14</xdr:row>
      <xdr:rowOff>140208</xdr:rowOff>
    </xdr:to>
    <xdr:sp macro="" textlink="">
      <xdr:nvSpPr>
        <xdr:cNvPr id="455" name="円/楕円 454"/>
        <xdr:cNvSpPr/>
      </xdr:nvSpPr>
      <xdr:spPr>
        <a:xfrm>
          <a:off x="16967200" y="243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131335</xdr:rowOff>
    </xdr:from>
    <xdr:ext cx="762000" cy="259045"/>
    <xdr:sp macro="" textlink="">
      <xdr:nvSpPr>
        <xdr:cNvPr id="456" name="将来負担の状況該当値テキスト"/>
        <xdr:cNvSpPr txBox="1"/>
      </xdr:nvSpPr>
      <xdr:spPr>
        <a:xfrm>
          <a:off x="17106900" y="236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86064</xdr:rowOff>
    </xdr:from>
    <xdr:to>
      <xdr:col>23</xdr:col>
      <xdr:colOff>457200</xdr:colOff>
      <xdr:row>15</xdr:row>
      <xdr:rowOff>16214</xdr:rowOff>
    </xdr:to>
    <xdr:sp macro="" textlink="">
      <xdr:nvSpPr>
        <xdr:cNvPr id="457" name="円/楕円 456"/>
        <xdr:cNvSpPr/>
      </xdr:nvSpPr>
      <xdr:spPr>
        <a:xfrm>
          <a:off x="16129000" y="248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26391</xdr:rowOff>
    </xdr:from>
    <xdr:ext cx="736600" cy="259045"/>
    <xdr:sp macro="" textlink="">
      <xdr:nvSpPr>
        <xdr:cNvPr id="458" name="テキスト ボックス 457"/>
        <xdr:cNvSpPr txBox="1"/>
      </xdr:nvSpPr>
      <xdr:spPr>
        <a:xfrm>
          <a:off x="15798800" y="2255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145584</xdr:rowOff>
    </xdr:from>
    <xdr:to>
      <xdr:col>22</xdr:col>
      <xdr:colOff>254000</xdr:colOff>
      <xdr:row>15</xdr:row>
      <xdr:rowOff>75734</xdr:rowOff>
    </xdr:to>
    <xdr:sp macro="" textlink="">
      <xdr:nvSpPr>
        <xdr:cNvPr id="459" name="円/楕円 458"/>
        <xdr:cNvSpPr/>
      </xdr:nvSpPr>
      <xdr:spPr>
        <a:xfrm>
          <a:off x="15240000" y="254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85911</xdr:rowOff>
    </xdr:from>
    <xdr:ext cx="762000" cy="259045"/>
    <xdr:sp macro="" textlink="">
      <xdr:nvSpPr>
        <xdr:cNvPr id="460" name="テキスト ボックス 459"/>
        <xdr:cNvSpPr txBox="1"/>
      </xdr:nvSpPr>
      <xdr:spPr>
        <a:xfrm>
          <a:off x="14909800" y="231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84328</xdr:rowOff>
    </xdr:from>
    <xdr:to>
      <xdr:col>21</xdr:col>
      <xdr:colOff>50800</xdr:colOff>
      <xdr:row>16</xdr:row>
      <xdr:rowOff>14478</xdr:rowOff>
    </xdr:to>
    <xdr:sp macro="" textlink="">
      <xdr:nvSpPr>
        <xdr:cNvPr id="461" name="円/楕円 460"/>
        <xdr:cNvSpPr/>
      </xdr:nvSpPr>
      <xdr:spPr>
        <a:xfrm>
          <a:off x="14351000" y="265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24655</xdr:rowOff>
    </xdr:from>
    <xdr:ext cx="762000" cy="259045"/>
    <xdr:sp macro="" textlink="">
      <xdr:nvSpPr>
        <xdr:cNvPr id="462" name="テキスト ボックス 461"/>
        <xdr:cNvSpPr txBox="1"/>
      </xdr:nvSpPr>
      <xdr:spPr>
        <a:xfrm>
          <a:off x="14020800" y="242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41.8</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125222</xdr:rowOff>
    </xdr:from>
    <xdr:to>
      <xdr:col>19</xdr:col>
      <xdr:colOff>533400</xdr:colOff>
      <xdr:row>17</xdr:row>
      <xdr:rowOff>55372</xdr:rowOff>
    </xdr:to>
    <xdr:sp macro="" textlink="">
      <xdr:nvSpPr>
        <xdr:cNvPr id="463" name="円/楕円 462"/>
        <xdr:cNvSpPr/>
      </xdr:nvSpPr>
      <xdr:spPr>
        <a:xfrm>
          <a:off x="13462000" y="286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40149</xdr:rowOff>
    </xdr:from>
    <xdr:ext cx="762000" cy="259045"/>
    <xdr:sp macro="" textlink="">
      <xdr:nvSpPr>
        <xdr:cNvPr id="464" name="テキスト ボックス 463"/>
        <xdr:cNvSpPr txBox="1"/>
      </xdr:nvSpPr>
      <xdr:spPr>
        <a:xfrm>
          <a:off x="13131800" y="295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大阪府和泉市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187,434
185,427
84.98
60,292,349
60,156,575
68,138
33,720,568
53,701,061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14.8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従来から実施してきた勧奨退職に伴う職員数の削減及び地域手当の段階的見直し、給料カットなどにより類似団体平均と同水準となっていたが、市立病院が平成</a:t>
          </a:r>
          <a:r>
            <a:rPr kumimoji="1" lang="en-US" altLang="ja-JP" sz="1300">
              <a:latin typeface="ＭＳ Ｐゴシック"/>
            </a:rPr>
            <a:t>26</a:t>
          </a:r>
          <a:r>
            <a:rPr kumimoji="1" lang="ja-JP" altLang="en-US" sz="1300">
              <a:latin typeface="ＭＳ Ｐゴシック"/>
            </a:rPr>
            <a:t>年度から指定管理者制度に移行したことに伴い、看護師などの病院職員を事務職員として職種変更し、一般会計で負担したことにより、人件費が増加したもの。引き続き、給与適正化や定員管理適正化を実施していくことにより人件費縮減を図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88900</xdr:rowOff>
    </xdr:from>
    <xdr:to>
      <xdr:col>7</xdr:col>
      <xdr:colOff>15875</xdr:colOff>
      <xdr:row>42</xdr:row>
      <xdr:rowOff>7257</xdr:rowOff>
    </xdr:to>
    <xdr:cxnSp macro="">
      <xdr:nvCxnSpPr>
        <xdr:cNvPr id="61" name="直線コネクタ 60"/>
        <xdr:cNvCxnSpPr/>
      </xdr:nvCxnSpPr>
      <xdr:spPr>
        <a:xfrm flipV="1">
          <a:off x="4826000" y="5575300"/>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150784</xdr:rowOff>
    </xdr:from>
    <xdr:ext cx="762000" cy="259045"/>
    <xdr:sp macro="" textlink="">
      <xdr:nvSpPr>
        <xdr:cNvPr id="62" name="人件費最小値テキスト"/>
        <xdr:cNvSpPr txBox="1"/>
      </xdr:nvSpPr>
      <xdr:spPr>
        <a:xfrm>
          <a:off x="4914900" y="718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42</xdr:row>
      <xdr:rowOff>7257</xdr:rowOff>
    </xdr:from>
    <xdr:to>
      <xdr:col>7</xdr:col>
      <xdr:colOff>104775</xdr:colOff>
      <xdr:row>42</xdr:row>
      <xdr:rowOff>7257</xdr:rowOff>
    </xdr:to>
    <xdr:cxnSp macro="">
      <xdr:nvCxnSpPr>
        <xdr:cNvPr id="63" name="直線コネクタ 62"/>
        <xdr:cNvCxnSpPr/>
      </xdr:nvCxnSpPr>
      <xdr:spPr>
        <a:xfrm>
          <a:off x="4737100" y="720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3827</xdr:rowOff>
    </xdr:from>
    <xdr:ext cx="762000" cy="259045"/>
    <xdr:sp macro="" textlink="">
      <xdr:nvSpPr>
        <xdr:cNvPr id="64"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6</xdr:col>
      <xdr:colOff>612775</xdr:colOff>
      <xdr:row>32</xdr:row>
      <xdr:rowOff>88900</xdr:rowOff>
    </xdr:from>
    <xdr:to>
      <xdr:col>7</xdr:col>
      <xdr:colOff>104775</xdr:colOff>
      <xdr:row>32</xdr:row>
      <xdr:rowOff>88900</xdr:rowOff>
    </xdr:to>
    <xdr:cxnSp macro="">
      <xdr:nvCxnSpPr>
        <xdr:cNvPr id="65" name="直線コネクタ 64"/>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91622</xdr:rowOff>
    </xdr:from>
    <xdr:to>
      <xdr:col>7</xdr:col>
      <xdr:colOff>15875</xdr:colOff>
      <xdr:row>38</xdr:row>
      <xdr:rowOff>116115</xdr:rowOff>
    </xdr:to>
    <xdr:cxnSp macro="">
      <xdr:nvCxnSpPr>
        <xdr:cNvPr id="66" name="直線コネクタ 65"/>
        <xdr:cNvCxnSpPr/>
      </xdr:nvCxnSpPr>
      <xdr:spPr>
        <a:xfrm>
          <a:off x="3987800" y="6435272"/>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24691</xdr:rowOff>
    </xdr:from>
    <xdr:ext cx="762000" cy="259045"/>
    <xdr:sp macro="" textlink="">
      <xdr:nvSpPr>
        <xdr:cNvPr id="67" name="人件費平均値テキスト"/>
        <xdr:cNvSpPr txBox="1"/>
      </xdr:nvSpPr>
      <xdr:spPr>
        <a:xfrm>
          <a:off x="4914900" y="6196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8164</xdr:rowOff>
    </xdr:from>
    <xdr:to>
      <xdr:col>7</xdr:col>
      <xdr:colOff>66675</xdr:colOff>
      <xdr:row>37</xdr:row>
      <xdr:rowOff>109764</xdr:rowOff>
    </xdr:to>
    <xdr:sp macro="" textlink="">
      <xdr:nvSpPr>
        <xdr:cNvPr id="68" name="フローチャート : 判断 67"/>
        <xdr:cNvSpPr/>
      </xdr:nvSpPr>
      <xdr:spPr>
        <a:xfrm>
          <a:off x="47752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91622</xdr:rowOff>
    </xdr:from>
    <xdr:to>
      <xdr:col>5</xdr:col>
      <xdr:colOff>549275</xdr:colOff>
      <xdr:row>38</xdr:row>
      <xdr:rowOff>50800</xdr:rowOff>
    </xdr:to>
    <xdr:cxnSp macro="">
      <xdr:nvCxnSpPr>
        <xdr:cNvPr id="69" name="直線コネクタ 68"/>
        <xdr:cNvCxnSpPr/>
      </xdr:nvCxnSpPr>
      <xdr:spPr>
        <a:xfrm flipV="1">
          <a:off x="3098800" y="64352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168728</xdr:rowOff>
    </xdr:from>
    <xdr:to>
      <xdr:col>5</xdr:col>
      <xdr:colOff>600075</xdr:colOff>
      <xdr:row>37</xdr:row>
      <xdr:rowOff>98878</xdr:rowOff>
    </xdr:to>
    <xdr:sp macro="" textlink="">
      <xdr:nvSpPr>
        <xdr:cNvPr id="70" name="フローチャート : 判断 69"/>
        <xdr:cNvSpPr/>
      </xdr:nvSpPr>
      <xdr:spPr>
        <a:xfrm>
          <a:off x="3937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109055</xdr:rowOff>
    </xdr:from>
    <xdr:ext cx="736600" cy="259045"/>
    <xdr:sp macro="" textlink="">
      <xdr:nvSpPr>
        <xdr:cNvPr id="71" name="テキスト ボックス 70"/>
        <xdr:cNvSpPr txBox="1"/>
      </xdr:nvSpPr>
      <xdr:spPr>
        <a:xfrm>
          <a:off x="3606800" y="6109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50800</xdr:rowOff>
    </xdr:from>
    <xdr:to>
      <xdr:col>4</xdr:col>
      <xdr:colOff>346075</xdr:colOff>
      <xdr:row>38</xdr:row>
      <xdr:rowOff>159657</xdr:rowOff>
    </xdr:to>
    <xdr:cxnSp macro="">
      <xdr:nvCxnSpPr>
        <xdr:cNvPr id="72" name="直線コネクタ 71"/>
        <xdr:cNvCxnSpPr/>
      </xdr:nvCxnSpPr>
      <xdr:spPr>
        <a:xfrm flipV="1">
          <a:off x="2209800" y="65659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106136</xdr:rowOff>
    </xdr:from>
    <xdr:to>
      <xdr:col>4</xdr:col>
      <xdr:colOff>396875</xdr:colOff>
      <xdr:row>38</xdr:row>
      <xdr:rowOff>36286</xdr:rowOff>
    </xdr:to>
    <xdr:sp macro="" textlink="">
      <xdr:nvSpPr>
        <xdr:cNvPr id="73" name="フローチャート : 判断 72"/>
        <xdr:cNvSpPr/>
      </xdr:nvSpPr>
      <xdr:spPr>
        <a:xfrm>
          <a:off x="3048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46463</xdr:rowOff>
    </xdr:from>
    <xdr:ext cx="762000" cy="259045"/>
    <xdr:sp macro="" textlink="">
      <xdr:nvSpPr>
        <xdr:cNvPr id="74" name="テキスト ボックス 73"/>
        <xdr:cNvSpPr txBox="1"/>
      </xdr:nvSpPr>
      <xdr:spPr>
        <a:xfrm>
          <a:off x="2717800" y="621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159657</xdr:rowOff>
    </xdr:from>
    <xdr:to>
      <xdr:col>3</xdr:col>
      <xdr:colOff>142875</xdr:colOff>
      <xdr:row>39</xdr:row>
      <xdr:rowOff>9978</xdr:rowOff>
    </xdr:to>
    <xdr:cxnSp macro="">
      <xdr:nvCxnSpPr>
        <xdr:cNvPr id="75" name="直線コネクタ 74"/>
        <xdr:cNvCxnSpPr/>
      </xdr:nvCxnSpPr>
      <xdr:spPr>
        <a:xfrm flipV="1">
          <a:off x="1320800" y="66747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10885</xdr:rowOff>
    </xdr:from>
    <xdr:to>
      <xdr:col>3</xdr:col>
      <xdr:colOff>193675</xdr:colOff>
      <xdr:row>38</xdr:row>
      <xdr:rowOff>112485</xdr:rowOff>
    </xdr:to>
    <xdr:sp macro="" textlink="">
      <xdr:nvSpPr>
        <xdr:cNvPr id="76" name="フローチャート : 判断 75"/>
        <xdr:cNvSpPr/>
      </xdr:nvSpPr>
      <xdr:spPr>
        <a:xfrm>
          <a:off x="2159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122663</xdr:rowOff>
    </xdr:from>
    <xdr:ext cx="762000" cy="259045"/>
    <xdr:sp macro="" textlink="">
      <xdr:nvSpPr>
        <xdr:cNvPr id="77" name="テキスト ボックス 76"/>
        <xdr:cNvSpPr txBox="1"/>
      </xdr:nvSpPr>
      <xdr:spPr>
        <a:xfrm>
          <a:off x="1828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2722</xdr:rowOff>
    </xdr:from>
    <xdr:to>
      <xdr:col>1</xdr:col>
      <xdr:colOff>676275</xdr:colOff>
      <xdr:row>39</xdr:row>
      <xdr:rowOff>104322</xdr:rowOff>
    </xdr:to>
    <xdr:sp macro="" textlink="">
      <xdr:nvSpPr>
        <xdr:cNvPr id="78" name="フローチャート : 判断 77"/>
        <xdr:cNvSpPr/>
      </xdr:nvSpPr>
      <xdr:spPr>
        <a:xfrm>
          <a:off x="1270000" y="668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89099</xdr:rowOff>
    </xdr:from>
    <xdr:ext cx="762000" cy="259045"/>
    <xdr:sp macro="" textlink="">
      <xdr:nvSpPr>
        <xdr:cNvPr id="79" name="テキスト ボックス 78"/>
        <xdr:cNvSpPr txBox="1"/>
      </xdr:nvSpPr>
      <xdr:spPr>
        <a:xfrm>
          <a:off x="939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65315</xdr:rowOff>
    </xdr:from>
    <xdr:to>
      <xdr:col>7</xdr:col>
      <xdr:colOff>66675</xdr:colOff>
      <xdr:row>38</xdr:row>
      <xdr:rowOff>166915</xdr:rowOff>
    </xdr:to>
    <xdr:sp macro="" textlink="">
      <xdr:nvSpPr>
        <xdr:cNvPr id="85" name="円/楕円 84"/>
        <xdr:cNvSpPr/>
      </xdr:nvSpPr>
      <xdr:spPr>
        <a:xfrm>
          <a:off x="47752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37392</xdr:rowOff>
    </xdr:from>
    <xdr:ext cx="762000" cy="259045"/>
    <xdr:sp macro="" textlink="">
      <xdr:nvSpPr>
        <xdr:cNvPr id="86" name="人件費該当値テキスト"/>
        <xdr:cNvSpPr txBox="1"/>
      </xdr:nvSpPr>
      <xdr:spPr>
        <a:xfrm>
          <a:off x="4914900" y="655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40822</xdr:rowOff>
    </xdr:from>
    <xdr:to>
      <xdr:col>5</xdr:col>
      <xdr:colOff>600075</xdr:colOff>
      <xdr:row>37</xdr:row>
      <xdr:rowOff>142422</xdr:rowOff>
    </xdr:to>
    <xdr:sp macro="" textlink="">
      <xdr:nvSpPr>
        <xdr:cNvPr id="87" name="円/楕円 86"/>
        <xdr:cNvSpPr/>
      </xdr:nvSpPr>
      <xdr:spPr>
        <a:xfrm>
          <a:off x="3937000" y="638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127199</xdr:rowOff>
    </xdr:from>
    <xdr:ext cx="736600" cy="259045"/>
    <xdr:sp macro="" textlink="">
      <xdr:nvSpPr>
        <xdr:cNvPr id="88" name="テキスト ボックス 87"/>
        <xdr:cNvSpPr txBox="1"/>
      </xdr:nvSpPr>
      <xdr:spPr>
        <a:xfrm>
          <a:off x="3606800" y="64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0</xdr:rowOff>
    </xdr:from>
    <xdr:to>
      <xdr:col>4</xdr:col>
      <xdr:colOff>396875</xdr:colOff>
      <xdr:row>38</xdr:row>
      <xdr:rowOff>101600</xdr:rowOff>
    </xdr:to>
    <xdr:sp macro="" textlink="">
      <xdr:nvSpPr>
        <xdr:cNvPr id="89" name="円/楕円 88"/>
        <xdr:cNvSpPr/>
      </xdr:nvSpPr>
      <xdr:spPr>
        <a:xfrm>
          <a:off x="3048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86377</xdr:rowOff>
    </xdr:from>
    <xdr:ext cx="762000" cy="259045"/>
    <xdr:sp macro="" textlink="">
      <xdr:nvSpPr>
        <xdr:cNvPr id="90" name="テキスト ボックス 89"/>
        <xdr:cNvSpPr txBox="1"/>
      </xdr:nvSpPr>
      <xdr:spPr>
        <a:xfrm>
          <a:off x="2717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108857</xdr:rowOff>
    </xdr:from>
    <xdr:to>
      <xdr:col>3</xdr:col>
      <xdr:colOff>193675</xdr:colOff>
      <xdr:row>39</xdr:row>
      <xdr:rowOff>39007</xdr:rowOff>
    </xdr:to>
    <xdr:sp macro="" textlink="">
      <xdr:nvSpPr>
        <xdr:cNvPr id="91" name="円/楕円 90"/>
        <xdr:cNvSpPr/>
      </xdr:nvSpPr>
      <xdr:spPr>
        <a:xfrm>
          <a:off x="2159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23784</xdr:rowOff>
    </xdr:from>
    <xdr:ext cx="762000" cy="259045"/>
    <xdr:sp macro="" textlink="">
      <xdr:nvSpPr>
        <xdr:cNvPr id="92" name="テキスト ボックス 91"/>
        <xdr:cNvSpPr txBox="1"/>
      </xdr:nvSpPr>
      <xdr:spPr>
        <a:xfrm>
          <a:off x="1828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130628</xdr:rowOff>
    </xdr:from>
    <xdr:to>
      <xdr:col>1</xdr:col>
      <xdr:colOff>676275</xdr:colOff>
      <xdr:row>39</xdr:row>
      <xdr:rowOff>60778</xdr:rowOff>
    </xdr:to>
    <xdr:sp macro="" textlink="">
      <xdr:nvSpPr>
        <xdr:cNvPr id="93" name="円/楕円 92"/>
        <xdr:cNvSpPr/>
      </xdr:nvSpPr>
      <xdr:spPr>
        <a:xfrm>
          <a:off x="1270000" y="664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70955</xdr:rowOff>
    </xdr:from>
    <xdr:ext cx="762000" cy="259045"/>
    <xdr:sp macro="" textlink="">
      <xdr:nvSpPr>
        <xdr:cNvPr id="94" name="テキスト ボックス 93"/>
        <xdr:cNvSpPr txBox="1"/>
      </xdr:nvSpPr>
      <xdr:spPr>
        <a:xfrm>
          <a:off x="939800" y="641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予算額を抑えるために、対前年度から一定率を減じたものを予算要求限度額に設定したことや指定管理者制度の活用による事業費の抑制などにより、類似団体平均と同程度の水準となっている。引き続き事業費の抑制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155575</xdr:rowOff>
    </xdr:from>
    <xdr:to>
      <xdr:col>24</xdr:col>
      <xdr:colOff>31750</xdr:colOff>
      <xdr:row>21</xdr:row>
      <xdr:rowOff>75565</xdr:rowOff>
    </xdr:to>
    <xdr:cxnSp macro="">
      <xdr:nvCxnSpPr>
        <xdr:cNvPr id="118" name="直線コネクタ 117"/>
        <xdr:cNvCxnSpPr/>
      </xdr:nvCxnSpPr>
      <xdr:spPr>
        <a:xfrm flipV="1">
          <a:off x="16510000" y="238442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47642</xdr:rowOff>
    </xdr:from>
    <xdr:ext cx="762000" cy="259045"/>
    <xdr:sp macro="" textlink="">
      <xdr:nvSpPr>
        <xdr:cNvPr id="119" name="物件費最小値テキスト"/>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23</xdr:col>
      <xdr:colOff>628650</xdr:colOff>
      <xdr:row>21</xdr:row>
      <xdr:rowOff>75565</xdr:rowOff>
    </xdr:from>
    <xdr:to>
      <xdr:col>24</xdr:col>
      <xdr:colOff>120650</xdr:colOff>
      <xdr:row>21</xdr:row>
      <xdr:rowOff>75565</xdr:rowOff>
    </xdr:to>
    <xdr:cxnSp macro="">
      <xdr:nvCxnSpPr>
        <xdr:cNvPr id="120" name="直線コネクタ 119"/>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70502</xdr:rowOff>
    </xdr:from>
    <xdr:ext cx="762000" cy="259045"/>
    <xdr:sp macro="" textlink="">
      <xdr:nvSpPr>
        <xdr:cNvPr id="121" name="物件費最大値テキスト"/>
        <xdr:cNvSpPr txBox="1"/>
      </xdr:nvSpPr>
      <xdr:spPr>
        <a:xfrm>
          <a:off x="16598900" y="212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155575</xdr:rowOff>
    </xdr:from>
    <xdr:to>
      <xdr:col>24</xdr:col>
      <xdr:colOff>120650</xdr:colOff>
      <xdr:row>13</xdr:row>
      <xdr:rowOff>155575</xdr:rowOff>
    </xdr:to>
    <xdr:cxnSp macro="">
      <xdr:nvCxnSpPr>
        <xdr:cNvPr id="122" name="直線コネクタ 121"/>
        <xdr:cNvCxnSpPr/>
      </xdr:nvCxnSpPr>
      <xdr:spPr>
        <a:xfrm>
          <a:off x="16421100" y="238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138430</xdr:rowOff>
    </xdr:from>
    <xdr:to>
      <xdr:col>24</xdr:col>
      <xdr:colOff>31750</xdr:colOff>
      <xdr:row>15</xdr:row>
      <xdr:rowOff>155575</xdr:rowOff>
    </xdr:to>
    <xdr:cxnSp macro="">
      <xdr:nvCxnSpPr>
        <xdr:cNvPr id="123" name="直線コネクタ 122"/>
        <xdr:cNvCxnSpPr/>
      </xdr:nvCxnSpPr>
      <xdr:spPr>
        <a:xfrm>
          <a:off x="15671800" y="271018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116857</xdr:rowOff>
    </xdr:from>
    <xdr:ext cx="762000" cy="259045"/>
    <xdr:sp macro="" textlink="">
      <xdr:nvSpPr>
        <xdr:cNvPr id="124" name="物件費平均値テキスト"/>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144780</xdr:rowOff>
    </xdr:from>
    <xdr:to>
      <xdr:col>24</xdr:col>
      <xdr:colOff>82550</xdr:colOff>
      <xdr:row>16</xdr:row>
      <xdr:rowOff>74930</xdr:rowOff>
    </xdr:to>
    <xdr:sp macro="" textlink="">
      <xdr:nvSpPr>
        <xdr:cNvPr id="125" name="フローチャート : 判断 124"/>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127000</xdr:rowOff>
    </xdr:from>
    <xdr:to>
      <xdr:col>22</xdr:col>
      <xdr:colOff>565150</xdr:colOff>
      <xdr:row>15</xdr:row>
      <xdr:rowOff>138430</xdr:rowOff>
    </xdr:to>
    <xdr:cxnSp macro="">
      <xdr:nvCxnSpPr>
        <xdr:cNvPr id="126" name="直線コネクタ 125"/>
        <xdr:cNvCxnSpPr/>
      </xdr:nvCxnSpPr>
      <xdr:spPr>
        <a:xfrm>
          <a:off x="14782800" y="26987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121920</xdr:rowOff>
    </xdr:from>
    <xdr:to>
      <xdr:col>22</xdr:col>
      <xdr:colOff>615950</xdr:colOff>
      <xdr:row>16</xdr:row>
      <xdr:rowOff>52070</xdr:rowOff>
    </xdr:to>
    <xdr:sp macro="" textlink="">
      <xdr:nvSpPr>
        <xdr:cNvPr id="127" name="フローチャート : 判断 126"/>
        <xdr:cNvSpPr/>
      </xdr:nvSpPr>
      <xdr:spPr>
        <a:xfrm>
          <a:off x="15621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36847</xdr:rowOff>
    </xdr:from>
    <xdr:ext cx="736600" cy="259045"/>
    <xdr:sp macro="" textlink="">
      <xdr:nvSpPr>
        <xdr:cNvPr id="128" name="テキスト ボックス 127"/>
        <xdr:cNvSpPr txBox="1"/>
      </xdr:nvSpPr>
      <xdr:spPr>
        <a:xfrm>
          <a:off x="15290800" y="278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121285</xdr:rowOff>
    </xdr:from>
    <xdr:to>
      <xdr:col>21</xdr:col>
      <xdr:colOff>361950</xdr:colOff>
      <xdr:row>15</xdr:row>
      <xdr:rowOff>127000</xdr:rowOff>
    </xdr:to>
    <xdr:cxnSp macro="">
      <xdr:nvCxnSpPr>
        <xdr:cNvPr id="129" name="直線コネクタ 128"/>
        <xdr:cNvCxnSpPr/>
      </xdr:nvCxnSpPr>
      <xdr:spPr>
        <a:xfrm>
          <a:off x="13893800" y="26930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93345</xdr:rowOff>
    </xdr:from>
    <xdr:to>
      <xdr:col>21</xdr:col>
      <xdr:colOff>412750</xdr:colOff>
      <xdr:row>16</xdr:row>
      <xdr:rowOff>23495</xdr:rowOff>
    </xdr:to>
    <xdr:sp macro="" textlink="">
      <xdr:nvSpPr>
        <xdr:cNvPr id="130" name="フローチャート : 判断 129"/>
        <xdr:cNvSpPr/>
      </xdr:nvSpPr>
      <xdr:spPr>
        <a:xfrm>
          <a:off x="14732000" y="266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8272</xdr:rowOff>
    </xdr:from>
    <xdr:ext cx="762000" cy="259045"/>
    <xdr:sp macro="" textlink="">
      <xdr:nvSpPr>
        <xdr:cNvPr id="131" name="テキスト ボックス 130"/>
        <xdr:cNvSpPr txBox="1"/>
      </xdr:nvSpPr>
      <xdr:spPr>
        <a:xfrm>
          <a:off x="14401800" y="275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86995</xdr:rowOff>
    </xdr:from>
    <xdr:to>
      <xdr:col>20</xdr:col>
      <xdr:colOff>158750</xdr:colOff>
      <xdr:row>15</xdr:row>
      <xdr:rowOff>121285</xdr:rowOff>
    </xdr:to>
    <xdr:cxnSp macro="">
      <xdr:nvCxnSpPr>
        <xdr:cNvPr id="132" name="直線コネクタ 131"/>
        <xdr:cNvCxnSpPr/>
      </xdr:nvCxnSpPr>
      <xdr:spPr>
        <a:xfrm>
          <a:off x="13004800" y="26587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70485</xdr:rowOff>
    </xdr:from>
    <xdr:to>
      <xdr:col>20</xdr:col>
      <xdr:colOff>209550</xdr:colOff>
      <xdr:row>16</xdr:row>
      <xdr:rowOff>635</xdr:rowOff>
    </xdr:to>
    <xdr:sp macro="" textlink="">
      <xdr:nvSpPr>
        <xdr:cNvPr id="133" name="フローチャート : 判断 132"/>
        <xdr:cNvSpPr/>
      </xdr:nvSpPr>
      <xdr:spPr>
        <a:xfrm>
          <a:off x="13843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10812</xdr:rowOff>
    </xdr:from>
    <xdr:ext cx="762000" cy="259045"/>
    <xdr:sp macro="" textlink="">
      <xdr:nvSpPr>
        <xdr:cNvPr id="134" name="テキスト ボックス 133"/>
        <xdr:cNvSpPr txBox="1"/>
      </xdr:nvSpPr>
      <xdr:spPr>
        <a:xfrm>
          <a:off x="13512800" y="241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139065</xdr:rowOff>
    </xdr:from>
    <xdr:to>
      <xdr:col>19</xdr:col>
      <xdr:colOff>6350</xdr:colOff>
      <xdr:row>16</xdr:row>
      <xdr:rowOff>69215</xdr:rowOff>
    </xdr:to>
    <xdr:sp macro="" textlink="">
      <xdr:nvSpPr>
        <xdr:cNvPr id="135" name="フローチャート : 判断 134"/>
        <xdr:cNvSpPr/>
      </xdr:nvSpPr>
      <xdr:spPr>
        <a:xfrm>
          <a:off x="12954000" y="27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53992</xdr:rowOff>
    </xdr:from>
    <xdr:ext cx="762000" cy="259045"/>
    <xdr:sp macro="" textlink="">
      <xdr:nvSpPr>
        <xdr:cNvPr id="136" name="テキスト ボックス 135"/>
        <xdr:cNvSpPr txBox="1"/>
      </xdr:nvSpPr>
      <xdr:spPr>
        <a:xfrm>
          <a:off x="12623800" y="279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104775</xdr:rowOff>
    </xdr:from>
    <xdr:to>
      <xdr:col>24</xdr:col>
      <xdr:colOff>82550</xdr:colOff>
      <xdr:row>16</xdr:row>
      <xdr:rowOff>34925</xdr:rowOff>
    </xdr:to>
    <xdr:sp macro="" textlink="">
      <xdr:nvSpPr>
        <xdr:cNvPr id="142" name="円/楕円 141"/>
        <xdr:cNvSpPr/>
      </xdr:nvSpPr>
      <xdr:spPr>
        <a:xfrm>
          <a:off x="16459200" y="267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121302</xdr:rowOff>
    </xdr:from>
    <xdr:ext cx="762000" cy="259045"/>
    <xdr:sp macro="" textlink="">
      <xdr:nvSpPr>
        <xdr:cNvPr id="143" name="物件費該当値テキスト"/>
        <xdr:cNvSpPr txBox="1"/>
      </xdr:nvSpPr>
      <xdr:spPr>
        <a:xfrm>
          <a:off x="16598900" y="252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87630</xdr:rowOff>
    </xdr:from>
    <xdr:to>
      <xdr:col>22</xdr:col>
      <xdr:colOff>615950</xdr:colOff>
      <xdr:row>16</xdr:row>
      <xdr:rowOff>17780</xdr:rowOff>
    </xdr:to>
    <xdr:sp macro="" textlink="">
      <xdr:nvSpPr>
        <xdr:cNvPr id="144" name="円/楕円 143"/>
        <xdr:cNvSpPr/>
      </xdr:nvSpPr>
      <xdr:spPr>
        <a:xfrm>
          <a:off x="15621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27957</xdr:rowOff>
    </xdr:from>
    <xdr:ext cx="736600" cy="259045"/>
    <xdr:sp macro="" textlink="">
      <xdr:nvSpPr>
        <xdr:cNvPr id="145" name="テキスト ボックス 144"/>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76200</xdr:rowOff>
    </xdr:from>
    <xdr:to>
      <xdr:col>21</xdr:col>
      <xdr:colOff>412750</xdr:colOff>
      <xdr:row>16</xdr:row>
      <xdr:rowOff>6350</xdr:rowOff>
    </xdr:to>
    <xdr:sp macro="" textlink="">
      <xdr:nvSpPr>
        <xdr:cNvPr id="146" name="円/楕円 145"/>
        <xdr:cNvSpPr/>
      </xdr:nvSpPr>
      <xdr:spPr>
        <a:xfrm>
          <a:off x="14732000" y="26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16527</xdr:rowOff>
    </xdr:from>
    <xdr:ext cx="762000" cy="259045"/>
    <xdr:sp macro="" textlink="">
      <xdr:nvSpPr>
        <xdr:cNvPr id="147" name="テキスト ボックス 146"/>
        <xdr:cNvSpPr txBox="1"/>
      </xdr:nvSpPr>
      <xdr:spPr>
        <a:xfrm>
          <a:off x="14401800" y="241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70485</xdr:rowOff>
    </xdr:from>
    <xdr:to>
      <xdr:col>20</xdr:col>
      <xdr:colOff>209550</xdr:colOff>
      <xdr:row>16</xdr:row>
      <xdr:rowOff>635</xdr:rowOff>
    </xdr:to>
    <xdr:sp macro="" textlink="">
      <xdr:nvSpPr>
        <xdr:cNvPr id="148" name="円/楕円 147"/>
        <xdr:cNvSpPr/>
      </xdr:nvSpPr>
      <xdr:spPr>
        <a:xfrm>
          <a:off x="13843000" y="264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156862</xdr:rowOff>
    </xdr:from>
    <xdr:ext cx="762000" cy="259045"/>
    <xdr:sp macro="" textlink="">
      <xdr:nvSpPr>
        <xdr:cNvPr id="149" name="テキスト ボックス 148"/>
        <xdr:cNvSpPr txBox="1"/>
      </xdr:nvSpPr>
      <xdr:spPr>
        <a:xfrm>
          <a:off x="13512800" y="272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36195</xdr:rowOff>
    </xdr:from>
    <xdr:to>
      <xdr:col>19</xdr:col>
      <xdr:colOff>6350</xdr:colOff>
      <xdr:row>15</xdr:row>
      <xdr:rowOff>137795</xdr:rowOff>
    </xdr:to>
    <xdr:sp macro="" textlink="">
      <xdr:nvSpPr>
        <xdr:cNvPr id="150" name="円/楕円 149"/>
        <xdr:cNvSpPr/>
      </xdr:nvSpPr>
      <xdr:spPr>
        <a:xfrm>
          <a:off x="12954000" y="260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147972</xdr:rowOff>
    </xdr:from>
    <xdr:ext cx="762000" cy="259045"/>
    <xdr:sp macro="" textlink="">
      <xdr:nvSpPr>
        <xdr:cNvPr id="151" name="テキスト ボックス 150"/>
        <xdr:cNvSpPr txBox="1"/>
      </xdr:nvSpPr>
      <xdr:spPr>
        <a:xfrm>
          <a:off x="12623800" y="237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生活保護費の伸びなどにより、類似団体平均を大幅に上回っている。市単独補助制度の見直しなどにより、扶助費の抑制に努める。</a:t>
          </a: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102507</xdr:rowOff>
    </xdr:to>
    <xdr:cxnSp macro="">
      <xdr:nvCxnSpPr>
        <xdr:cNvPr id="181" name="直線コネクタ 180"/>
        <xdr:cNvCxnSpPr/>
      </xdr:nvCxnSpPr>
      <xdr:spPr>
        <a:xfrm flipV="1">
          <a:off x="4826000" y="9042400"/>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2"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3" name="直線コネクタ 182"/>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4"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5" name="直線コネクタ 184"/>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29028</xdr:rowOff>
    </xdr:from>
    <xdr:to>
      <xdr:col>7</xdr:col>
      <xdr:colOff>15875</xdr:colOff>
      <xdr:row>60</xdr:row>
      <xdr:rowOff>110672</xdr:rowOff>
    </xdr:to>
    <xdr:cxnSp macro="">
      <xdr:nvCxnSpPr>
        <xdr:cNvPr id="186" name="直線コネクタ 185"/>
        <xdr:cNvCxnSpPr/>
      </xdr:nvCxnSpPr>
      <xdr:spPr>
        <a:xfrm>
          <a:off x="3987800" y="10316028"/>
          <a:ext cx="8382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141712</xdr:rowOff>
    </xdr:from>
    <xdr:ext cx="762000" cy="259045"/>
    <xdr:sp macro="" textlink="">
      <xdr:nvSpPr>
        <xdr:cNvPr id="187" name="扶助費平均値テキスト"/>
        <xdr:cNvSpPr txBox="1"/>
      </xdr:nvSpPr>
      <xdr:spPr>
        <a:xfrm>
          <a:off x="4914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88" name="フローチャート : 判断 187"/>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135165</xdr:rowOff>
    </xdr:from>
    <xdr:to>
      <xdr:col>5</xdr:col>
      <xdr:colOff>549275</xdr:colOff>
      <xdr:row>60</xdr:row>
      <xdr:rowOff>29028</xdr:rowOff>
    </xdr:to>
    <xdr:cxnSp macro="">
      <xdr:nvCxnSpPr>
        <xdr:cNvPr id="189" name="直線コネクタ 188"/>
        <xdr:cNvCxnSpPr/>
      </xdr:nvCxnSpPr>
      <xdr:spPr>
        <a:xfrm>
          <a:off x="3098800" y="102507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90" name="フローチャート : 判断 189"/>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138992</xdr:rowOff>
    </xdr:from>
    <xdr:ext cx="736600" cy="259045"/>
    <xdr:sp macro="" textlink="">
      <xdr:nvSpPr>
        <xdr:cNvPr id="191" name="テキスト ボックス 190"/>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86178</xdr:rowOff>
    </xdr:from>
    <xdr:to>
      <xdr:col>4</xdr:col>
      <xdr:colOff>346075</xdr:colOff>
      <xdr:row>59</xdr:row>
      <xdr:rowOff>135165</xdr:rowOff>
    </xdr:to>
    <xdr:cxnSp macro="">
      <xdr:nvCxnSpPr>
        <xdr:cNvPr id="192" name="直線コネクタ 191"/>
        <xdr:cNvCxnSpPr/>
      </xdr:nvCxnSpPr>
      <xdr:spPr>
        <a:xfrm>
          <a:off x="2209800" y="102017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3" name="フローチャート : 判断 192"/>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138992</xdr:rowOff>
    </xdr:from>
    <xdr:ext cx="762000" cy="259045"/>
    <xdr:sp macro="" textlink="">
      <xdr:nvSpPr>
        <xdr:cNvPr id="194" name="テキスト ボックス 193"/>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86178</xdr:rowOff>
    </xdr:from>
    <xdr:to>
      <xdr:col>3</xdr:col>
      <xdr:colOff>142875</xdr:colOff>
      <xdr:row>59</xdr:row>
      <xdr:rowOff>167822</xdr:rowOff>
    </xdr:to>
    <xdr:cxnSp macro="">
      <xdr:nvCxnSpPr>
        <xdr:cNvPr id="195" name="直線コネクタ 194"/>
        <xdr:cNvCxnSpPr/>
      </xdr:nvCxnSpPr>
      <xdr:spPr>
        <a:xfrm flipV="1">
          <a:off x="1320800" y="102017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24692</xdr:rowOff>
    </xdr:from>
    <xdr:ext cx="762000" cy="259045"/>
    <xdr:sp macro="" textlink="">
      <xdr:nvSpPr>
        <xdr:cNvPr id="197" name="テキスト ボックス 196"/>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43543</xdr:rowOff>
    </xdr:from>
    <xdr:to>
      <xdr:col>1</xdr:col>
      <xdr:colOff>676275</xdr:colOff>
      <xdr:row>56</xdr:row>
      <xdr:rowOff>145143</xdr:rowOff>
    </xdr:to>
    <xdr:sp macro="" textlink="">
      <xdr:nvSpPr>
        <xdr:cNvPr id="198" name="フローチャート : 判断 197"/>
        <xdr:cNvSpPr/>
      </xdr:nvSpPr>
      <xdr:spPr>
        <a:xfrm>
          <a:off x="1270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155320</xdr:rowOff>
    </xdr:from>
    <xdr:ext cx="762000" cy="259045"/>
    <xdr:sp macro="" textlink="">
      <xdr:nvSpPr>
        <xdr:cNvPr id="199" name="テキスト ボックス 198"/>
        <xdr:cNvSpPr txBox="1"/>
      </xdr:nvSpPr>
      <xdr:spPr>
        <a:xfrm>
          <a:off x="939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60</xdr:row>
      <xdr:rowOff>59872</xdr:rowOff>
    </xdr:from>
    <xdr:to>
      <xdr:col>7</xdr:col>
      <xdr:colOff>66675</xdr:colOff>
      <xdr:row>60</xdr:row>
      <xdr:rowOff>161472</xdr:rowOff>
    </xdr:to>
    <xdr:sp macro="" textlink="">
      <xdr:nvSpPr>
        <xdr:cNvPr id="205" name="円/楕円 204"/>
        <xdr:cNvSpPr/>
      </xdr:nvSpPr>
      <xdr:spPr>
        <a:xfrm>
          <a:off x="47752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31949</xdr:rowOff>
    </xdr:from>
    <xdr:ext cx="762000" cy="259045"/>
    <xdr:sp macro="" textlink="">
      <xdr:nvSpPr>
        <xdr:cNvPr id="206" name="扶助費該当値テキスト"/>
        <xdr:cNvSpPr txBox="1"/>
      </xdr:nvSpPr>
      <xdr:spPr>
        <a:xfrm>
          <a:off x="49149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149678</xdr:rowOff>
    </xdr:from>
    <xdr:to>
      <xdr:col>5</xdr:col>
      <xdr:colOff>600075</xdr:colOff>
      <xdr:row>60</xdr:row>
      <xdr:rowOff>79828</xdr:rowOff>
    </xdr:to>
    <xdr:sp macro="" textlink="">
      <xdr:nvSpPr>
        <xdr:cNvPr id="207" name="円/楕円 206"/>
        <xdr:cNvSpPr/>
      </xdr:nvSpPr>
      <xdr:spPr>
        <a:xfrm>
          <a:off x="39370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64605</xdr:rowOff>
    </xdr:from>
    <xdr:ext cx="736600" cy="259045"/>
    <xdr:sp macro="" textlink="">
      <xdr:nvSpPr>
        <xdr:cNvPr id="208" name="テキスト ボックス 207"/>
        <xdr:cNvSpPr txBox="1"/>
      </xdr:nvSpPr>
      <xdr:spPr>
        <a:xfrm>
          <a:off x="3606800" y="1035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84365</xdr:rowOff>
    </xdr:from>
    <xdr:to>
      <xdr:col>4</xdr:col>
      <xdr:colOff>396875</xdr:colOff>
      <xdr:row>60</xdr:row>
      <xdr:rowOff>14515</xdr:rowOff>
    </xdr:to>
    <xdr:sp macro="" textlink="">
      <xdr:nvSpPr>
        <xdr:cNvPr id="209" name="円/楕円 208"/>
        <xdr:cNvSpPr/>
      </xdr:nvSpPr>
      <xdr:spPr>
        <a:xfrm>
          <a:off x="30480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170742</xdr:rowOff>
    </xdr:from>
    <xdr:ext cx="762000" cy="259045"/>
    <xdr:sp macro="" textlink="">
      <xdr:nvSpPr>
        <xdr:cNvPr id="210" name="テキスト ボックス 209"/>
        <xdr:cNvSpPr txBox="1"/>
      </xdr:nvSpPr>
      <xdr:spPr>
        <a:xfrm>
          <a:off x="27178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35378</xdr:rowOff>
    </xdr:from>
    <xdr:to>
      <xdr:col>3</xdr:col>
      <xdr:colOff>193675</xdr:colOff>
      <xdr:row>59</xdr:row>
      <xdr:rowOff>136978</xdr:rowOff>
    </xdr:to>
    <xdr:sp macro="" textlink="">
      <xdr:nvSpPr>
        <xdr:cNvPr id="211" name="円/楕円 210"/>
        <xdr:cNvSpPr/>
      </xdr:nvSpPr>
      <xdr:spPr>
        <a:xfrm>
          <a:off x="2159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121755</xdr:rowOff>
    </xdr:from>
    <xdr:ext cx="762000" cy="259045"/>
    <xdr:sp macro="" textlink="">
      <xdr:nvSpPr>
        <xdr:cNvPr id="212" name="テキスト ボックス 211"/>
        <xdr:cNvSpPr txBox="1"/>
      </xdr:nvSpPr>
      <xdr:spPr>
        <a:xfrm>
          <a:off x="1828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117022</xdr:rowOff>
    </xdr:from>
    <xdr:to>
      <xdr:col>1</xdr:col>
      <xdr:colOff>676275</xdr:colOff>
      <xdr:row>60</xdr:row>
      <xdr:rowOff>47172</xdr:rowOff>
    </xdr:to>
    <xdr:sp macro="" textlink="">
      <xdr:nvSpPr>
        <xdr:cNvPr id="213" name="円/楕円 212"/>
        <xdr:cNvSpPr/>
      </xdr:nvSpPr>
      <xdr:spPr>
        <a:xfrm>
          <a:off x="12700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60</xdr:row>
      <xdr:rowOff>31949</xdr:rowOff>
    </xdr:from>
    <xdr:ext cx="762000" cy="259045"/>
    <xdr:sp macro="" textlink="">
      <xdr:nvSpPr>
        <xdr:cNvPr id="214" name="テキスト ボックス 213"/>
        <xdr:cNvSpPr txBox="1"/>
      </xdr:nvSpPr>
      <xdr:spPr>
        <a:xfrm>
          <a:off x="9398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普通建設事業費の抑制などにより類似団体平均を大きく下回っており、高順位になっている。引き続き事業費の抑制に努める。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88900</xdr:rowOff>
    </xdr:from>
    <xdr:to>
      <xdr:col>24</xdr:col>
      <xdr:colOff>31750</xdr:colOff>
      <xdr:row>61</xdr:row>
      <xdr:rowOff>31750</xdr:rowOff>
    </xdr:to>
    <xdr:cxnSp macro="">
      <xdr:nvCxnSpPr>
        <xdr:cNvPr id="242" name="直線コネクタ 241"/>
        <xdr:cNvCxnSpPr/>
      </xdr:nvCxnSpPr>
      <xdr:spPr>
        <a:xfrm flipV="1">
          <a:off x="16510000" y="9004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3"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4" name="直線コネクタ 243"/>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3827</xdr:rowOff>
    </xdr:from>
    <xdr:ext cx="762000" cy="259045"/>
    <xdr:sp macro="" textlink="">
      <xdr:nvSpPr>
        <xdr:cNvPr id="245"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52</xdr:row>
      <xdr:rowOff>88900</xdr:rowOff>
    </xdr:from>
    <xdr:to>
      <xdr:col>24</xdr:col>
      <xdr:colOff>120650</xdr:colOff>
      <xdr:row>52</xdr:row>
      <xdr:rowOff>88900</xdr:rowOff>
    </xdr:to>
    <xdr:cxnSp macro="">
      <xdr:nvCxnSpPr>
        <xdr:cNvPr id="246" name="直線コネクタ 245"/>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50800</xdr:rowOff>
    </xdr:from>
    <xdr:to>
      <xdr:col>24</xdr:col>
      <xdr:colOff>31750</xdr:colOff>
      <xdr:row>54</xdr:row>
      <xdr:rowOff>63500</xdr:rowOff>
    </xdr:to>
    <xdr:cxnSp macro="">
      <xdr:nvCxnSpPr>
        <xdr:cNvPr id="247" name="直線コネクタ 246"/>
        <xdr:cNvCxnSpPr/>
      </xdr:nvCxnSpPr>
      <xdr:spPr>
        <a:xfrm>
          <a:off x="15671800" y="9309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8"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49" name="フローチャート : 判断 248"/>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50800</xdr:rowOff>
    </xdr:from>
    <xdr:to>
      <xdr:col>22</xdr:col>
      <xdr:colOff>565150</xdr:colOff>
      <xdr:row>54</xdr:row>
      <xdr:rowOff>50800</xdr:rowOff>
    </xdr:to>
    <xdr:cxnSp macro="">
      <xdr:nvCxnSpPr>
        <xdr:cNvPr id="250" name="直線コネクタ 249"/>
        <xdr:cNvCxnSpPr/>
      </xdr:nvCxnSpPr>
      <xdr:spPr>
        <a:xfrm>
          <a:off x="14782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95250</xdr:rowOff>
    </xdr:from>
    <xdr:to>
      <xdr:col>22</xdr:col>
      <xdr:colOff>615950</xdr:colOff>
      <xdr:row>56</xdr:row>
      <xdr:rowOff>25400</xdr:rowOff>
    </xdr:to>
    <xdr:sp macro="" textlink="">
      <xdr:nvSpPr>
        <xdr:cNvPr id="251" name="フローチャート : 判断 250"/>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10177</xdr:rowOff>
    </xdr:from>
    <xdr:ext cx="736600" cy="259045"/>
    <xdr:sp macro="" textlink="">
      <xdr:nvSpPr>
        <xdr:cNvPr id="252" name="テキスト ボックス 251"/>
        <xdr:cNvSpPr txBox="1"/>
      </xdr:nvSpPr>
      <xdr:spPr>
        <a:xfrm>
          <a:off x="15290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120650</xdr:rowOff>
    </xdr:from>
    <xdr:to>
      <xdr:col>21</xdr:col>
      <xdr:colOff>361950</xdr:colOff>
      <xdr:row>54</xdr:row>
      <xdr:rowOff>50800</xdr:rowOff>
    </xdr:to>
    <xdr:cxnSp macro="">
      <xdr:nvCxnSpPr>
        <xdr:cNvPr id="253" name="直線コネクタ 252"/>
        <xdr:cNvCxnSpPr/>
      </xdr:nvCxnSpPr>
      <xdr:spPr>
        <a:xfrm>
          <a:off x="13893800" y="9207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69850</xdr:rowOff>
    </xdr:from>
    <xdr:to>
      <xdr:col>21</xdr:col>
      <xdr:colOff>412750</xdr:colOff>
      <xdr:row>56</xdr:row>
      <xdr:rowOff>0</xdr:rowOff>
    </xdr:to>
    <xdr:sp macro="" textlink="">
      <xdr:nvSpPr>
        <xdr:cNvPr id="254" name="フローチャート : 判断 253"/>
        <xdr:cNvSpPr/>
      </xdr:nvSpPr>
      <xdr:spPr>
        <a:xfrm>
          <a:off x="14732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156227</xdr:rowOff>
    </xdr:from>
    <xdr:ext cx="762000" cy="259045"/>
    <xdr:sp macro="" textlink="">
      <xdr:nvSpPr>
        <xdr:cNvPr id="255" name="テキスト ボックス 254"/>
        <xdr:cNvSpPr txBox="1"/>
      </xdr:nvSpPr>
      <xdr:spPr>
        <a:xfrm>
          <a:off x="14401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120650</xdr:rowOff>
    </xdr:from>
    <xdr:to>
      <xdr:col>20</xdr:col>
      <xdr:colOff>158750</xdr:colOff>
      <xdr:row>55</xdr:row>
      <xdr:rowOff>31750</xdr:rowOff>
    </xdr:to>
    <xdr:cxnSp macro="">
      <xdr:nvCxnSpPr>
        <xdr:cNvPr id="256" name="直線コネクタ 255"/>
        <xdr:cNvCxnSpPr/>
      </xdr:nvCxnSpPr>
      <xdr:spPr>
        <a:xfrm flipV="1">
          <a:off x="13004800" y="92075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44450</xdr:rowOff>
    </xdr:from>
    <xdr:to>
      <xdr:col>20</xdr:col>
      <xdr:colOff>209550</xdr:colOff>
      <xdr:row>55</xdr:row>
      <xdr:rowOff>146050</xdr:rowOff>
    </xdr:to>
    <xdr:sp macro="" textlink="">
      <xdr:nvSpPr>
        <xdr:cNvPr id="257" name="フローチャート : 判断 256"/>
        <xdr:cNvSpPr/>
      </xdr:nvSpPr>
      <xdr:spPr>
        <a:xfrm>
          <a:off x="13843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130827</xdr:rowOff>
    </xdr:from>
    <xdr:ext cx="762000" cy="259045"/>
    <xdr:sp macro="" textlink="">
      <xdr:nvSpPr>
        <xdr:cNvPr id="258" name="テキスト ボックス 257"/>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38100</xdr:rowOff>
    </xdr:from>
    <xdr:to>
      <xdr:col>19</xdr:col>
      <xdr:colOff>6350</xdr:colOff>
      <xdr:row>54</xdr:row>
      <xdr:rowOff>139700</xdr:rowOff>
    </xdr:to>
    <xdr:sp macro="" textlink="">
      <xdr:nvSpPr>
        <xdr:cNvPr id="259" name="フローチャート : 判断 258"/>
        <xdr:cNvSpPr/>
      </xdr:nvSpPr>
      <xdr:spPr>
        <a:xfrm>
          <a:off x="12954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149877</xdr:rowOff>
    </xdr:from>
    <xdr:ext cx="762000" cy="259045"/>
    <xdr:sp macro="" textlink="">
      <xdr:nvSpPr>
        <xdr:cNvPr id="260" name="テキスト ボックス 259"/>
        <xdr:cNvSpPr txBox="1"/>
      </xdr:nvSpPr>
      <xdr:spPr>
        <a:xfrm>
          <a:off x="12623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12700</xdr:rowOff>
    </xdr:from>
    <xdr:to>
      <xdr:col>24</xdr:col>
      <xdr:colOff>82550</xdr:colOff>
      <xdr:row>54</xdr:row>
      <xdr:rowOff>114300</xdr:rowOff>
    </xdr:to>
    <xdr:sp macro="" textlink="">
      <xdr:nvSpPr>
        <xdr:cNvPr id="266" name="円/楕円 265"/>
        <xdr:cNvSpPr/>
      </xdr:nvSpPr>
      <xdr:spPr>
        <a:xfrm>
          <a:off x="164592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29227</xdr:rowOff>
    </xdr:from>
    <xdr:ext cx="762000" cy="259045"/>
    <xdr:sp macro="" textlink="">
      <xdr:nvSpPr>
        <xdr:cNvPr id="267" name="その他該当値テキスト"/>
        <xdr:cNvSpPr txBox="1"/>
      </xdr:nvSpPr>
      <xdr:spPr>
        <a:xfrm>
          <a:off x="165989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0</xdr:rowOff>
    </xdr:from>
    <xdr:to>
      <xdr:col>22</xdr:col>
      <xdr:colOff>615950</xdr:colOff>
      <xdr:row>54</xdr:row>
      <xdr:rowOff>101600</xdr:rowOff>
    </xdr:to>
    <xdr:sp macro="" textlink="">
      <xdr:nvSpPr>
        <xdr:cNvPr id="268" name="円/楕円 267"/>
        <xdr:cNvSpPr/>
      </xdr:nvSpPr>
      <xdr:spPr>
        <a:xfrm>
          <a:off x="15621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111777</xdr:rowOff>
    </xdr:from>
    <xdr:ext cx="736600" cy="259045"/>
    <xdr:sp macro="" textlink="">
      <xdr:nvSpPr>
        <xdr:cNvPr id="269" name="テキスト ボックス 268"/>
        <xdr:cNvSpPr txBox="1"/>
      </xdr:nvSpPr>
      <xdr:spPr>
        <a:xfrm>
          <a:off x="15290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0</xdr:rowOff>
    </xdr:from>
    <xdr:to>
      <xdr:col>21</xdr:col>
      <xdr:colOff>412750</xdr:colOff>
      <xdr:row>54</xdr:row>
      <xdr:rowOff>101600</xdr:rowOff>
    </xdr:to>
    <xdr:sp macro="" textlink="">
      <xdr:nvSpPr>
        <xdr:cNvPr id="270" name="円/楕円 269"/>
        <xdr:cNvSpPr/>
      </xdr:nvSpPr>
      <xdr:spPr>
        <a:xfrm>
          <a:off x="14732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111777</xdr:rowOff>
    </xdr:from>
    <xdr:ext cx="762000" cy="259045"/>
    <xdr:sp macro="" textlink="">
      <xdr:nvSpPr>
        <xdr:cNvPr id="271" name="テキスト ボックス 270"/>
        <xdr:cNvSpPr txBox="1"/>
      </xdr:nvSpPr>
      <xdr:spPr>
        <a:xfrm>
          <a:off x="14401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69850</xdr:rowOff>
    </xdr:from>
    <xdr:to>
      <xdr:col>20</xdr:col>
      <xdr:colOff>209550</xdr:colOff>
      <xdr:row>54</xdr:row>
      <xdr:rowOff>0</xdr:rowOff>
    </xdr:to>
    <xdr:sp macro="" textlink="">
      <xdr:nvSpPr>
        <xdr:cNvPr id="272" name="円/楕円 271"/>
        <xdr:cNvSpPr/>
      </xdr:nvSpPr>
      <xdr:spPr>
        <a:xfrm>
          <a:off x="138430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10177</xdr:rowOff>
    </xdr:from>
    <xdr:ext cx="762000" cy="259045"/>
    <xdr:sp macro="" textlink="">
      <xdr:nvSpPr>
        <xdr:cNvPr id="273" name="テキスト ボックス 272"/>
        <xdr:cNvSpPr txBox="1"/>
      </xdr:nvSpPr>
      <xdr:spPr>
        <a:xfrm>
          <a:off x="13512800" y="892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152400</xdr:rowOff>
    </xdr:from>
    <xdr:to>
      <xdr:col>19</xdr:col>
      <xdr:colOff>6350</xdr:colOff>
      <xdr:row>55</xdr:row>
      <xdr:rowOff>82550</xdr:rowOff>
    </xdr:to>
    <xdr:sp macro="" textlink="">
      <xdr:nvSpPr>
        <xdr:cNvPr id="274" name="円/楕円 273"/>
        <xdr:cNvSpPr/>
      </xdr:nvSpPr>
      <xdr:spPr>
        <a:xfrm>
          <a:off x="12954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67327</xdr:rowOff>
    </xdr:from>
    <xdr:ext cx="762000" cy="259045"/>
    <xdr:sp macro="" textlink="">
      <xdr:nvSpPr>
        <xdr:cNvPr id="275" name="テキスト ボックス 274"/>
        <xdr:cNvSpPr txBox="1"/>
      </xdr:nvSpPr>
      <xdr:spPr>
        <a:xfrm>
          <a:off x="12623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類似団体を大幅に上回っている要因としては、ごみ処理業務等を一部事務組合で行っていることなどが挙げられる。</a:t>
          </a:r>
          <a:endParaRPr kumimoji="1" lang="en-US" altLang="ja-JP" sz="1300">
            <a:latin typeface="ＭＳ Ｐゴシック"/>
          </a:endParaRPr>
        </a:p>
        <a:p>
          <a:r>
            <a:rPr kumimoji="1" lang="ja-JP" altLang="en-US" sz="1300">
              <a:latin typeface="ＭＳ Ｐゴシック"/>
            </a:rPr>
            <a:t>　市単独事業補助金の再構築を図るなど引き続き事業費の抑制に努める。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56243</xdr:rowOff>
    </xdr:from>
    <xdr:to>
      <xdr:col>24</xdr:col>
      <xdr:colOff>31750</xdr:colOff>
      <xdr:row>41</xdr:row>
      <xdr:rowOff>80735</xdr:rowOff>
    </xdr:to>
    <xdr:cxnSp macro="">
      <xdr:nvCxnSpPr>
        <xdr:cNvPr id="305" name="直線コネクタ 304"/>
        <xdr:cNvCxnSpPr/>
      </xdr:nvCxnSpPr>
      <xdr:spPr>
        <a:xfrm flipV="1">
          <a:off x="16510000" y="5542643"/>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52812</xdr:rowOff>
    </xdr:from>
    <xdr:ext cx="762000" cy="259045"/>
    <xdr:sp macro="" textlink="">
      <xdr:nvSpPr>
        <xdr:cNvPr id="306" name="補助費等最小値テキスト"/>
        <xdr:cNvSpPr txBox="1"/>
      </xdr:nvSpPr>
      <xdr:spPr>
        <a:xfrm>
          <a:off x="165989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23</xdr:col>
      <xdr:colOff>628650</xdr:colOff>
      <xdr:row>41</xdr:row>
      <xdr:rowOff>80735</xdr:rowOff>
    </xdr:from>
    <xdr:to>
      <xdr:col>24</xdr:col>
      <xdr:colOff>120650</xdr:colOff>
      <xdr:row>41</xdr:row>
      <xdr:rowOff>80735</xdr:rowOff>
    </xdr:to>
    <xdr:cxnSp macro="">
      <xdr:nvCxnSpPr>
        <xdr:cNvPr id="307" name="直線コネクタ 306"/>
        <xdr:cNvCxnSpPr/>
      </xdr:nvCxnSpPr>
      <xdr:spPr>
        <a:xfrm>
          <a:off x="16421100" y="711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142620</xdr:rowOff>
    </xdr:from>
    <xdr:ext cx="762000" cy="259045"/>
    <xdr:sp macro="" textlink="">
      <xdr:nvSpPr>
        <xdr:cNvPr id="308" name="補助費等最大値テキスト"/>
        <xdr:cNvSpPr txBox="1"/>
      </xdr:nvSpPr>
      <xdr:spPr>
        <a:xfrm>
          <a:off x="16598900" y="528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56243</xdr:rowOff>
    </xdr:from>
    <xdr:to>
      <xdr:col>24</xdr:col>
      <xdr:colOff>120650</xdr:colOff>
      <xdr:row>32</xdr:row>
      <xdr:rowOff>56243</xdr:rowOff>
    </xdr:to>
    <xdr:cxnSp macro="">
      <xdr:nvCxnSpPr>
        <xdr:cNvPr id="309" name="直線コネクタ 308"/>
        <xdr:cNvCxnSpPr/>
      </xdr:nvCxnSpPr>
      <xdr:spPr>
        <a:xfrm>
          <a:off x="16421100" y="554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39915</xdr:rowOff>
    </xdr:from>
    <xdr:to>
      <xdr:col>24</xdr:col>
      <xdr:colOff>31750</xdr:colOff>
      <xdr:row>38</xdr:row>
      <xdr:rowOff>50800</xdr:rowOff>
    </xdr:to>
    <xdr:cxnSp macro="">
      <xdr:nvCxnSpPr>
        <xdr:cNvPr id="310" name="直線コネクタ 309"/>
        <xdr:cNvCxnSpPr/>
      </xdr:nvCxnSpPr>
      <xdr:spPr>
        <a:xfrm>
          <a:off x="15671800" y="65550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149877</xdr:rowOff>
    </xdr:from>
    <xdr:ext cx="762000" cy="259045"/>
    <xdr:sp macro="" textlink="">
      <xdr:nvSpPr>
        <xdr:cNvPr id="311" name="補助費等平均値テキスト"/>
        <xdr:cNvSpPr txBox="1"/>
      </xdr:nvSpPr>
      <xdr:spPr>
        <a:xfrm>
          <a:off x="16598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133350</xdr:rowOff>
    </xdr:from>
    <xdr:to>
      <xdr:col>24</xdr:col>
      <xdr:colOff>82550</xdr:colOff>
      <xdr:row>36</xdr:row>
      <xdr:rowOff>63500</xdr:rowOff>
    </xdr:to>
    <xdr:sp macro="" textlink="">
      <xdr:nvSpPr>
        <xdr:cNvPr id="312" name="フローチャート : 判断 311"/>
        <xdr:cNvSpPr/>
      </xdr:nvSpPr>
      <xdr:spPr>
        <a:xfrm>
          <a:off x="16459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39915</xdr:rowOff>
    </xdr:from>
    <xdr:to>
      <xdr:col>22</xdr:col>
      <xdr:colOff>565150</xdr:colOff>
      <xdr:row>38</xdr:row>
      <xdr:rowOff>116115</xdr:rowOff>
    </xdr:to>
    <xdr:cxnSp macro="">
      <xdr:nvCxnSpPr>
        <xdr:cNvPr id="313" name="直線コネクタ 312"/>
        <xdr:cNvCxnSpPr/>
      </xdr:nvCxnSpPr>
      <xdr:spPr>
        <a:xfrm flipV="1">
          <a:off x="14782800" y="65550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155122</xdr:rowOff>
    </xdr:from>
    <xdr:to>
      <xdr:col>22</xdr:col>
      <xdr:colOff>615950</xdr:colOff>
      <xdr:row>36</xdr:row>
      <xdr:rowOff>85272</xdr:rowOff>
    </xdr:to>
    <xdr:sp macro="" textlink="">
      <xdr:nvSpPr>
        <xdr:cNvPr id="314" name="フローチャート : 判断 313"/>
        <xdr:cNvSpPr/>
      </xdr:nvSpPr>
      <xdr:spPr>
        <a:xfrm>
          <a:off x="15621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95449</xdr:rowOff>
    </xdr:from>
    <xdr:ext cx="736600" cy="259045"/>
    <xdr:sp macro="" textlink="">
      <xdr:nvSpPr>
        <xdr:cNvPr id="315" name="テキスト ボックス 314"/>
        <xdr:cNvSpPr txBox="1"/>
      </xdr:nvSpPr>
      <xdr:spPr>
        <a:xfrm>
          <a:off x="15290800" y="5924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50800</xdr:rowOff>
    </xdr:from>
    <xdr:to>
      <xdr:col>21</xdr:col>
      <xdr:colOff>361950</xdr:colOff>
      <xdr:row>38</xdr:row>
      <xdr:rowOff>116115</xdr:rowOff>
    </xdr:to>
    <xdr:cxnSp macro="">
      <xdr:nvCxnSpPr>
        <xdr:cNvPr id="316" name="直線コネクタ 315"/>
        <xdr:cNvCxnSpPr/>
      </xdr:nvCxnSpPr>
      <xdr:spPr>
        <a:xfrm>
          <a:off x="13893800" y="65659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155122</xdr:rowOff>
    </xdr:from>
    <xdr:to>
      <xdr:col>21</xdr:col>
      <xdr:colOff>412750</xdr:colOff>
      <xdr:row>36</xdr:row>
      <xdr:rowOff>85272</xdr:rowOff>
    </xdr:to>
    <xdr:sp macro="" textlink="">
      <xdr:nvSpPr>
        <xdr:cNvPr id="317" name="フローチャート : 判断 316"/>
        <xdr:cNvSpPr/>
      </xdr:nvSpPr>
      <xdr:spPr>
        <a:xfrm>
          <a:off x="14732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95449</xdr:rowOff>
    </xdr:from>
    <xdr:ext cx="762000" cy="259045"/>
    <xdr:sp macro="" textlink="">
      <xdr:nvSpPr>
        <xdr:cNvPr id="318" name="テキスト ボックス 317"/>
        <xdr:cNvSpPr txBox="1"/>
      </xdr:nvSpPr>
      <xdr:spPr>
        <a:xfrm>
          <a:off x="14401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102507</xdr:rowOff>
    </xdr:from>
    <xdr:to>
      <xdr:col>20</xdr:col>
      <xdr:colOff>158750</xdr:colOff>
      <xdr:row>38</xdr:row>
      <xdr:rowOff>50800</xdr:rowOff>
    </xdr:to>
    <xdr:cxnSp macro="">
      <xdr:nvCxnSpPr>
        <xdr:cNvPr id="319" name="直線コネクタ 318"/>
        <xdr:cNvCxnSpPr/>
      </xdr:nvCxnSpPr>
      <xdr:spPr>
        <a:xfrm>
          <a:off x="13004800" y="64461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122464</xdr:rowOff>
    </xdr:from>
    <xdr:to>
      <xdr:col>20</xdr:col>
      <xdr:colOff>209550</xdr:colOff>
      <xdr:row>36</xdr:row>
      <xdr:rowOff>52614</xdr:rowOff>
    </xdr:to>
    <xdr:sp macro="" textlink="">
      <xdr:nvSpPr>
        <xdr:cNvPr id="320" name="フローチャート : 判断 319"/>
        <xdr:cNvSpPr/>
      </xdr:nvSpPr>
      <xdr:spPr>
        <a:xfrm>
          <a:off x="13843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62791</xdr:rowOff>
    </xdr:from>
    <xdr:ext cx="762000" cy="259045"/>
    <xdr:sp macro="" textlink="">
      <xdr:nvSpPr>
        <xdr:cNvPr id="321" name="テキスト ボックス 320"/>
        <xdr:cNvSpPr txBox="1"/>
      </xdr:nvSpPr>
      <xdr:spPr>
        <a:xfrm>
          <a:off x="13512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16328</xdr:rowOff>
    </xdr:from>
    <xdr:to>
      <xdr:col>19</xdr:col>
      <xdr:colOff>6350</xdr:colOff>
      <xdr:row>36</xdr:row>
      <xdr:rowOff>117928</xdr:rowOff>
    </xdr:to>
    <xdr:sp macro="" textlink="">
      <xdr:nvSpPr>
        <xdr:cNvPr id="322" name="フローチャート : 判断 321"/>
        <xdr:cNvSpPr/>
      </xdr:nvSpPr>
      <xdr:spPr>
        <a:xfrm>
          <a:off x="12954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128105</xdr:rowOff>
    </xdr:from>
    <xdr:ext cx="762000" cy="259045"/>
    <xdr:sp macro="" textlink="">
      <xdr:nvSpPr>
        <xdr:cNvPr id="323" name="テキスト ボックス 322"/>
        <xdr:cNvSpPr txBox="1"/>
      </xdr:nvSpPr>
      <xdr:spPr>
        <a:xfrm>
          <a:off x="12623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38</xdr:row>
      <xdr:rowOff>0</xdr:rowOff>
    </xdr:from>
    <xdr:to>
      <xdr:col>24</xdr:col>
      <xdr:colOff>82550</xdr:colOff>
      <xdr:row>38</xdr:row>
      <xdr:rowOff>101600</xdr:rowOff>
    </xdr:to>
    <xdr:sp macro="" textlink="">
      <xdr:nvSpPr>
        <xdr:cNvPr id="329" name="円/楕円 328"/>
        <xdr:cNvSpPr/>
      </xdr:nvSpPr>
      <xdr:spPr>
        <a:xfrm>
          <a:off x="16459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143527</xdr:rowOff>
    </xdr:from>
    <xdr:ext cx="762000" cy="259045"/>
    <xdr:sp macro="" textlink="">
      <xdr:nvSpPr>
        <xdr:cNvPr id="330" name="補助費等該当値テキスト"/>
        <xdr:cNvSpPr txBox="1"/>
      </xdr:nvSpPr>
      <xdr:spPr>
        <a:xfrm>
          <a:off x="16598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160565</xdr:rowOff>
    </xdr:from>
    <xdr:to>
      <xdr:col>22</xdr:col>
      <xdr:colOff>615950</xdr:colOff>
      <xdr:row>38</xdr:row>
      <xdr:rowOff>90715</xdr:rowOff>
    </xdr:to>
    <xdr:sp macro="" textlink="">
      <xdr:nvSpPr>
        <xdr:cNvPr id="331" name="円/楕円 330"/>
        <xdr:cNvSpPr/>
      </xdr:nvSpPr>
      <xdr:spPr>
        <a:xfrm>
          <a:off x="15621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75492</xdr:rowOff>
    </xdr:from>
    <xdr:ext cx="736600" cy="259045"/>
    <xdr:sp macro="" textlink="">
      <xdr:nvSpPr>
        <xdr:cNvPr id="332" name="テキスト ボックス 331"/>
        <xdr:cNvSpPr txBox="1"/>
      </xdr:nvSpPr>
      <xdr:spPr>
        <a:xfrm>
          <a:off x="15290800" y="6590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65315</xdr:rowOff>
    </xdr:from>
    <xdr:to>
      <xdr:col>21</xdr:col>
      <xdr:colOff>412750</xdr:colOff>
      <xdr:row>38</xdr:row>
      <xdr:rowOff>166915</xdr:rowOff>
    </xdr:to>
    <xdr:sp macro="" textlink="">
      <xdr:nvSpPr>
        <xdr:cNvPr id="333" name="円/楕円 332"/>
        <xdr:cNvSpPr/>
      </xdr:nvSpPr>
      <xdr:spPr>
        <a:xfrm>
          <a:off x="147320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151692</xdr:rowOff>
    </xdr:from>
    <xdr:ext cx="762000" cy="259045"/>
    <xdr:sp macro="" textlink="">
      <xdr:nvSpPr>
        <xdr:cNvPr id="334" name="テキスト ボックス 333"/>
        <xdr:cNvSpPr txBox="1"/>
      </xdr:nvSpPr>
      <xdr:spPr>
        <a:xfrm>
          <a:off x="14401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0</xdr:rowOff>
    </xdr:from>
    <xdr:to>
      <xdr:col>20</xdr:col>
      <xdr:colOff>209550</xdr:colOff>
      <xdr:row>38</xdr:row>
      <xdr:rowOff>101600</xdr:rowOff>
    </xdr:to>
    <xdr:sp macro="" textlink="">
      <xdr:nvSpPr>
        <xdr:cNvPr id="335" name="円/楕円 334"/>
        <xdr:cNvSpPr/>
      </xdr:nvSpPr>
      <xdr:spPr>
        <a:xfrm>
          <a:off x="13843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86377</xdr:rowOff>
    </xdr:from>
    <xdr:ext cx="762000" cy="259045"/>
    <xdr:sp macro="" textlink="">
      <xdr:nvSpPr>
        <xdr:cNvPr id="336" name="テキスト ボックス 335"/>
        <xdr:cNvSpPr txBox="1"/>
      </xdr:nvSpPr>
      <xdr:spPr>
        <a:xfrm>
          <a:off x="13512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51707</xdr:rowOff>
    </xdr:from>
    <xdr:to>
      <xdr:col>19</xdr:col>
      <xdr:colOff>6350</xdr:colOff>
      <xdr:row>37</xdr:row>
      <xdr:rowOff>153307</xdr:rowOff>
    </xdr:to>
    <xdr:sp macro="" textlink="">
      <xdr:nvSpPr>
        <xdr:cNvPr id="337" name="円/楕円 336"/>
        <xdr:cNvSpPr/>
      </xdr:nvSpPr>
      <xdr:spPr>
        <a:xfrm>
          <a:off x="12954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138084</xdr:rowOff>
    </xdr:from>
    <xdr:ext cx="762000" cy="259045"/>
    <xdr:sp macro="" textlink="">
      <xdr:nvSpPr>
        <xdr:cNvPr id="338" name="テキスト ボックス 337"/>
        <xdr:cNvSpPr txBox="1"/>
      </xdr:nvSpPr>
      <xdr:spPr>
        <a:xfrm>
          <a:off x="12623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近年、普通建設事業に伴う地方債は事業費抑制により減少しているものの、臨時財政対策債の発行が要因で地方債残高の総額は増加傾向にあり、公債費も増加している。</a:t>
          </a: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3" name="直線コネクタ 352"/>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4" name="テキスト ボックス 353"/>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57" name="直線コネクタ 356"/>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58" name="テキスト ボックス 357"/>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29845</xdr:rowOff>
    </xdr:from>
    <xdr:to>
      <xdr:col>7</xdr:col>
      <xdr:colOff>15875</xdr:colOff>
      <xdr:row>80</xdr:row>
      <xdr:rowOff>18414</xdr:rowOff>
    </xdr:to>
    <xdr:cxnSp macro="">
      <xdr:nvCxnSpPr>
        <xdr:cNvPr id="362" name="直線コネクタ 361"/>
        <xdr:cNvCxnSpPr/>
      </xdr:nvCxnSpPr>
      <xdr:spPr>
        <a:xfrm flipV="1">
          <a:off x="4826000" y="12545695"/>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161941</xdr:rowOff>
    </xdr:from>
    <xdr:ext cx="762000" cy="259045"/>
    <xdr:sp macro="" textlink="">
      <xdr:nvSpPr>
        <xdr:cNvPr id="363" name="公債費最小値テキスト"/>
        <xdr:cNvSpPr txBox="1"/>
      </xdr:nvSpPr>
      <xdr:spPr>
        <a:xfrm>
          <a:off x="4914900" y="1370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6</xdr:col>
      <xdr:colOff>612775</xdr:colOff>
      <xdr:row>80</xdr:row>
      <xdr:rowOff>18414</xdr:rowOff>
    </xdr:from>
    <xdr:to>
      <xdr:col>7</xdr:col>
      <xdr:colOff>104775</xdr:colOff>
      <xdr:row>80</xdr:row>
      <xdr:rowOff>18414</xdr:rowOff>
    </xdr:to>
    <xdr:cxnSp macro="">
      <xdr:nvCxnSpPr>
        <xdr:cNvPr id="364" name="直線コネクタ 363"/>
        <xdr:cNvCxnSpPr/>
      </xdr:nvCxnSpPr>
      <xdr:spPr>
        <a:xfrm>
          <a:off x="4737100" y="1373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116222</xdr:rowOff>
    </xdr:from>
    <xdr:ext cx="762000" cy="259045"/>
    <xdr:sp macro="" textlink="">
      <xdr:nvSpPr>
        <xdr:cNvPr id="365" name="公債費最大値テキスト"/>
        <xdr:cNvSpPr txBox="1"/>
      </xdr:nvSpPr>
      <xdr:spPr>
        <a:xfrm>
          <a:off x="4914900" y="1228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6</xdr:col>
      <xdr:colOff>612775</xdr:colOff>
      <xdr:row>73</xdr:row>
      <xdr:rowOff>29845</xdr:rowOff>
    </xdr:from>
    <xdr:to>
      <xdr:col>7</xdr:col>
      <xdr:colOff>104775</xdr:colOff>
      <xdr:row>73</xdr:row>
      <xdr:rowOff>29845</xdr:rowOff>
    </xdr:to>
    <xdr:cxnSp macro="">
      <xdr:nvCxnSpPr>
        <xdr:cNvPr id="366" name="直線コネクタ 365"/>
        <xdr:cNvCxnSpPr/>
      </xdr:nvCxnSpPr>
      <xdr:spPr>
        <a:xfrm>
          <a:off x="4737100" y="1254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12700</xdr:rowOff>
    </xdr:from>
    <xdr:to>
      <xdr:col>7</xdr:col>
      <xdr:colOff>15875</xdr:colOff>
      <xdr:row>76</xdr:row>
      <xdr:rowOff>52705</xdr:rowOff>
    </xdr:to>
    <xdr:cxnSp macro="">
      <xdr:nvCxnSpPr>
        <xdr:cNvPr id="367" name="直線コネクタ 366"/>
        <xdr:cNvCxnSpPr/>
      </xdr:nvCxnSpPr>
      <xdr:spPr>
        <a:xfrm>
          <a:off x="3987800" y="1304290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98442</xdr:rowOff>
    </xdr:from>
    <xdr:ext cx="762000" cy="259045"/>
    <xdr:sp macro="" textlink="">
      <xdr:nvSpPr>
        <xdr:cNvPr id="368" name="公債費平均値テキスト"/>
        <xdr:cNvSpPr txBox="1"/>
      </xdr:nvSpPr>
      <xdr:spPr>
        <a:xfrm>
          <a:off x="4914900" y="12785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81915</xdr:rowOff>
    </xdr:from>
    <xdr:to>
      <xdr:col>7</xdr:col>
      <xdr:colOff>66675</xdr:colOff>
      <xdr:row>76</xdr:row>
      <xdr:rowOff>12064</xdr:rowOff>
    </xdr:to>
    <xdr:sp macro="" textlink="">
      <xdr:nvSpPr>
        <xdr:cNvPr id="369" name="フローチャート : 判断 368"/>
        <xdr:cNvSpPr/>
      </xdr:nvSpPr>
      <xdr:spPr>
        <a:xfrm>
          <a:off x="4775200" y="129406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132715</xdr:rowOff>
    </xdr:from>
    <xdr:to>
      <xdr:col>5</xdr:col>
      <xdr:colOff>549275</xdr:colOff>
      <xdr:row>76</xdr:row>
      <xdr:rowOff>12700</xdr:rowOff>
    </xdr:to>
    <xdr:cxnSp macro="">
      <xdr:nvCxnSpPr>
        <xdr:cNvPr id="370" name="直線コネクタ 369"/>
        <xdr:cNvCxnSpPr/>
      </xdr:nvCxnSpPr>
      <xdr:spPr>
        <a:xfrm>
          <a:off x="3098800" y="1299146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99060</xdr:rowOff>
    </xdr:from>
    <xdr:to>
      <xdr:col>5</xdr:col>
      <xdr:colOff>600075</xdr:colOff>
      <xdr:row>76</xdr:row>
      <xdr:rowOff>29211</xdr:rowOff>
    </xdr:to>
    <xdr:sp macro="" textlink="">
      <xdr:nvSpPr>
        <xdr:cNvPr id="371" name="フローチャート : 判断 370"/>
        <xdr:cNvSpPr/>
      </xdr:nvSpPr>
      <xdr:spPr>
        <a:xfrm>
          <a:off x="39370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39387</xdr:rowOff>
    </xdr:from>
    <xdr:ext cx="736600" cy="259045"/>
    <xdr:sp macro="" textlink="">
      <xdr:nvSpPr>
        <xdr:cNvPr id="372" name="テキスト ボックス 371"/>
        <xdr:cNvSpPr txBox="1"/>
      </xdr:nvSpPr>
      <xdr:spPr>
        <a:xfrm>
          <a:off x="3606800" y="12726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81280</xdr:rowOff>
    </xdr:from>
    <xdr:to>
      <xdr:col>4</xdr:col>
      <xdr:colOff>346075</xdr:colOff>
      <xdr:row>75</xdr:row>
      <xdr:rowOff>132715</xdr:rowOff>
    </xdr:to>
    <xdr:cxnSp macro="">
      <xdr:nvCxnSpPr>
        <xdr:cNvPr id="373" name="直線コネクタ 372"/>
        <xdr:cNvCxnSpPr/>
      </xdr:nvCxnSpPr>
      <xdr:spPr>
        <a:xfrm>
          <a:off x="2209800" y="1294003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127635</xdr:rowOff>
    </xdr:from>
    <xdr:to>
      <xdr:col>4</xdr:col>
      <xdr:colOff>396875</xdr:colOff>
      <xdr:row>76</xdr:row>
      <xdr:rowOff>57786</xdr:rowOff>
    </xdr:to>
    <xdr:sp macro="" textlink="">
      <xdr:nvSpPr>
        <xdr:cNvPr id="374" name="フローチャート : 判断 373"/>
        <xdr:cNvSpPr/>
      </xdr:nvSpPr>
      <xdr:spPr>
        <a:xfrm>
          <a:off x="3048000" y="129863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42563</xdr:rowOff>
    </xdr:from>
    <xdr:ext cx="762000" cy="259045"/>
    <xdr:sp macro="" textlink="">
      <xdr:nvSpPr>
        <xdr:cNvPr id="375" name="テキスト ボックス 374"/>
        <xdr:cNvSpPr txBox="1"/>
      </xdr:nvSpPr>
      <xdr:spPr>
        <a:xfrm>
          <a:off x="2717800" y="1307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81280</xdr:rowOff>
    </xdr:from>
    <xdr:to>
      <xdr:col>3</xdr:col>
      <xdr:colOff>142875</xdr:colOff>
      <xdr:row>75</xdr:row>
      <xdr:rowOff>138430</xdr:rowOff>
    </xdr:to>
    <xdr:cxnSp macro="">
      <xdr:nvCxnSpPr>
        <xdr:cNvPr id="376" name="直線コネクタ 375"/>
        <xdr:cNvCxnSpPr/>
      </xdr:nvCxnSpPr>
      <xdr:spPr>
        <a:xfrm flipV="1">
          <a:off x="1320800" y="129400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139065</xdr:rowOff>
    </xdr:from>
    <xdr:to>
      <xdr:col>3</xdr:col>
      <xdr:colOff>193675</xdr:colOff>
      <xdr:row>76</xdr:row>
      <xdr:rowOff>69214</xdr:rowOff>
    </xdr:to>
    <xdr:sp macro="" textlink="">
      <xdr:nvSpPr>
        <xdr:cNvPr id="377" name="フローチャート : 判断 376"/>
        <xdr:cNvSpPr/>
      </xdr:nvSpPr>
      <xdr:spPr>
        <a:xfrm>
          <a:off x="2159000" y="12997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53991</xdr:rowOff>
    </xdr:from>
    <xdr:ext cx="762000" cy="259045"/>
    <xdr:sp macro="" textlink="">
      <xdr:nvSpPr>
        <xdr:cNvPr id="378" name="テキスト ボックス 377"/>
        <xdr:cNvSpPr txBox="1"/>
      </xdr:nvSpPr>
      <xdr:spPr>
        <a:xfrm>
          <a:off x="1828800" y="13084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167640</xdr:rowOff>
    </xdr:from>
    <xdr:to>
      <xdr:col>1</xdr:col>
      <xdr:colOff>676275</xdr:colOff>
      <xdr:row>75</xdr:row>
      <xdr:rowOff>97790</xdr:rowOff>
    </xdr:to>
    <xdr:sp macro="" textlink="">
      <xdr:nvSpPr>
        <xdr:cNvPr id="379" name="フローチャート : 判断 378"/>
        <xdr:cNvSpPr/>
      </xdr:nvSpPr>
      <xdr:spPr>
        <a:xfrm>
          <a:off x="12700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107967</xdr:rowOff>
    </xdr:from>
    <xdr:ext cx="762000" cy="259045"/>
    <xdr:sp macro="" textlink="">
      <xdr:nvSpPr>
        <xdr:cNvPr id="380" name="テキスト ボックス 379"/>
        <xdr:cNvSpPr txBox="1"/>
      </xdr:nvSpPr>
      <xdr:spPr>
        <a:xfrm>
          <a:off x="939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1905</xdr:rowOff>
    </xdr:from>
    <xdr:to>
      <xdr:col>7</xdr:col>
      <xdr:colOff>66675</xdr:colOff>
      <xdr:row>76</xdr:row>
      <xdr:rowOff>103505</xdr:rowOff>
    </xdr:to>
    <xdr:sp macro="" textlink="">
      <xdr:nvSpPr>
        <xdr:cNvPr id="386" name="円/楕円 385"/>
        <xdr:cNvSpPr/>
      </xdr:nvSpPr>
      <xdr:spPr>
        <a:xfrm>
          <a:off x="4775200" y="1303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145432</xdr:rowOff>
    </xdr:from>
    <xdr:ext cx="762000" cy="259045"/>
    <xdr:sp macro="" textlink="">
      <xdr:nvSpPr>
        <xdr:cNvPr id="387" name="公債費該当値テキスト"/>
        <xdr:cNvSpPr txBox="1"/>
      </xdr:nvSpPr>
      <xdr:spPr>
        <a:xfrm>
          <a:off x="4914900" y="130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133350</xdr:rowOff>
    </xdr:from>
    <xdr:to>
      <xdr:col>5</xdr:col>
      <xdr:colOff>600075</xdr:colOff>
      <xdr:row>76</xdr:row>
      <xdr:rowOff>63500</xdr:rowOff>
    </xdr:to>
    <xdr:sp macro="" textlink="">
      <xdr:nvSpPr>
        <xdr:cNvPr id="388" name="円/楕円 387"/>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48277</xdr:rowOff>
    </xdr:from>
    <xdr:ext cx="736600" cy="259045"/>
    <xdr:sp macro="" textlink="">
      <xdr:nvSpPr>
        <xdr:cNvPr id="389" name="テキスト ボックス 388"/>
        <xdr:cNvSpPr txBox="1"/>
      </xdr:nvSpPr>
      <xdr:spPr>
        <a:xfrm>
          <a:off x="3606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81915</xdr:rowOff>
    </xdr:from>
    <xdr:to>
      <xdr:col>4</xdr:col>
      <xdr:colOff>396875</xdr:colOff>
      <xdr:row>76</xdr:row>
      <xdr:rowOff>12064</xdr:rowOff>
    </xdr:to>
    <xdr:sp macro="" textlink="">
      <xdr:nvSpPr>
        <xdr:cNvPr id="390" name="円/楕円 389"/>
        <xdr:cNvSpPr/>
      </xdr:nvSpPr>
      <xdr:spPr>
        <a:xfrm>
          <a:off x="3048000" y="129406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22242</xdr:rowOff>
    </xdr:from>
    <xdr:ext cx="762000" cy="259045"/>
    <xdr:sp macro="" textlink="">
      <xdr:nvSpPr>
        <xdr:cNvPr id="391" name="テキスト ボックス 390"/>
        <xdr:cNvSpPr txBox="1"/>
      </xdr:nvSpPr>
      <xdr:spPr>
        <a:xfrm>
          <a:off x="2717800" y="12709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30480</xdr:rowOff>
    </xdr:from>
    <xdr:to>
      <xdr:col>3</xdr:col>
      <xdr:colOff>193675</xdr:colOff>
      <xdr:row>75</xdr:row>
      <xdr:rowOff>132080</xdr:rowOff>
    </xdr:to>
    <xdr:sp macro="" textlink="">
      <xdr:nvSpPr>
        <xdr:cNvPr id="392" name="円/楕円 391"/>
        <xdr:cNvSpPr/>
      </xdr:nvSpPr>
      <xdr:spPr>
        <a:xfrm>
          <a:off x="2159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142257</xdr:rowOff>
    </xdr:from>
    <xdr:ext cx="762000" cy="259045"/>
    <xdr:sp macro="" textlink="">
      <xdr:nvSpPr>
        <xdr:cNvPr id="393" name="テキスト ボックス 392"/>
        <xdr:cNvSpPr txBox="1"/>
      </xdr:nvSpPr>
      <xdr:spPr>
        <a:xfrm>
          <a:off x="1828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87630</xdr:rowOff>
    </xdr:from>
    <xdr:to>
      <xdr:col>1</xdr:col>
      <xdr:colOff>676275</xdr:colOff>
      <xdr:row>76</xdr:row>
      <xdr:rowOff>17780</xdr:rowOff>
    </xdr:to>
    <xdr:sp macro="" textlink="">
      <xdr:nvSpPr>
        <xdr:cNvPr id="394" name="円/楕円 393"/>
        <xdr:cNvSpPr/>
      </xdr:nvSpPr>
      <xdr:spPr>
        <a:xfrm>
          <a:off x="1270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2557</xdr:rowOff>
    </xdr:from>
    <xdr:ext cx="762000" cy="259045"/>
    <xdr:sp macro="" textlink="">
      <xdr:nvSpPr>
        <xdr:cNvPr id="395" name="テキスト ボックス 394"/>
        <xdr:cNvSpPr txBox="1"/>
      </xdr:nvSpPr>
      <xdr:spPr>
        <a:xfrm>
          <a:off x="939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歳出予算額を抑えるために、対前年度から一定率を減じたものを予算要求限度額に設定するなど、「和泉再生プラン」に取り組んできたものの、類似団体と比較すると低順位に位置している。</a:t>
          </a:r>
          <a:endParaRPr kumimoji="1" lang="en-US" altLang="ja-JP" sz="1300">
            <a:latin typeface="ＭＳ Ｐゴシック"/>
          </a:endParaRPr>
        </a:p>
        <a:p>
          <a:r>
            <a:rPr kumimoji="1" lang="ja-JP" altLang="en-US" sz="1300">
              <a:latin typeface="ＭＳ Ｐゴシック"/>
            </a:rPr>
            <a:t>　今後は、「和泉躍進プラン（案）」を着実に実施することにより、事業費の抑制を図る。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80</xdr:row>
      <xdr:rowOff>17272</xdr:rowOff>
    </xdr:to>
    <xdr:cxnSp macro="">
      <xdr:nvCxnSpPr>
        <xdr:cNvPr id="421" name="直線コネクタ 420"/>
        <xdr:cNvCxnSpPr/>
      </xdr:nvCxnSpPr>
      <xdr:spPr>
        <a:xfrm flipV="1">
          <a:off x="16510000" y="1261770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160799</xdr:rowOff>
    </xdr:from>
    <xdr:ext cx="762000" cy="259045"/>
    <xdr:sp macro="" textlink="">
      <xdr:nvSpPr>
        <xdr:cNvPr id="422" name="公債費以外最小値テキスト"/>
        <xdr:cNvSpPr txBox="1"/>
      </xdr:nvSpPr>
      <xdr:spPr>
        <a:xfrm>
          <a:off x="16598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a:t>
          </a:r>
          <a:endParaRPr kumimoji="1" lang="ja-JP" altLang="en-US" sz="1000" b="1">
            <a:latin typeface="ＭＳ Ｐゴシック"/>
          </a:endParaRPr>
        </a:p>
      </xdr:txBody>
    </xdr:sp>
    <xdr:clientData/>
  </xdr:oneCellAnchor>
  <xdr:twoCellAnchor>
    <xdr:from>
      <xdr:col>23</xdr:col>
      <xdr:colOff>628650</xdr:colOff>
      <xdr:row>80</xdr:row>
      <xdr:rowOff>17272</xdr:rowOff>
    </xdr:from>
    <xdr:to>
      <xdr:col>24</xdr:col>
      <xdr:colOff>120650</xdr:colOff>
      <xdr:row>80</xdr:row>
      <xdr:rowOff>17272</xdr:rowOff>
    </xdr:to>
    <xdr:cxnSp macro="">
      <xdr:nvCxnSpPr>
        <xdr:cNvPr id="423" name="直線コネクタ 422"/>
        <xdr:cNvCxnSpPr/>
      </xdr:nvCxnSpPr>
      <xdr:spPr>
        <a:xfrm>
          <a:off x="16421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4"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5" name="直線コネクタ 424"/>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99568</xdr:rowOff>
    </xdr:from>
    <xdr:to>
      <xdr:col>24</xdr:col>
      <xdr:colOff>31750</xdr:colOff>
      <xdr:row>79</xdr:row>
      <xdr:rowOff>56135</xdr:rowOff>
    </xdr:to>
    <xdr:cxnSp macro="">
      <xdr:nvCxnSpPr>
        <xdr:cNvPr id="426" name="直線コネクタ 425"/>
        <xdr:cNvCxnSpPr/>
      </xdr:nvCxnSpPr>
      <xdr:spPr>
        <a:xfrm>
          <a:off x="15671800" y="13472668"/>
          <a:ext cx="8382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81297</xdr:rowOff>
    </xdr:from>
    <xdr:ext cx="762000" cy="259045"/>
    <xdr:sp macro="" textlink="">
      <xdr:nvSpPr>
        <xdr:cNvPr id="427" name="公債費以外平均値テキスト"/>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64770</xdr:rowOff>
    </xdr:from>
    <xdr:to>
      <xdr:col>24</xdr:col>
      <xdr:colOff>82550</xdr:colOff>
      <xdr:row>77</xdr:row>
      <xdr:rowOff>166370</xdr:rowOff>
    </xdr:to>
    <xdr:sp macro="" textlink="">
      <xdr:nvSpPr>
        <xdr:cNvPr id="428" name="フローチャート : 判断 427"/>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99568</xdr:rowOff>
    </xdr:from>
    <xdr:to>
      <xdr:col>22</xdr:col>
      <xdr:colOff>565150</xdr:colOff>
      <xdr:row>78</xdr:row>
      <xdr:rowOff>159004</xdr:rowOff>
    </xdr:to>
    <xdr:cxnSp macro="">
      <xdr:nvCxnSpPr>
        <xdr:cNvPr id="429" name="直線コネクタ 428"/>
        <xdr:cNvCxnSpPr/>
      </xdr:nvCxnSpPr>
      <xdr:spPr>
        <a:xfrm flipV="1">
          <a:off x="14782800" y="1347266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763</xdr:rowOff>
    </xdr:from>
    <xdr:to>
      <xdr:col>22</xdr:col>
      <xdr:colOff>615950</xdr:colOff>
      <xdr:row>77</xdr:row>
      <xdr:rowOff>102363</xdr:rowOff>
    </xdr:to>
    <xdr:sp macro="" textlink="">
      <xdr:nvSpPr>
        <xdr:cNvPr id="430" name="フローチャート : 判断 429"/>
        <xdr:cNvSpPr/>
      </xdr:nvSpPr>
      <xdr:spPr>
        <a:xfrm>
          <a:off x="15621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112540</xdr:rowOff>
    </xdr:from>
    <xdr:ext cx="736600" cy="259045"/>
    <xdr:sp macro="" textlink="">
      <xdr:nvSpPr>
        <xdr:cNvPr id="431" name="テキスト ボックス 430"/>
        <xdr:cNvSpPr txBox="1"/>
      </xdr:nvSpPr>
      <xdr:spPr>
        <a:xfrm>
          <a:off x="15290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122428</xdr:rowOff>
    </xdr:from>
    <xdr:to>
      <xdr:col>21</xdr:col>
      <xdr:colOff>361950</xdr:colOff>
      <xdr:row>78</xdr:row>
      <xdr:rowOff>159004</xdr:rowOff>
    </xdr:to>
    <xdr:cxnSp macro="">
      <xdr:nvCxnSpPr>
        <xdr:cNvPr id="432" name="直線コネクタ 431"/>
        <xdr:cNvCxnSpPr/>
      </xdr:nvCxnSpPr>
      <xdr:spPr>
        <a:xfrm>
          <a:off x="13893800" y="134955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14478</xdr:rowOff>
    </xdr:from>
    <xdr:to>
      <xdr:col>21</xdr:col>
      <xdr:colOff>412750</xdr:colOff>
      <xdr:row>77</xdr:row>
      <xdr:rowOff>116078</xdr:rowOff>
    </xdr:to>
    <xdr:sp macro="" textlink="">
      <xdr:nvSpPr>
        <xdr:cNvPr id="433" name="フローチャート : 判断 432"/>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126255</xdr:rowOff>
    </xdr:from>
    <xdr:ext cx="762000" cy="259045"/>
    <xdr:sp macro="" textlink="">
      <xdr:nvSpPr>
        <xdr:cNvPr id="434" name="テキスト ボックス 433"/>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122428</xdr:rowOff>
    </xdr:from>
    <xdr:to>
      <xdr:col>20</xdr:col>
      <xdr:colOff>158750</xdr:colOff>
      <xdr:row>78</xdr:row>
      <xdr:rowOff>168148</xdr:rowOff>
    </xdr:to>
    <xdr:cxnSp macro="">
      <xdr:nvCxnSpPr>
        <xdr:cNvPr id="435" name="直線コネクタ 434"/>
        <xdr:cNvCxnSpPr/>
      </xdr:nvCxnSpPr>
      <xdr:spPr>
        <a:xfrm flipV="1">
          <a:off x="13004800" y="134955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144780</xdr:rowOff>
    </xdr:from>
    <xdr:to>
      <xdr:col>20</xdr:col>
      <xdr:colOff>209550</xdr:colOff>
      <xdr:row>77</xdr:row>
      <xdr:rowOff>74930</xdr:rowOff>
    </xdr:to>
    <xdr:sp macro="" textlink="">
      <xdr:nvSpPr>
        <xdr:cNvPr id="436" name="フローチャート : 判断 435"/>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85107</xdr:rowOff>
    </xdr:from>
    <xdr:ext cx="762000" cy="259045"/>
    <xdr:sp macro="" textlink="">
      <xdr:nvSpPr>
        <xdr:cNvPr id="437" name="テキスト ボックス 436"/>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96774</xdr:rowOff>
    </xdr:from>
    <xdr:to>
      <xdr:col>19</xdr:col>
      <xdr:colOff>6350</xdr:colOff>
      <xdr:row>78</xdr:row>
      <xdr:rowOff>26924</xdr:rowOff>
    </xdr:to>
    <xdr:sp macro="" textlink="">
      <xdr:nvSpPr>
        <xdr:cNvPr id="438" name="フローチャート : 判断 437"/>
        <xdr:cNvSpPr/>
      </xdr:nvSpPr>
      <xdr:spPr>
        <a:xfrm>
          <a:off x="12954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37101</xdr:rowOff>
    </xdr:from>
    <xdr:ext cx="762000" cy="259045"/>
    <xdr:sp macro="" textlink="">
      <xdr:nvSpPr>
        <xdr:cNvPr id="439" name="テキスト ボックス 438"/>
        <xdr:cNvSpPr txBox="1"/>
      </xdr:nvSpPr>
      <xdr:spPr>
        <a:xfrm>
          <a:off x="12623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5335</xdr:rowOff>
    </xdr:from>
    <xdr:to>
      <xdr:col>24</xdr:col>
      <xdr:colOff>82550</xdr:colOff>
      <xdr:row>79</xdr:row>
      <xdr:rowOff>106935</xdr:rowOff>
    </xdr:to>
    <xdr:sp macro="" textlink="">
      <xdr:nvSpPr>
        <xdr:cNvPr id="445" name="円/楕円 444"/>
        <xdr:cNvSpPr/>
      </xdr:nvSpPr>
      <xdr:spPr>
        <a:xfrm>
          <a:off x="164592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148862</xdr:rowOff>
    </xdr:from>
    <xdr:ext cx="762000" cy="259045"/>
    <xdr:sp macro="" textlink="">
      <xdr:nvSpPr>
        <xdr:cNvPr id="446" name="公債費以外該当値テキスト"/>
        <xdr:cNvSpPr txBox="1"/>
      </xdr:nvSpPr>
      <xdr:spPr>
        <a:xfrm>
          <a:off x="165989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48768</xdr:rowOff>
    </xdr:from>
    <xdr:to>
      <xdr:col>22</xdr:col>
      <xdr:colOff>615950</xdr:colOff>
      <xdr:row>78</xdr:row>
      <xdr:rowOff>150368</xdr:rowOff>
    </xdr:to>
    <xdr:sp macro="" textlink="">
      <xdr:nvSpPr>
        <xdr:cNvPr id="447" name="円/楕円 446"/>
        <xdr:cNvSpPr/>
      </xdr:nvSpPr>
      <xdr:spPr>
        <a:xfrm>
          <a:off x="15621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135145</xdr:rowOff>
    </xdr:from>
    <xdr:ext cx="736600" cy="259045"/>
    <xdr:sp macro="" textlink="">
      <xdr:nvSpPr>
        <xdr:cNvPr id="448" name="テキスト ボックス 447"/>
        <xdr:cNvSpPr txBox="1"/>
      </xdr:nvSpPr>
      <xdr:spPr>
        <a:xfrm>
          <a:off x="15290800" y="13508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108204</xdr:rowOff>
    </xdr:from>
    <xdr:to>
      <xdr:col>21</xdr:col>
      <xdr:colOff>412750</xdr:colOff>
      <xdr:row>79</xdr:row>
      <xdr:rowOff>38354</xdr:rowOff>
    </xdr:to>
    <xdr:sp macro="" textlink="">
      <xdr:nvSpPr>
        <xdr:cNvPr id="449" name="円/楕円 448"/>
        <xdr:cNvSpPr/>
      </xdr:nvSpPr>
      <xdr:spPr>
        <a:xfrm>
          <a:off x="14732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23131</xdr:rowOff>
    </xdr:from>
    <xdr:ext cx="762000" cy="259045"/>
    <xdr:sp macro="" textlink="">
      <xdr:nvSpPr>
        <xdr:cNvPr id="450" name="テキスト ボックス 449"/>
        <xdr:cNvSpPr txBox="1"/>
      </xdr:nvSpPr>
      <xdr:spPr>
        <a:xfrm>
          <a:off x="14401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71628</xdr:rowOff>
    </xdr:from>
    <xdr:to>
      <xdr:col>20</xdr:col>
      <xdr:colOff>209550</xdr:colOff>
      <xdr:row>79</xdr:row>
      <xdr:rowOff>1778</xdr:rowOff>
    </xdr:to>
    <xdr:sp macro="" textlink="">
      <xdr:nvSpPr>
        <xdr:cNvPr id="451" name="円/楕円 450"/>
        <xdr:cNvSpPr/>
      </xdr:nvSpPr>
      <xdr:spPr>
        <a:xfrm>
          <a:off x="13843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158005</xdr:rowOff>
    </xdr:from>
    <xdr:ext cx="762000" cy="259045"/>
    <xdr:sp macro="" textlink="">
      <xdr:nvSpPr>
        <xdr:cNvPr id="452" name="テキスト ボックス 451"/>
        <xdr:cNvSpPr txBox="1"/>
      </xdr:nvSpPr>
      <xdr:spPr>
        <a:xfrm>
          <a:off x="13512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117348</xdr:rowOff>
    </xdr:from>
    <xdr:to>
      <xdr:col>19</xdr:col>
      <xdr:colOff>6350</xdr:colOff>
      <xdr:row>79</xdr:row>
      <xdr:rowOff>47498</xdr:rowOff>
    </xdr:to>
    <xdr:sp macro="" textlink="">
      <xdr:nvSpPr>
        <xdr:cNvPr id="453" name="円/楕円 452"/>
        <xdr:cNvSpPr/>
      </xdr:nvSpPr>
      <xdr:spPr>
        <a:xfrm>
          <a:off x="12954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32275</xdr:rowOff>
    </xdr:from>
    <xdr:ext cx="762000" cy="259045"/>
    <xdr:sp macro="" textlink="">
      <xdr:nvSpPr>
        <xdr:cNvPr id="454" name="テキスト ボックス 453"/>
        <xdr:cNvSpPr txBox="1"/>
      </xdr:nvSpPr>
      <xdr:spPr>
        <a:xfrm>
          <a:off x="12623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大阪府和泉市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138095</xdr:rowOff>
    </xdr:from>
    <xdr:to>
      <xdr:col>4</xdr:col>
      <xdr:colOff>1117600</xdr:colOff>
      <xdr:row>19</xdr:row>
      <xdr:rowOff>21783</xdr:rowOff>
    </xdr:to>
    <xdr:cxnSp macro="">
      <xdr:nvCxnSpPr>
        <xdr:cNvPr id="43" name="直線コネクタ 42"/>
        <xdr:cNvCxnSpPr/>
      </xdr:nvCxnSpPr>
      <xdr:spPr bwMode="auto">
        <a:xfrm flipV="1">
          <a:off x="5651500" y="2071670"/>
          <a:ext cx="0" cy="12552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165310</xdr:rowOff>
    </xdr:from>
    <xdr:ext cx="762000" cy="259045"/>
    <xdr:sp macro="" textlink="">
      <xdr:nvSpPr>
        <xdr:cNvPr id="44" name="人口1人当たり決算額の推移最小値テキスト130"/>
        <xdr:cNvSpPr txBox="1"/>
      </xdr:nvSpPr>
      <xdr:spPr>
        <a:xfrm>
          <a:off x="5740400" y="3299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46,686</a:t>
          </a:r>
          <a:endParaRPr kumimoji="1" lang="ja-JP" altLang="en-US" sz="1000" b="1">
            <a:latin typeface="ＭＳ Ｐゴシック"/>
          </a:endParaRPr>
        </a:p>
      </xdr:txBody>
    </xdr:sp>
    <xdr:clientData/>
  </xdr:oneCellAnchor>
  <xdr:twoCellAnchor>
    <xdr:from>
      <xdr:col>4</xdr:col>
      <xdr:colOff>1028700</xdr:colOff>
      <xdr:row>19</xdr:row>
      <xdr:rowOff>21783</xdr:rowOff>
    </xdr:from>
    <xdr:to>
      <xdr:col>5</xdr:col>
      <xdr:colOff>73025</xdr:colOff>
      <xdr:row>19</xdr:row>
      <xdr:rowOff>21783</xdr:rowOff>
    </xdr:to>
    <xdr:cxnSp macro="">
      <xdr:nvCxnSpPr>
        <xdr:cNvPr id="45" name="直線コネクタ 44"/>
        <xdr:cNvCxnSpPr/>
      </xdr:nvCxnSpPr>
      <xdr:spPr bwMode="auto">
        <a:xfrm>
          <a:off x="5562600" y="3326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53022</xdr:rowOff>
    </xdr:from>
    <xdr:ext cx="762000" cy="259045"/>
    <xdr:sp macro="" textlink="">
      <xdr:nvSpPr>
        <xdr:cNvPr id="46" name="人口1人当たり決算額の推移最大値テキスト130"/>
        <xdr:cNvSpPr txBox="1"/>
      </xdr:nvSpPr>
      <xdr:spPr>
        <a:xfrm>
          <a:off x="5740400" y="181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101,598</a:t>
          </a:r>
          <a:endParaRPr kumimoji="1" lang="ja-JP" altLang="en-US" sz="1000" b="1">
            <a:latin typeface="ＭＳ Ｐゴシック"/>
          </a:endParaRPr>
        </a:p>
      </xdr:txBody>
    </xdr:sp>
    <xdr:clientData/>
  </xdr:oneCellAnchor>
  <xdr:twoCellAnchor>
    <xdr:from>
      <xdr:col>4</xdr:col>
      <xdr:colOff>1028700</xdr:colOff>
      <xdr:row>11</xdr:row>
      <xdr:rowOff>138095</xdr:rowOff>
    </xdr:from>
    <xdr:to>
      <xdr:col>5</xdr:col>
      <xdr:colOff>73025</xdr:colOff>
      <xdr:row>11</xdr:row>
      <xdr:rowOff>138095</xdr:rowOff>
    </xdr:to>
    <xdr:cxnSp macro="">
      <xdr:nvCxnSpPr>
        <xdr:cNvPr id="47" name="直線コネクタ 46"/>
        <xdr:cNvCxnSpPr/>
      </xdr:nvCxnSpPr>
      <xdr:spPr bwMode="auto">
        <a:xfrm>
          <a:off x="5562600" y="207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166532</xdr:rowOff>
    </xdr:from>
    <xdr:to>
      <xdr:col>4</xdr:col>
      <xdr:colOff>1117600</xdr:colOff>
      <xdr:row>18</xdr:row>
      <xdr:rowOff>13576</xdr:rowOff>
    </xdr:to>
    <xdr:cxnSp macro="">
      <xdr:nvCxnSpPr>
        <xdr:cNvPr id="48" name="直線コネクタ 47"/>
        <xdr:cNvCxnSpPr/>
      </xdr:nvCxnSpPr>
      <xdr:spPr bwMode="auto">
        <a:xfrm flipV="1">
          <a:off x="5003800" y="3128807"/>
          <a:ext cx="647700" cy="18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3809</xdr:rowOff>
    </xdr:from>
    <xdr:ext cx="762000" cy="259045"/>
    <xdr:sp macro="" textlink="">
      <xdr:nvSpPr>
        <xdr:cNvPr id="49" name="人口1人当たり決算額の推移平均値テキスト130"/>
        <xdr:cNvSpPr txBox="1"/>
      </xdr:nvSpPr>
      <xdr:spPr>
        <a:xfrm>
          <a:off x="5740400" y="279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158732</xdr:rowOff>
    </xdr:from>
    <xdr:to>
      <xdr:col>5</xdr:col>
      <xdr:colOff>34925</xdr:colOff>
      <xdr:row>17</xdr:row>
      <xdr:rowOff>88882</xdr:rowOff>
    </xdr:to>
    <xdr:sp macro="" textlink="">
      <xdr:nvSpPr>
        <xdr:cNvPr id="50" name="フローチャート : 判断 49"/>
        <xdr:cNvSpPr/>
      </xdr:nvSpPr>
      <xdr:spPr bwMode="auto">
        <a:xfrm>
          <a:off x="5600700" y="2949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154508</xdr:rowOff>
    </xdr:from>
    <xdr:to>
      <xdr:col>4</xdr:col>
      <xdr:colOff>469900</xdr:colOff>
      <xdr:row>18</xdr:row>
      <xdr:rowOff>13576</xdr:rowOff>
    </xdr:to>
    <xdr:cxnSp macro="">
      <xdr:nvCxnSpPr>
        <xdr:cNvPr id="51" name="直線コネクタ 50"/>
        <xdr:cNvCxnSpPr/>
      </xdr:nvCxnSpPr>
      <xdr:spPr bwMode="auto">
        <a:xfrm>
          <a:off x="4305300" y="3116783"/>
          <a:ext cx="698500" cy="30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160332</xdr:rowOff>
    </xdr:from>
    <xdr:to>
      <xdr:col>4</xdr:col>
      <xdr:colOff>520700</xdr:colOff>
      <xdr:row>17</xdr:row>
      <xdr:rowOff>90482</xdr:rowOff>
    </xdr:to>
    <xdr:sp macro="" textlink="">
      <xdr:nvSpPr>
        <xdr:cNvPr id="52" name="フローチャート : 判断 51"/>
        <xdr:cNvSpPr/>
      </xdr:nvSpPr>
      <xdr:spPr bwMode="auto">
        <a:xfrm>
          <a:off x="4953000" y="29511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100659</xdr:rowOff>
    </xdr:from>
    <xdr:ext cx="736600" cy="259045"/>
    <xdr:sp macro="" textlink="">
      <xdr:nvSpPr>
        <xdr:cNvPr id="53" name="テキスト ボックス 52"/>
        <xdr:cNvSpPr txBox="1"/>
      </xdr:nvSpPr>
      <xdr:spPr>
        <a:xfrm>
          <a:off x="4622800" y="2720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94546</xdr:rowOff>
    </xdr:from>
    <xdr:to>
      <xdr:col>3</xdr:col>
      <xdr:colOff>904875</xdr:colOff>
      <xdr:row>17</xdr:row>
      <xdr:rowOff>154508</xdr:rowOff>
    </xdr:to>
    <xdr:cxnSp macro="">
      <xdr:nvCxnSpPr>
        <xdr:cNvPr id="54" name="直線コネクタ 53"/>
        <xdr:cNvCxnSpPr/>
      </xdr:nvCxnSpPr>
      <xdr:spPr bwMode="auto">
        <a:xfrm>
          <a:off x="3606800" y="3056821"/>
          <a:ext cx="698500" cy="59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137861</xdr:rowOff>
    </xdr:from>
    <xdr:to>
      <xdr:col>3</xdr:col>
      <xdr:colOff>955675</xdr:colOff>
      <xdr:row>17</xdr:row>
      <xdr:rowOff>68011</xdr:rowOff>
    </xdr:to>
    <xdr:sp macro="" textlink="">
      <xdr:nvSpPr>
        <xdr:cNvPr id="55" name="フローチャート : 判断 54"/>
        <xdr:cNvSpPr/>
      </xdr:nvSpPr>
      <xdr:spPr bwMode="auto">
        <a:xfrm>
          <a:off x="4254500" y="2928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78188</xdr:rowOff>
    </xdr:from>
    <xdr:ext cx="762000" cy="259045"/>
    <xdr:sp macro="" textlink="">
      <xdr:nvSpPr>
        <xdr:cNvPr id="56" name="テキスト ボックス 55"/>
        <xdr:cNvSpPr txBox="1"/>
      </xdr:nvSpPr>
      <xdr:spPr>
        <a:xfrm>
          <a:off x="3924300" y="26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62108</xdr:rowOff>
    </xdr:from>
    <xdr:to>
      <xdr:col>3</xdr:col>
      <xdr:colOff>206375</xdr:colOff>
      <xdr:row>17</xdr:row>
      <xdr:rowOff>94546</xdr:rowOff>
    </xdr:to>
    <xdr:cxnSp macro="">
      <xdr:nvCxnSpPr>
        <xdr:cNvPr id="57" name="直線コネクタ 56"/>
        <xdr:cNvCxnSpPr/>
      </xdr:nvCxnSpPr>
      <xdr:spPr bwMode="auto">
        <a:xfrm>
          <a:off x="2908300" y="3024383"/>
          <a:ext cx="698500" cy="32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85946</xdr:rowOff>
    </xdr:from>
    <xdr:to>
      <xdr:col>3</xdr:col>
      <xdr:colOff>257175</xdr:colOff>
      <xdr:row>17</xdr:row>
      <xdr:rowOff>16096</xdr:rowOff>
    </xdr:to>
    <xdr:sp macro="" textlink="">
      <xdr:nvSpPr>
        <xdr:cNvPr id="58" name="フローチャート : 判断 57"/>
        <xdr:cNvSpPr/>
      </xdr:nvSpPr>
      <xdr:spPr bwMode="auto">
        <a:xfrm>
          <a:off x="3556000" y="2876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26273</xdr:rowOff>
    </xdr:from>
    <xdr:ext cx="762000" cy="259045"/>
    <xdr:sp macro="" textlink="">
      <xdr:nvSpPr>
        <xdr:cNvPr id="59" name="テキスト ボックス 58"/>
        <xdr:cNvSpPr txBox="1"/>
      </xdr:nvSpPr>
      <xdr:spPr>
        <a:xfrm>
          <a:off x="3225800" y="264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160424</xdr:rowOff>
    </xdr:from>
    <xdr:to>
      <xdr:col>2</xdr:col>
      <xdr:colOff>692150</xdr:colOff>
      <xdr:row>17</xdr:row>
      <xdr:rowOff>90574</xdr:rowOff>
    </xdr:to>
    <xdr:sp macro="" textlink="">
      <xdr:nvSpPr>
        <xdr:cNvPr id="60" name="フローチャート : 判断 59"/>
        <xdr:cNvSpPr/>
      </xdr:nvSpPr>
      <xdr:spPr bwMode="auto">
        <a:xfrm>
          <a:off x="2857500" y="2951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100751</xdr:rowOff>
    </xdr:from>
    <xdr:ext cx="762000" cy="259045"/>
    <xdr:sp macro="" textlink="">
      <xdr:nvSpPr>
        <xdr:cNvPr id="61" name="テキスト ボックス 60"/>
        <xdr:cNvSpPr txBox="1"/>
      </xdr:nvSpPr>
      <xdr:spPr>
        <a:xfrm>
          <a:off x="2527300" y="2720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60,899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115732</xdr:rowOff>
    </xdr:from>
    <xdr:to>
      <xdr:col>5</xdr:col>
      <xdr:colOff>34925</xdr:colOff>
      <xdr:row>18</xdr:row>
      <xdr:rowOff>45882</xdr:rowOff>
    </xdr:to>
    <xdr:sp macro="" textlink="">
      <xdr:nvSpPr>
        <xdr:cNvPr id="67" name="円/楕円 66"/>
        <xdr:cNvSpPr/>
      </xdr:nvSpPr>
      <xdr:spPr bwMode="auto">
        <a:xfrm>
          <a:off x="5600700" y="3078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87809</xdr:rowOff>
    </xdr:from>
    <xdr:ext cx="762000" cy="259045"/>
    <xdr:sp macro="" textlink="">
      <xdr:nvSpPr>
        <xdr:cNvPr id="68" name="人口1人当たり決算額の推移該当値テキスト130"/>
        <xdr:cNvSpPr txBox="1"/>
      </xdr:nvSpPr>
      <xdr:spPr>
        <a:xfrm>
          <a:off x="5740400" y="305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55,354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134226</xdr:rowOff>
    </xdr:from>
    <xdr:to>
      <xdr:col>4</xdr:col>
      <xdr:colOff>520700</xdr:colOff>
      <xdr:row>18</xdr:row>
      <xdr:rowOff>64376</xdr:rowOff>
    </xdr:to>
    <xdr:sp macro="" textlink="">
      <xdr:nvSpPr>
        <xdr:cNvPr id="69" name="円/楕円 68"/>
        <xdr:cNvSpPr/>
      </xdr:nvSpPr>
      <xdr:spPr bwMode="auto">
        <a:xfrm>
          <a:off x="4953000" y="3096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49153</xdr:rowOff>
    </xdr:from>
    <xdr:ext cx="736600" cy="259045"/>
    <xdr:sp macro="" textlink="">
      <xdr:nvSpPr>
        <xdr:cNvPr id="70" name="テキスト ボックス 69"/>
        <xdr:cNvSpPr txBox="1"/>
      </xdr:nvSpPr>
      <xdr:spPr>
        <a:xfrm>
          <a:off x="4622800" y="3182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54,545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103708</xdr:rowOff>
    </xdr:from>
    <xdr:to>
      <xdr:col>3</xdr:col>
      <xdr:colOff>955675</xdr:colOff>
      <xdr:row>18</xdr:row>
      <xdr:rowOff>33858</xdr:rowOff>
    </xdr:to>
    <xdr:sp macro="" textlink="">
      <xdr:nvSpPr>
        <xdr:cNvPr id="71" name="円/楕円 70"/>
        <xdr:cNvSpPr/>
      </xdr:nvSpPr>
      <xdr:spPr bwMode="auto">
        <a:xfrm>
          <a:off x="4254500" y="3065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18635</xdr:rowOff>
    </xdr:from>
    <xdr:ext cx="762000" cy="259045"/>
    <xdr:sp macro="" textlink="">
      <xdr:nvSpPr>
        <xdr:cNvPr id="72" name="テキスト ボックス 71"/>
        <xdr:cNvSpPr txBox="1"/>
      </xdr:nvSpPr>
      <xdr:spPr>
        <a:xfrm>
          <a:off x="3924300" y="3152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55,880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43746</xdr:rowOff>
    </xdr:from>
    <xdr:to>
      <xdr:col>3</xdr:col>
      <xdr:colOff>257175</xdr:colOff>
      <xdr:row>17</xdr:row>
      <xdr:rowOff>145346</xdr:rowOff>
    </xdr:to>
    <xdr:sp macro="" textlink="">
      <xdr:nvSpPr>
        <xdr:cNvPr id="73" name="円/楕円 72"/>
        <xdr:cNvSpPr/>
      </xdr:nvSpPr>
      <xdr:spPr bwMode="auto">
        <a:xfrm>
          <a:off x="3556000" y="3006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130123</xdr:rowOff>
    </xdr:from>
    <xdr:ext cx="762000" cy="259045"/>
    <xdr:sp macro="" textlink="">
      <xdr:nvSpPr>
        <xdr:cNvPr id="74" name="テキスト ボックス 73"/>
        <xdr:cNvSpPr txBox="1"/>
      </xdr:nvSpPr>
      <xdr:spPr>
        <a:xfrm>
          <a:off x="3225800" y="3092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58,503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11308</xdr:rowOff>
    </xdr:from>
    <xdr:to>
      <xdr:col>2</xdr:col>
      <xdr:colOff>692150</xdr:colOff>
      <xdr:row>17</xdr:row>
      <xdr:rowOff>112908</xdr:rowOff>
    </xdr:to>
    <xdr:sp macro="" textlink="">
      <xdr:nvSpPr>
        <xdr:cNvPr id="75" name="円/楕円 74"/>
        <xdr:cNvSpPr/>
      </xdr:nvSpPr>
      <xdr:spPr bwMode="auto">
        <a:xfrm>
          <a:off x="2857500" y="2973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97685</xdr:rowOff>
    </xdr:from>
    <xdr:ext cx="762000" cy="259045"/>
    <xdr:sp macro="" textlink="">
      <xdr:nvSpPr>
        <xdr:cNvPr id="76" name="テキスト ボックス 75"/>
        <xdr:cNvSpPr txBox="1"/>
      </xdr:nvSpPr>
      <xdr:spPr>
        <a:xfrm>
          <a:off x="2527300" y="305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59,922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17729</xdr:rowOff>
    </xdr:from>
    <xdr:to>
      <xdr:col>4</xdr:col>
      <xdr:colOff>1117600</xdr:colOff>
      <xdr:row>37</xdr:row>
      <xdr:rowOff>269777</xdr:rowOff>
    </xdr:to>
    <xdr:cxnSp macro="">
      <xdr:nvCxnSpPr>
        <xdr:cNvPr id="106" name="直線コネクタ 105"/>
        <xdr:cNvCxnSpPr/>
      </xdr:nvCxnSpPr>
      <xdr:spPr bwMode="auto">
        <a:xfrm flipV="1">
          <a:off x="5651500" y="5942279"/>
          <a:ext cx="0" cy="14521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241854</xdr:rowOff>
    </xdr:from>
    <xdr:ext cx="762000" cy="259045"/>
    <xdr:sp macro="" textlink="">
      <xdr:nvSpPr>
        <xdr:cNvPr id="107" name="人口1人当たり決算額の推移最小値テキスト445"/>
        <xdr:cNvSpPr txBox="1"/>
      </xdr:nvSpPr>
      <xdr:spPr>
        <a:xfrm>
          <a:off x="5740400" y="736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a:t>
          </a:r>
          <a:endParaRPr kumimoji="1" lang="ja-JP" altLang="en-US" sz="1000" b="1">
            <a:latin typeface="ＭＳ Ｐゴシック"/>
          </a:endParaRPr>
        </a:p>
      </xdr:txBody>
    </xdr:sp>
    <xdr:clientData/>
  </xdr:oneCellAnchor>
  <xdr:twoCellAnchor>
    <xdr:from>
      <xdr:col>4</xdr:col>
      <xdr:colOff>1028700</xdr:colOff>
      <xdr:row>37</xdr:row>
      <xdr:rowOff>269777</xdr:rowOff>
    </xdr:from>
    <xdr:to>
      <xdr:col>5</xdr:col>
      <xdr:colOff>73025</xdr:colOff>
      <xdr:row>37</xdr:row>
      <xdr:rowOff>269777</xdr:rowOff>
    </xdr:to>
    <xdr:cxnSp macro="">
      <xdr:nvCxnSpPr>
        <xdr:cNvPr id="108" name="直線コネクタ 107"/>
        <xdr:cNvCxnSpPr/>
      </xdr:nvCxnSpPr>
      <xdr:spPr bwMode="auto">
        <a:xfrm>
          <a:off x="5562600" y="73944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275556</xdr:rowOff>
    </xdr:from>
    <xdr:ext cx="762000" cy="259045"/>
    <xdr:sp macro="" textlink="">
      <xdr:nvSpPr>
        <xdr:cNvPr id="109" name="人口1人当たり決算額の推移最大値テキスト445"/>
        <xdr:cNvSpPr txBox="1"/>
      </xdr:nvSpPr>
      <xdr:spPr>
        <a:xfrm>
          <a:off x="5740400" y="568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41,096</a:t>
          </a:r>
          <a:endParaRPr kumimoji="1" lang="ja-JP" altLang="en-US" sz="1000" b="1">
            <a:latin typeface="ＭＳ Ｐゴシック"/>
          </a:endParaRPr>
        </a:p>
      </xdr:txBody>
    </xdr:sp>
    <xdr:clientData/>
  </xdr:oneCellAnchor>
  <xdr:twoCellAnchor>
    <xdr:from>
      <xdr:col>4</xdr:col>
      <xdr:colOff>1028700</xdr:colOff>
      <xdr:row>33</xdr:row>
      <xdr:rowOff>17729</xdr:rowOff>
    </xdr:from>
    <xdr:to>
      <xdr:col>5</xdr:col>
      <xdr:colOff>73025</xdr:colOff>
      <xdr:row>33</xdr:row>
      <xdr:rowOff>17729</xdr:rowOff>
    </xdr:to>
    <xdr:cxnSp macro="">
      <xdr:nvCxnSpPr>
        <xdr:cNvPr id="110" name="直線コネクタ 109"/>
        <xdr:cNvCxnSpPr/>
      </xdr:nvCxnSpPr>
      <xdr:spPr bwMode="auto">
        <a:xfrm>
          <a:off x="5562600" y="59422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780</xdr:rowOff>
    </xdr:from>
    <xdr:to>
      <xdr:col>4</xdr:col>
      <xdr:colOff>1117600</xdr:colOff>
      <xdr:row>36</xdr:row>
      <xdr:rowOff>3393</xdr:rowOff>
    </xdr:to>
    <xdr:cxnSp macro="">
      <xdr:nvCxnSpPr>
        <xdr:cNvPr id="111" name="直線コネクタ 110"/>
        <xdr:cNvCxnSpPr/>
      </xdr:nvCxnSpPr>
      <xdr:spPr bwMode="auto">
        <a:xfrm>
          <a:off x="5003800" y="6954030"/>
          <a:ext cx="647700" cy="2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338665</xdr:rowOff>
    </xdr:from>
    <xdr:ext cx="762000" cy="259045"/>
    <xdr:sp macro="" textlink="">
      <xdr:nvSpPr>
        <xdr:cNvPr id="112" name="人口1人当たり決算額の推移平均値テキスト445"/>
        <xdr:cNvSpPr txBox="1"/>
      </xdr:nvSpPr>
      <xdr:spPr>
        <a:xfrm>
          <a:off x="5740400" y="694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23688</xdr:rowOff>
    </xdr:from>
    <xdr:to>
      <xdr:col>5</xdr:col>
      <xdr:colOff>34925</xdr:colOff>
      <xdr:row>36</xdr:row>
      <xdr:rowOff>125288</xdr:rowOff>
    </xdr:to>
    <xdr:sp macro="" textlink="">
      <xdr:nvSpPr>
        <xdr:cNvPr id="113" name="フローチャート : 判断 112"/>
        <xdr:cNvSpPr/>
      </xdr:nvSpPr>
      <xdr:spPr bwMode="auto">
        <a:xfrm>
          <a:off x="5600700" y="6976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780</xdr:rowOff>
    </xdr:from>
    <xdr:to>
      <xdr:col>4</xdr:col>
      <xdr:colOff>469900</xdr:colOff>
      <xdr:row>36</xdr:row>
      <xdr:rowOff>58028</xdr:rowOff>
    </xdr:to>
    <xdr:cxnSp macro="">
      <xdr:nvCxnSpPr>
        <xdr:cNvPr id="114" name="直線コネクタ 113"/>
        <xdr:cNvCxnSpPr/>
      </xdr:nvCxnSpPr>
      <xdr:spPr bwMode="auto">
        <a:xfrm flipV="1">
          <a:off x="4305300" y="6954030"/>
          <a:ext cx="698500" cy="57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319659</xdr:rowOff>
    </xdr:from>
    <xdr:to>
      <xdr:col>4</xdr:col>
      <xdr:colOff>520700</xdr:colOff>
      <xdr:row>36</xdr:row>
      <xdr:rowOff>78359</xdr:rowOff>
    </xdr:to>
    <xdr:sp macro="" textlink="">
      <xdr:nvSpPr>
        <xdr:cNvPr id="115" name="フローチャート : 判断 114"/>
        <xdr:cNvSpPr/>
      </xdr:nvSpPr>
      <xdr:spPr bwMode="auto">
        <a:xfrm>
          <a:off x="4953000" y="693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63136</xdr:rowOff>
    </xdr:from>
    <xdr:ext cx="736600" cy="259045"/>
    <xdr:sp macro="" textlink="">
      <xdr:nvSpPr>
        <xdr:cNvPr id="116" name="テキスト ボックス 115"/>
        <xdr:cNvSpPr txBox="1"/>
      </xdr:nvSpPr>
      <xdr:spPr>
        <a:xfrm>
          <a:off x="4622800" y="7016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58028</xdr:rowOff>
    </xdr:from>
    <xdr:to>
      <xdr:col>3</xdr:col>
      <xdr:colOff>904875</xdr:colOff>
      <xdr:row>36</xdr:row>
      <xdr:rowOff>145059</xdr:rowOff>
    </xdr:to>
    <xdr:cxnSp macro="">
      <xdr:nvCxnSpPr>
        <xdr:cNvPr id="117" name="直線コネクタ 116"/>
        <xdr:cNvCxnSpPr/>
      </xdr:nvCxnSpPr>
      <xdr:spPr bwMode="auto">
        <a:xfrm flipV="1">
          <a:off x="3606800" y="7011278"/>
          <a:ext cx="698500" cy="87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261921</xdr:rowOff>
    </xdr:from>
    <xdr:to>
      <xdr:col>3</xdr:col>
      <xdr:colOff>955675</xdr:colOff>
      <xdr:row>36</xdr:row>
      <xdr:rowOff>20621</xdr:rowOff>
    </xdr:to>
    <xdr:sp macro="" textlink="">
      <xdr:nvSpPr>
        <xdr:cNvPr id="118" name="フローチャート : 判断 117"/>
        <xdr:cNvSpPr/>
      </xdr:nvSpPr>
      <xdr:spPr bwMode="auto">
        <a:xfrm>
          <a:off x="4254500" y="68722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30798</xdr:rowOff>
    </xdr:from>
    <xdr:ext cx="762000" cy="259045"/>
    <xdr:sp macro="" textlink="">
      <xdr:nvSpPr>
        <xdr:cNvPr id="119" name="テキスト ボックス 118"/>
        <xdr:cNvSpPr txBox="1"/>
      </xdr:nvSpPr>
      <xdr:spPr>
        <a:xfrm>
          <a:off x="3924300" y="664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75075</xdr:rowOff>
    </xdr:from>
    <xdr:to>
      <xdr:col>3</xdr:col>
      <xdr:colOff>206375</xdr:colOff>
      <xdr:row>36</xdr:row>
      <xdr:rowOff>145059</xdr:rowOff>
    </xdr:to>
    <xdr:cxnSp macro="">
      <xdr:nvCxnSpPr>
        <xdr:cNvPr id="120" name="直線コネクタ 119"/>
        <xdr:cNvCxnSpPr/>
      </xdr:nvCxnSpPr>
      <xdr:spPr bwMode="auto">
        <a:xfrm>
          <a:off x="2908300" y="7028325"/>
          <a:ext cx="698500" cy="69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225345</xdr:rowOff>
    </xdr:from>
    <xdr:to>
      <xdr:col>3</xdr:col>
      <xdr:colOff>257175</xdr:colOff>
      <xdr:row>35</xdr:row>
      <xdr:rowOff>326945</xdr:rowOff>
    </xdr:to>
    <xdr:sp macro="" textlink="">
      <xdr:nvSpPr>
        <xdr:cNvPr id="121" name="フローチャート : 判断 120"/>
        <xdr:cNvSpPr/>
      </xdr:nvSpPr>
      <xdr:spPr bwMode="auto">
        <a:xfrm>
          <a:off x="3556000" y="6835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337122</xdr:rowOff>
    </xdr:from>
    <xdr:ext cx="762000" cy="259045"/>
    <xdr:sp macro="" textlink="">
      <xdr:nvSpPr>
        <xdr:cNvPr id="122" name="テキスト ボックス 121"/>
        <xdr:cNvSpPr txBox="1"/>
      </xdr:nvSpPr>
      <xdr:spPr>
        <a:xfrm>
          <a:off x="3225800" y="660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11212</xdr:rowOff>
    </xdr:from>
    <xdr:to>
      <xdr:col>2</xdr:col>
      <xdr:colOff>692150</xdr:colOff>
      <xdr:row>36</xdr:row>
      <xdr:rowOff>112812</xdr:rowOff>
    </xdr:to>
    <xdr:sp macro="" textlink="">
      <xdr:nvSpPr>
        <xdr:cNvPr id="123" name="フローチャート : 判断 122"/>
        <xdr:cNvSpPr/>
      </xdr:nvSpPr>
      <xdr:spPr bwMode="auto">
        <a:xfrm>
          <a:off x="2857500" y="6964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122989</xdr:rowOff>
    </xdr:from>
    <xdr:ext cx="762000" cy="259045"/>
    <xdr:sp macro="" textlink="">
      <xdr:nvSpPr>
        <xdr:cNvPr id="124" name="テキスト ボックス 123"/>
        <xdr:cNvSpPr txBox="1"/>
      </xdr:nvSpPr>
      <xdr:spPr>
        <a:xfrm>
          <a:off x="2527300" y="67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295493</xdr:rowOff>
    </xdr:from>
    <xdr:to>
      <xdr:col>5</xdr:col>
      <xdr:colOff>34925</xdr:colOff>
      <xdr:row>36</xdr:row>
      <xdr:rowOff>54193</xdr:rowOff>
    </xdr:to>
    <xdr:sp macro="" textlink="">
      <xdr:nvSpPr>
        <xdr:cNvPr id="130" name="円/楕円 129"/>
        <xdr:cNvSpPr/>
      </xdr:nvSpPr>
      <xdr:spPr bwMode="auto">
        <a:xfrm>
          <a:off x="5600700" y="6905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140570</xdr:rowOff>
    </xdr:from>
    <xdr:ext cx="762000" cy="259045"/>
    <xdr:sp macro="" textlink="">
      <xdr:nvSpPr>
        <xdr:cNvPr id="131" name="人口1人当たり決算額の推移該当値テキスト445"/>
        <xdr:cNvSpPr txBox="1"/>
      </xdr:nvSpPr>
      <xdr:spPr>
        <a:xfrm>
          <a:off x="5740400" y="6750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10,035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292880</xdr:rowOff>
    </xdr:from>
    <xdr:to>
      <xdr:col>4</xdr:col>
      <xdr:colOff>520700</xdr:colOff>
      <xdr:row>36</xdr:row>
      <xdr:rowOff>51580</xdr:rowOff>
    </xdr:to>
    <xdr:sp macro="" textlink="">
      <xdr:nvSpPr>
        <xdr:cNvPr id="132" name="円/楕円 131"/>
        <xdr:cNvSpPr/>
      </xdr:nvSpPr>
      <xdr:spPr bwMode="auto">
        <a:xfrm>
          <a:off x="4953000" y="6903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61757</xdr:rowOff>
    </xdr:from>
    <xdr:ext cx="736600" cy="259045"/>
    <xdr:sp macro="" textlink="">
      <xdr:nvSpPr>
        <xdr:cNvPr id="133" name="テキスト ボックス 132"/>
        <xdr:cNvSpPr txBox="1"/>
      </xdr:nvSpPr>
      <xdr:spPr>
        <a:xfrm>
          <a:off x="4622800" y="6672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10,115</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7228</xdr:rowOff>
    </xdr:from>
    <xdr:to>
      <xdr:col>3</xdr:col>
      <xdr:colOff>955675</xdr:colOff>
      <xdr:row>36</xdr:row>
      <xdr:rowOff>108828</xdr:rowOff>
    </xdr:to>
    <xdr:sp macro="" textlink="">
      <xdr:nvSpPr>
        <xdr:cNvPr id="134" name="円/楕円 133"/>
        <xdr:cNvSpPr/>
      </xdr:nvSpPr>
      <xdr:spPr bwMode="auto">
        <a:xfrm>
          <a:off x="4254500" y="6960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93605</xdr:rowOff>
    </xdr:from>
    <xdr:ext cx="762000" cy="259045"/>
    <xdr:sp macro="" textlink="">
      <xdr:nvSpPr>
        <xdr:cNvPr id="135" name="テキスト ボックス 134"/>
        <xdr:cNvSpPr txBox="1"/>
      </xdr:nvSpPr>
      <xdr:spPr>
        <a:xfrm>
          <a:off x="3924300" y="704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8,362</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94259</xdr:rowOff>
    </xdr:from>
    <xdr:to>
      <xdr:col>3</xdr:col>
      <xdr:colOff>257175</xdr:colOff>
      <xdr:row>37</xdr:row>
      <xdr:rowOff>24409</xdr:rowOff>
    </xdr:to>
    <xdr:sp macro="" textlink="">
      <xdr:nvSpPr>
        <xdr:cNvPr id="136" name="円/楕円 135"/>
        <xdr:cNvSpPr/>
      </xdr:nvSpPr>
      <xdr:spPr bwMode="auto">
        <a:xfrm>
          <a:off x="3556000" y="7047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9186</xdr:rowOff>
    </xdr:from>
    <xdr:ext cx="762000" cy="259045"/>
    <xdr:sp macro="" textlink="">
      <xdr:nvSpPr>
        <xdr:cNvPr id="137" name="テキスト ボックス 136"/>
        <xdr:cNvSpPr txBox="1"/>
      </xdr:nvSpPr>
      <xdr:spPr>
        <a:xfrm>
          <a:off x="3225800" y="7133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5,697</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24275</xdr:rowOff>
    </xdr:from>
    <xdr:to>
      <xdr:col>2</xdr:col>
      <xdr:colOff>692150</xdr:colOff>
      <xdr:row>36</xdr:row>
      <xdr:rowOff>125875</xdr:rowOff>
    </xdr:to>
    <xdr:sp macro="" textlink="">
      <xdr:nvSpPr>
        <xdr:cNvPr id="138" name="円/楕円 137"/>
        <xdr:cNvSpPr/>
      </xdr:nvSpPr>
      <xdr:spPr bwMode="auto">
        <a:xfrm>
          <a:off x="2857500" y="6977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110652</xdr:rowOff>
    </xdr:from>
    <xdr:ext cx="762000" cy="259045"/>
    <xdr:sp macro="" textlink="">
      <xdr:nvSpPr>
        <xdr:cNvPr id="139" name="テキスト ボックス 138"/>
        <xdr:cNvSpPr txBox="1"/>
      </xdr:nvSpPr>
      <xdr:spPr>
        <a:xfrm>
          <a:off x="2527300" y="706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大阪府和泉市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歳出予算額を抑えるために、対前年度から一定率を減じたものを予算要求限度額に設定したことや「和泉再生プラン」での普通建設事業の抑制、施設の統廃合などにより収支の構造が改善しており、引き続き事業費の抑制に努めることで健全な財政運営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大阪府和泉市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全会計において黒字となっているものの黒字幅は減少しており、さらなる事業費の抑制に努め、健全な財政運営を図る。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大阪府和泉市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臨時財政対策債発行に伴い元利償還金は増加しているものの、交付税算入公債費の増加により影響は少なくほぼ横ばい。公営企業債の元利償還金に対する繰出金が減少したことで実質公債費比率における分子が微減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大阪府和泉市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地方債残高は増加しているものの、職員の新陳代謝による退職手当の減少や公営企業に対する繰出金、一部事務組合の負担金が減少していることから将来負担比率における分子は縮小している。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62</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64</v>
      </c>
      <c r="C3" s="560"/>
      <c r="D3" s="560"/>
      <c r="E3" s="561"/>
      <c r="F3" s="561"/>
      <c r="G3" s="561"/>
      <c r="H3" s="561"/>
      <c r="I3" s="561"/>
      <c r="J3" s="561"/>
      <c r="K3" s="561"/>
      <c r="L3" s="561" t="s">
        <v>65</v>
      </c>
      <c r="M3" s="561"/>
      <c r="N3" s="561"/>
      <c r="O3" s="561"/>
      <c r="P3" s="561"/>
      <c r="Q3" s="561"/>
      <c r="R3" s="564"/>
      <c r="S3" s="564"/>
      <c r="T3" s="564"/>
      <c r="U3" s="564"/>
      <c r="V3" s="565"/>
      <c r="W3" s="462" t="s">
        <v>66</v>
      </c>
      <c r="X3" s="463"/>
      <c r="Y3" s="463"/>
      <c r="Z3" s="463"/>
      <c r="AA3" s="463"/>
      <c r="AB3" s="560"/>
      <c r="AC3" s="564" t="s">
        <v>67</v>
      </c>
      <c r="AD3" s="463"/>
      <c r="AE3" s="463"/>
      <c r="AF3" s="463"/>
      <c r="AG3" s="463"/>
      <c r="AH3" s="463"/>
      <c r="AI3" s="463"/>
      <c r="AJ3" s="463"/>
      <c r="AK3" s="463"/>
      <c r="AL3" s="526"/>
      <c r="AM3" s="462" t="s">
        <v>68</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69</v>
      </c>
      <c r="BO3" s="463"/>
      <c r="BP3" s="463"/>
      <c r="BQ3" s="463"/>
      <c r="BR3" s="463"/>
      <c r="BS3" s="463"/>
      <c r="BT3" s="463"/>
      <c r="BU3" s="526"/>
      <c r="BV3" s="462" t="s">
        <v>70</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71</v>
      </c>
      <c r="CU3" s="463"/>
      <c r="CV3" s="463"/>
      <c r="CW3" s="463"/>
      <c r="CX3" s="463"/>
      <c r="CY3" s="463"/>
      <c r="CZ3" s="463"/>
      <c r="DA3" s="526"/>
      <c r="DB3" s="462" t="s">
        <v>72</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73</v>
      </c>
      <c r="AZ4" s="376"/>
      <c r="BA4" s="376"/>
      <c r="BB4" s="376"/>
      <c r="BC4" s="376"/>
      <c r="BD4" s="376"/>
      <c r="BE4" s="376"/>
      <c r="BF4" s="376"/>
      <c r="BG4" s="376"/>
      <c r="BH4" s="376"/>
      <c r="BI4" s="376"/>
      <c r="BJ4" s="376"/>
      <c r="BK4" s="376"/>
      <c r="BL4" s="376"/>
      <c r="BM4" s="377"/>
      <c r="BN4" s="378">
        <v>60292349</v>
      </c>
      <c r="BO4" s="379"/>
      <c r="BP4" s="379"/>
      <c r="BQ4" s="379"/>
      <c r="BR4" s="379"/>
      <c r="BS4" s="379"/>
      <c r="BT4" s="379"/>
      <c r="BU4" s="380"/>
      <c r="BV4" s="378">
        <v>61255516</v>
      </c>
      <c r="BW4" s="379"/>
      <c r="BX4" s="379"/>
      <c r="BY4" s="379"/>
      <c r="BZ4" s="379"/>
      <c r="CA4" s="379"/>
      <c r="CB4" s="379"/>
      <c r="CC4" s="380"/>
      <c r="CD4" s="552" t="s">
        <v>74</v>
      </c>
      <c r="CE4" s="553"/>
      <c r="CF4" s="553"/>
      <c r="CG4" s="553"/>
      <c r="CH4" s="553"/>
      <c r="CI4" s="553"/>
      <c r="CJ4" s="553"/>
      <c r="CK4" s="553"/>
      <c r="CL4" s="553"/>
      <c r="CM4" s="553"/>
      <c r="CN4" s="553"/>
      <c r="CO4" s="553"/>
      <c r="CP4" s="553"/>
      <c r="CQ4" s="553"/>
      <c r="CR4" s="553"/>
      <c r="CS4" s="554"/>
      <c r="CT4" s="555">
        <v>0.2</v>
      </c>
      <c r="CU4" s="556"/>
      <c r="CV4" s="556"/>
      <c r="CW4" s="556"/>
      <c r="CX4" s="556"/>
      <c r="CY4" s="556"/>
      <c r="CZ4" s="556"/>
      <c r="DA4" s="557"/>
      <c r="DB4" s="555">
        <v>0.3</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75</v>
      </c>
      <c r="AN5" s="357"/>
      <c r="AO5" s="357"/>
      <c r="AP5" s="357"/>
      <c r="AQ5" s="357"/>
      <c r="AR5" s="357"/>
      <c r="AS5" s="357"/>
      <c r="AT5" s="358"/>
      <c r="AU5" s="440" t="s">
        <v>76</v>
      </c>
      <c r="AV5" s="441"/>
      <c r="AW5" s="441"/>
      <c r="AX5" s="441"/>
      <c r="AY5" s="363" t="s">
        <v>77</v>
      </c>
      <c r="AZ5" s="364"/>
      <c r="BA5" s="364"/>
      <c r="BB5" s="364"/>
      <c r="BC5" s="364"/>
      <c r="BD5" s="364"/>
      <c r="BE5" s="364"/>
      <c r="BF5" s="364"/>
      <c r="BG5" s="364"/>
      <c r="BH5" s="364"/>
      <c r="BI5" s="364"/>
      <c r="BJ5" s="364"/>
      <c r="BK5" s="364"/>
      <c r="BL5" s="364"/>
      <c r="BM5" s="365"/>
      <c r="BN5" s="383">
        <v>60156575</v>
      </c>
      <c r="BO5" s="384"/>
      <c r="BP5" s="384"/>
      <c r="BQ5" s="384"/>
      <c r="BR5" s="384"/>
      <c r="BS5" s="384"/>
      <c r="BT5" s="384"/>
      <c r="BU5" s="385"/>
      <c r="BV5" s="383">
        <v>61085053</v>
      </c>
      <c r="BW5" s="384"/>
      <c r="BX5" s="384"/>
      <c r="BY5" s="384"/>
      <c r="BZ5" s="384"/>
      <c r="CA5" s="384"/>
      <c r="CB5" s="384"/>
      <c r="CC5" s="385"/>
      <c r="CD5" s="392" t="s">
        <v>78</v>
      </c>
      <c r="CE5" s="393"/>
      <c r="CF5" s="393"/>
      <c r="CG5" s="393"/>
      <c r="CH5" s="393"/>
      <c r="CI5" s="393"/>
      <c r="CJ5" s="393"/>
      <c r="CK5" s="393"/>
      <c r="CL5" s="393"/>
      <c r="CM5" s="393"/>
      <c r="CN5" s="393"/>
      <c r="CO5" s="393"/>
      <c r="CP5" s="393"/>
      <c r="CQ5" s="393"/>
      <c r="CR5" s="393"/>
      <c r="CS5" s="394"/>
      <c r="CT5" s="353">
        <v>98.9</v>
      </c>
      <c r="CU5" s="354"/>
      <c r="CV5" s="354"/>
      <c r="CW5" s="354"/>
      <c r="CX5" s="354"/>
      <c r="CY5" s="354"/>
      <c r="CZ5" s="354"/>
      <c r="DA5" s="355"/>
      <c r="DB5" s="353">
        <v>95.4</v>
      </c>
      <c r="DC5" s="354"/>
      <c r="DD5" s="354"/>
      <c r="DE5" s="354"/>
      <c r="DF5" s="354"/>
      <c r="DG5" s="354"/>
      <c r="DH5" s="354"/>
      <c r="DI5" s="355"/>
      <c r="DJ5" s="137"/>
      <c r="DK5" s="137"/>
      <c r="DL5" s="137"/>
      <c r="DM5" s="137"/>
      <c r="DN5" s="137"/>
      <c r="DO5" s="137"/>
    </row>
    <row r="6" spans="1:119" ht="18.75" customHeight="1">
      <c r="A6" s="138"/>
      <c r="B6" s="532" t="s">
        <v>79</v>
      </c>
      <c r="C6" s="397"/>
      <c r="D6" s="397"/>
      <c r="E6" s="533"/>
      <c r="F6" s="533"/>
      <c r="G6" s="533"/>
      <c r="H6" s="533"/>
      <c r="I6" s="533"/>
      <c r="J6" s="533"/>
      <c r="K6" s="533"/>
      <c r="L6" s="533" t="s">
        <v>80</v>
      </c>
      <c r="M6" s="533"/>
      <c r="N6" s="533"/>
      <c r="O6" s="533"/>
      <c r="P6" s="533"/>
      <c r="Q6" s="533"/>
      <c r="R6" s="421"/>
      <c r="S6" s="421"/>
      <c r="T6" s="421"/>
      <c r="U6" s="421"/>
      <c r="V6" s="539"/>
      <c r="W6" s="472" t="s">
        <v>81</v>
      </c>
      <c r="X6" s="396"/>
      <c r="Y6" s="396"/>
      <c r="Z6" s="396"/>
      <c r="AA6" s="396"/>
      <c r="AB6" s="397"/>
      <c r="AC6" s="544" t="s">
        <v>82</v>
      </c>
      <c r="AD6" s="545"/>
      <c r="AE6" s="545"/>
      <c r="AF6" s="545"/>
      <c r="AG6" s="545"/>
      <c r="AH6" s="545"/>
      <c r="AI6" s="545"/>
      <c r="AJ6" s="545"/>
      <c r="AK6" s="545"/>
      <c r="AL6" s="546"/>
      <c r="AM6" s="452" t="s">
        <v>83</v>
      </c>
      <c r="AN6" s="357"/>
      <c r="AO6" s="357"/>
      <c r="AP6" s="357"/>
      <c r="AQ6" s="357"/>
      <c r="AR6" s="357"/>
      <c r="AS6" s="357"/>
      <c r="AT6" s="358"/>
      <c r="AU6" s="440" t="s">
        <v>76</v>
      </c>
      <c r="AV6" s="441"/>
      <c r="AW6" s="441"/>
      <c r="AX6" s="441"/>
      <c r="AY6" s="363" t="s">
        <v>84</v>
      </c>
      <c r="AZ6" s="364"/>
      <c r="BA6" s="364"/>
      <c r="BB6" s="364"/>
      <c r="BC6" s="364"/>
      <c r="BD6" s="364"/>
      <c r="BE6" s="364"/>
      <c r="BF6" s="364"/>
      <c r="BG6" s="364"/>
      <c r="BH6" s="364"/>
      <c r="BI6" s="364"/>
      <c r="BJ6" s="364"/>
      <c r="BK6" s="364"/>
      <c r="BL6" s="364"/>
      <c r="BM6" s="365"/>
      <c r="BN6" s="383">
        <v>135774</v>
      </c>
      <c r="BO6" s="384"/>
      <c r="BP6" s="384"/>
      <c r="BQ6" s="384"/>
      <c r="BR6" s="384"/>
      <c r="BS6" s="384"/>
      <c r="BT6" s="384"/>
      <c r="BU6" s="385"/>
      <c r="BV6" s="383">
        <v>170463</v>
      </c>
      <c r="BW6" s="384"/>
      <c r="BX6" s="384"/>
      <c r="BY6" s="384"/>
      <c r="BZ6" s="384"/>
      <c r="CA6" s="384"/>
      <c r="CB6" s="384"/>
      <c r="CC6" s="385"/>
      <c r="CD6" s="392" t="s">
        <v>85</v>
      </c>
      <c r="CE6" s="393"/>
      <c r="CF6" s="393"/>
      <c r="CG6" s="393"/>
      <c r="CH6" s="393"/>
      <c r="CI6" s="393"/>
      <c r="CJ6" s="393"/>
      <c r="CK6" s="393"/>
      <c r="CL6" s="393"/>
      <c r="CM6" s="393"/>
      <c r="CN6" s="393"/>
      <c r="CO6" s="393"/>
      <c r="CP6" s="393"/>
      <c r="CQ6" s="393"/>
      <c r="CR6" s="393"/>
      <c r="CS6" s="394"/>
      <c r="CT6" s="529">
        <v>108</v>
      </c>
      <c r="CU6" s="530"/>
      <c r="CV6" s="530"/>
      <c r="CW6" s="530"/>
      <c r="CX6" s="530"/>
      <c r="CY6" s="530"/>
      <c r="CZ6" s="530"/>
      <c r="DA6" s="531"/>
      <c r="DB6" s="529">
        <v>105.5</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86</v>
      </c>
      <c r="AN7" s="357"/>
      <c r="AO7" s="357"/>
      <c r="AP7" s="357"/>
      <c r="AQ7" s="357"/>
      <c r="AR7" s="357"/>
      <c r="AS7" s="357"/>
      <c r="AT7" s="358"/>
      <c r="AU7" s="440" t="s">
        <v>87</v>
      </c>
      <c r="AV7" s="441"/>
      <c r="AW7" s="441"/>
      <c r="AX7" s="441"/>
      <c r="AY7" s="363" t="s">
        <v>88</v>
      </c>
      <c r="AZ7" s="364"/>
      <c r="BA7" s="364"/>
      <c r="BB7" s="364"/>
      <c r="BC7" s="364"/>
      <c r="BD7" s="364"/>
      <c r="BE7" s="364"/>
      <c r="BF7" s="364"/>
      <c r="BG7" s="364"/>
      <c r="BH7" s="364"/>
      <c r="BI7" s="364"/>
      <c r="BJ7" s="364"/>
      <c r="BK7" s="364"/>
      <c r="BL7" s="364"/>
      <c r="BM7" s="365"/>
      <c r="BN7" s="383">
        <v>67636</v>
      </c>
      <c r="BO7" s="384"/>
      <c r="BP7" s="384"/>
      <c r="BQ7" s="384"/>
      <c r="BR7" s="384"/>
      <c r="BS7" s="384"/>
      <c r="BT7" s="384"/>
      <c r="BU7" s="385"/>
      <c r="BV7" s="383">
        <v>76888</v>
      </c>
      <c r="BW7" s="384"/>
      <c r="BX7" s="384"/>
      <c r="BY7" s="384"/>
      <c r="BZ7" s="384"/>
      <c r="CA7" s="384"/>
      <c r="CB7" s="384"/>
      <c r="CC7" s="385"/>
      <c r="CD7" s="392" t="s">
        <v>89</v>
      </c>
      <c r="CE7" s="393"/>
      <c r="CF7" s="393"/>
      <c r="CG7" s="393"/>
      <c r="CH7" s="393"/>
      <c r="CI7" s="393"/>
      <c r="CJ7" s="393"/>
      <c r="CK7" s="393"/>
      <c r="CL7" s="393"/>
      <c r="CM7" s="393"/>
      <c r="CN7" s="393"/>
      <c r="CO7" s="393"/>
      <c r="CP7" s="393"/>
      <c r="CQ7" s="393"/>
      <c r="CR7" s="393"/>
      <c r="CS7" s="394"/>
      <c r="CT7" s="383">
        <v>33720568</v>
      </c>
      <c r="CU7" s="384"/>
      <c r="CV7" s="384"/>
      <c r="CW7" s="384"/>
      <c r="CX7" s="384"/>
      <c r="CY7" s="384"/>
      <c r="CZ7" s="384"/>
      <c r="DA7" s="385"/>
      <c r="DB7" s="383">
        <v>33538575</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90</v>
      </c>
      <c r="AN8" s="357"/>
      <c r="AO8" s="357"/>
      <c r="AP8" s="357"/>
      <c r="AQ8" s="357"/>
      <c r="AR8" s="357"/>
      <c r="AS8" s="357"/>
      <c r="AT8" s="358"/>
      <c r="AU8" s="440" t="s">
        <v>91</v>
      </c>
      <c r="AV8" s="441"/>
      <c r="AW8" s="441"/>
      <c r="AX8" s="441"/>
      <c r="AY8" s="363" t="s">
        <v>92</v>
      </c>
      <c r="AZ8" s="364"/>
      <c r="BA8" s="364"/>
      <c r="BB8" s="364"/>
      <c r="BC8" s="364"/>
      <c r="BD8" s="364"/>
      <c r="BE8" s="364"/>
      <c r="BF8" s="364"/>
      <c r="BG8" s="364"/>
      <c r="BH8" s="364"/>
      <c r="BI8" s="364"/>
      <c r="BJ8" s="364"/>
      <c r="BK8" s="364"/>
      <c r="BL8" s="364"/>
      <c r="BM8" s="365"/>
      <c r="BN8" s="383">
        <v>68138</v>
      </c>
      <c r="BO8" s="384"/>
      <c r="BP8" s="384"/>
      <c r="BQ8" s="384"/>
      <c r="BR8" s="384"/>
      <c r="BS8" s="384"/>
      <c r="BT8" s="384"/>
      <c r="BU8" s="385"/>
      <c r="BV8" s="383">
        <v>93575</v>
      </c>
      <c r="BW8" s="384"/>
      <c r="BX8" s="384"/>
      <c r="BY8" s="384"/>
      <c r="BZ8" s="384"/>
      <c r="CA8" s="384"/>
      <c r="CB8" s="384"/>
      <c r="CC8" s="385"/>
      <c r="CD8" s="392" t="s">
        <v>93</v>
      </c>
      <c r="CE8" s="393"/>
      <c r="CF8" s="393"/>
      <c r="CG8" s="393"/>
      <c r="CH8" s="393"/>
      <c r="CI8" s="393"/>
      <c r="CJ8" s="393"/>
      <c r="CK8" s="393"/>
      <c r="CL8" s="393"/>
      <c r="CM8" s="393"/>
      <c r="CN8" s="393"/>
      <c r="CO8" s="393"/>
      <c r="CP8" s="393"/>
      <c r="CQ8" s="393"/>
      <c r="CR8" s="393"/>
      <c r="CS8" s="394"/>
      <c r="CT8" s="492">
        <v>0.69</v>
      </c>
      <c r="CU8" s="493"/>
      <c r="CV8" s="493"/>
      <c r="CW8" s="493"/>
      <c r="CX8" s="493"/>
      <c r="CY8" s="493"/>
      <c r="CZ8" s="493"/>
      <c r="DA8" s="494"/>
      <c r="DB8" s="492">
        <v>0.68</v>
      </c>
      <c r="DC8" s="493"/>
      <c r="DD8" s="493"/>
      <c r="DE8" s="493"/>
      <c r="DF8" s="493"/>
      <c r="DG8" s="493"/>
      <c r="DH8" s="493"/>
      <c r="DI8" s="494"/>
      <c r="DJ8" s="137"/>
      <c r="DK8" s="137"/>
      <c r="DL8" s="137"/>
      <c r="DM8" s="137"/>
      <c r="DN8" s="137"/>
      <c r="DO8" s="137"/>
    </row>
    <row r="9" spans="1:119" ht="18.75" customHeight="1" thickBot="1">
      <c r="A9" s="138"/>
      <c r="B9" s="518" t="s">
        <v>94</v>
      </c>
      <c r="C9" s="519"/>
      <c r="D9" s="519"/>
      <c r="E9" s="519"/>
      <c r="F9" s="519"/>
      <c r="G9" s="519"/>
      <c r="H9" s="519"/>
      <c r="I9" s="519"/>
      <c r="J9" s="519"/>
      <c r="K9" s="446"/>
      <c r="L9" s="520" t="s">
        <v>95</v>
      </c>
      <c r="M9" s="521"/>
      <c r="N9" s="521"/>
      <c r="O9" s="521"/>
      <c r="P9" s="521"/>
      <c r="Q9" s="522"/>
      <c r="R9" s="523">
        <v>184988</v>
      </c>
      <c r="S9" s="524"/>
      <c r="T9" s="524"/>
      <c r="U9" s="524"/>
      <c r="V9" s="525"/>
      <c r="W9" s="462" t="s">
        <v>96</v>
      </c>
      <c r="X9" s="463"/>
      <c r="Y9" s="463"/>
      <c r="Z9" s="463"/>
      <c r="AA9" s="463"/>
      <c r="AB9" s="463"/>
      <c r="AC9" s="463"/>
      <c r="AD9" s="463"/>
      <c r="AE9" s="463"/>
      <c r="AF9" s="463"/>
      <c r="AG9" s="463"/>
      <c r="AH9" s="463"/>
      <c r="AI9" s="463"/>
      <c r="AJ9" s="463"/>
      <c r="AK9" s="463"/>
      <c r="AL9" s="526"/>
      <c r="AM9" s="452" t="s">
        <v>97</v>
      </c>
      <c r="AN9" s="357"/>
      <c r="AO9" s="357"/>
      <c r="AP9" s="357"/>
      <c r="AQ9" s="357"/>
      <c r="AR9" s="357"/>
      <c r="AS9" s="357"/>
      <c r="AT9" s="358"/>
      <c r="AU9" s="440" t="s">
        <v>98</v>
      </c>
      <c r="AV9" s="441"/>
      <c r="AW9" s="441"/>
      <c r="AX9" s="441"/>
      <c r="AY9" s="363" t="s">
        <v>99</v>
      </c>
      <c r="AZ9" s="364"/>
      <c r="BA9" s="364"/>
      <c r="BB9" s="364"/>
      <c r="BC9" s="364"/>
      <c r="BD9" s="364"/>
      <c r="BE9" s="364"/>
      <c r="BF9" s="364"/>
      <c r="BG9" s="364"/>
      <c r="BH9" s="364"/>
      <c r="BI9" s="364"/>
      <c r="BJ9" s="364"/>
      <c r="BK9" s="364"/>
      <c r="BL9" s="364"/>
      <c r="BM9" s="365"/>
      <c r="BN9" s="383">
        <v>-25437</v>
      </c>
      <c r="BO9" s="384"/>
      <c r="BP9" s="384"/>
      <c r="BQ9" s="384"/>
      <c r="BR9" s="384"/>
      <c r="BS9" s="384"/>
      <c r="BT9" s="384"/>
      <c r="BU9" s="385"/>
      <c r="BV9" s="383">
        <v>-141107</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15.2</v>
      </c>
      <c r="CU9" s="354"/>
      <c r="CV9" s="354"/>
      <c r="CW9" s="354"/>
      <c r="CX9" s="354"/>
      <c r="CY9" s="354"/>
      <c r="CZ9" s="354"/>
      <c r="DA9" s="355"/>
      <c r="DB9" s="353">
        <v>13.7</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177856</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52140</v>
      </c>
      <c r="BO10" s="384"/>
      <c r="BP10" s="384"/>
      <c r="BQ10" s="384"/>
      <c r="BR10" s="384"/>
      <c r="BS10" s="384"/>
      <c r="BT10" s="384"/>
      <c r="BU10" s="385"/>
      <c r="BV10" s="383">
        <v>321920</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98</v>
      </c>
      <c r="AV11" s="441"/>
      <c r="AW11" s="441"/>
      <c r="AX11" s="441"/>
      <c r="AY11" s="363" t="s">
        <v>109</v>
      </c>
      <c r="AZ11" s="364"/>
      <c r="BA11" s="364"/>
      <c r="BB11" s="364"/>
      <c r="BC11" s="364"/>
      <c r="BD11" s="364"/>
      <c r="BE11" s="364"/>
      <c r="BF11" s="364"/>
      <c r="BG11" s="364"/>
      <c r="BH11" s="364"/>
      <c r="BI11" s="364"/>
      <c r="BJ11" s="364"/>
      <c r="BK11" s="364"/>
      <c r="BL11" s="364"/>
      <c r="BM11" s="365"/>
      <c r="BN11" s="383">
        <v>58</v>
      </c>
      <c r="BO11" s="384"/>
      <c r="BP11" s="384"/>
      <c r="BQ11" s="384"/>
      <c r="BR11" s="384"/>
      <c r="BS11" s="384"/>
      <c r="BT11" s="384"/>
      <c r="BU11" s="385"/>
      <c r="BV11" s="383">
        <v>64</v>
      </c>
      <c r="BW11" s="384"/>
      <c r="BX11" s="384"/>
      <c r="BY11" s="384"/>
      <c r="BZ11" s="384"/>
      <c r="CA11" s="384"/>
      <c r="CB11" s="384"/>
      <c r="CC11" s="385"/>
      <c r="CD11" s="392" t="s">
        <v>110</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112</v>
      </c>
      <c r="C12" s="496"/>
      <c r="D12" s="496"/>
      <c r="E12" s="496"/>
      <c r="F12" s="496"/>
      <c r="G12" s="496"/>
      <c r="H12" s="496"/>
      <c r="I12" s="496"/>
      <c r="J12" s="496"/>
      <c r="K12" s="497"/>
      <c r="L12" s="504" t="s">
        <v>113</v>
      </c>
      <c r="M12" s="505"/>
      <c r="N12" s="505"/>
      <c r="O12" s="505"/>
      <c r="P12" s="505"/>
      <c r="Q12" s="506"/>
      <c r="R12" s="507">
        <v>187434</v>
      </c>
      <c r="S12" s="508"/>
      <c r="T12" s="508"/>
      <c r="U12" s="508"/>
      <c r="V12" s="509"/>
      <c r="W12" s="510" t="s">
        <v>1</v>
      </c>
      <c r="X12" s="441"/>
      <c r="Y12" s="441"/>
      <c r="Z12" s="441"/>
      <c r="AA12" s="441"/>
      <c r="AB12" s="511"/>
      <c r="AC12" s="440" t="s">
        <v>114</v>
      </c>
      <c r="AD12" s="441"/>
      <c r="AE12" s="441"/>
      <c r="AF12" s="441"/>
      <c r="AG12" s="511"/>
      <c r="AH12" s="440" t="s">
        <v>115</v>
      </c>
      <c r="AI12" s="441"/>
      <c r="AJ12" s="441"/>
      <c r="AK12" s="441"/>
      <c r="AL12" s="512"/>
      <c r="AM12" s="452" t="s">
        <v>116</v>
      </c>
      <c r="AN12" s="357"/>
      <c r="AO12" s="357"/>
      <c r="AP12" s="357"/>
      <c r="AQ12" s="357"/>
      <c r="AR12" s="357"/>
      <c r="AS12" s="357"/>
      <c r="AT12" s="358"/>
      <c r="AU12" s="440" t="s">
        <v>117</v>
      </c>
      <c r="AV12" s="441"/>
      <c r="AW12" s="441"/>
      <c r="AX12" s="441"/>
      <c r="AY12" s="363" t="s">
        <v>118</v>
      </c>
      <c r="AZ12" s="364"/>
      <c r="BA12" s="364"/>
      <c r="BB12" s="364"/>
      <c r="BC12" s="364"/>
      <c r="BD12" s="364"/>
      <c r="BE12" s="364"/>
      <c r="BF12" s="364"/>
      <c r="BG12" s="364"/>
      <c r="BH12" s="364"/>
      <c r="BI12" s="364"/>
      <c r="BJ12" s="364"/>
      <c r="BK12" s="364"/>
      <c r="BL12" s="364"/>
      <c r="BM12" s="365"/>
      <c r="BN12" s="383">
        <v>300000</v>
      </c>
      <c r="BO12" s="384"/>
      <c r="BP12" s="384"/>
      <c r="BQ12" s="384"/>
      <c r="BR12" s="384"/>
      <c r="BS12" s="384"/>
      <c r="BT12" s="384"/>
      <c r="BU12" s="385"/>
      <c r="BV12" s="383" t="s">
        <v>119</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119</v>
      </c>
      <c r="CU12" s="493"/>
      <c r="CV12" s="493"/>
      <c r="CW12" s="493"/>
      <c r="CX12" s="493"/>
      <c r="CY12" s="493"/>
      <c r="CZ12" s="493"/>
      <c r="DA12" s="494"/>
      <c r="DB12" s="492" t="s">
        <v>119</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121</v>
      </c>
      <c r="N13" s="482"/>
      <c r="O13" s="482"/>
      <c r="P13" s="482"/>
      <c r="Q13" s="483"/>
      <c r="R13" s="484">
        <v>185427</v>
      </c>
      <c r="S13" s="485"/>
      <c r="T13" s="485"/>
      <c r="U13" s="485"/>
      <c r="V13" s="486"/>
      <c r="W13" s="472" t="s">
        <v>122</v>
      </c>
      <c r="X13" s="396"/>
      <c r="Y13" s="396"/>
      <c r="Z13" s="396"/>
      <c r="AA13" s="396"/>
      <c r="AB13" s="397"/>
      <c r="AC13" s="359">
        <v>712</v>
      </c>
      <c r="AD13" s="360"/>
      <c r="AE13" s="360"/>
      <c r="AF13" s="360"/>
      <c r="AG13" s="361"/>
      <c r="AH13" s="359">
        <v>824</v>
      </c>
      <c r="AI13" s="360"/>
      <c r="AJ13" s="360"/>
      <c r="AK13" s="360"/>
      <c r="AL13" s="362"/>
      <c r="AM13" s="452" t="s">
        <v>123</v>
      </c>
      <c r="AN13" s="357"/>
      <c r="AO13" s="357"/>
      <c r="AP13" s="357"/>
      <c r="AQ13" s="357"/>
      <c r="AR13" s="357"/>
      <c r="AS13" s="357"/>
      <c r="AT13" s="358"/>
      <c r="AU13" s="440" t="s">
        <v>124</v>
      </c>
      <c r="AV13" s="441"/>
      <c r="AW13" s="441"/>
      <c r="AX13" s="441"/>
      <c r="AY13" s="363" t="s">
        <v>125</v>
      </c>
      <c r="AZ13" s="364"/>
      <c r="BA13" s="364"/>
      <c r="BB13" s="364"/>
      <c r="BC13" s="364"/>
      <c r="BD13" s="364"/>
      <c r="BE13" s="364"/>
      <c r="BF13" s="364"/>
      <c r="BG13" s="364"/>
      <c r="BH13" s="364"/>
      <c r="BI13" s="364"/>
      <c r="BJ13" s="364"/>
      <c r="BK13" s="364"/>
      <c r="BL13" s="364"/>
      <c r="BM13" s="365"/>
      <c r="BN13" s="383">
        <v>-273239</v>
      </c>
      <c r="BO13" s="384"/>
      <c r="BP13" s="384"/>
      <c r="BQ13" s="384"/>
      <c r="BR13" s="384"/>
      <c r="BS13" s="384"/>
      <c r="BT13" s="384"/>
      <c r="BU13" s="385"/>
      <c r="BV13" s="383">
        <v>180877</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6.1</v>
      </c>
      <c r="CU13" s="354"/>
      <c r="CV13" s="354"/>
      <c r="CW13" s="354"/>
      <c r="CX13" s="354"/>
      <c r="CY13" s="354"/>
      <c r="CZ13" s="354"/>
      <c r="DA13" s="355"/>
      <c r="DB13" s="353">
        <v>5.0999999999999996</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127</v>
      </c>
      <c r="M14" s="513"/>
      <c r="N14" s="513"/>
      <c r="O14" s="513"/>
      <c r="P14" s="513"/>
      <c r="Q14" s="514"/>
      <c r="R14" s="484">
        <v>187506</v>
      </c>
      <c r="S14" s="485"/>
      <c r="T14" s="485"/>
      <c r="U14" s="485"/>
      <c r="V14" s="486"/>
      <c r="W14" s="487"/>
      <c r="X14" s="399"/>
      <c r="Y14" s="399"/>
      <c r="Z14" s="399"/>
      <c r="AA14" s="399"/>
      <c r="AB14" s="400"/>
      <c r="AC14" s="477">
        <v>1</v>
      </c>
      <c r="AD14" s="478"/>
      <c r="AE14" s="478"/>
      <c r="AF14" s="478"/>
      <c r="AG14" s="479"/>
      <c r="AH14" s="477">
        <v>1.1000000000000001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v>14.8</v>
      </c>
      <c r="CU14" s="456"/>
      <c r="CV14" s="456"/>
      <c r="CW14" s="456"/>
      <c r="CX14" s="456"/>
      <c r="CY14" s="456"/>
      <c r="CZ14" s="456"/>
      <c r="DA14" s="457"/>
      <c r="DB14" s="488">
        <v>20.7</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121</v>
      </c>
      <c r="N15" s="482"/>
      <c r="O15" s="482"/>
      <c r="P15" s="482"/>
      <c r="Q15" s="483"/>
      <c r="R15" s="484">
        <v>185550</v>
      </c>
      <c r="S15" s="485"/>
      <c r="T15" s="485"/>
      <c r="U15" s="485"/>
      <c r="V15" s="486"/>
      <c r="W15" s="472" t="s">
        <v>129</v>
      </c>
      <c r="X15" s="396"/>
      <c r="Y15" s="396"/>
      <c r="Z15" s="396"/>
      <c r="AA15" s="396"/>
      <c r="AB15" s="397"/>
      <c r="AC15" s="359">
        <v>17901</v>
      </c>
      <c r="AD15" s="360"/>
      <c r="AE15" s="360"/>
      <c r="AF15" s="360"/>
      <c r="AG15" s="361"/>
      <c r="AH15" s="359">
        <v>20050</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17966316</v>
      </c>
      <c r="BO15" s="379"/>
      <c r="BP15" s="379"/>
      <c r="BQ15" s="379"/>
      <c r="BR15" s="379"/>
      <c r="BS15" s="379"/>
      <c r="BT15" s="379"/>
      <c r="BU15" s="380"/>
      <c r="BV15" s="378">
        <v>17163750</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24.5</v>
      </c>
      <c r="AD16" s="478"/>
      <c r="AE16" s="478"/>
      <c r="AF16" s="478"/>
      <c r="AG16" s="479"/>
      <c r="AH16" s="477">
        <v>25.6</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25521698</v>
      </c>
      <c r="BO16" s="384"/>
      <c r="BP16" s="384"/>
      <c r="BQ16" s="384"/>
      <c r="BR16" s="384"/>
      <c r="BS16" s="384"/>
      <c r="BT16" s="384"/>
      <c r="BU16" s="385"/>
      <c r="BV16" s="383">
        <v>25110480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135</v>
      </c>
      <c r="N17" s="467"/>
      <c r="O17" s="467"/>
      <c r="P17" s="467"/>
      <c r="Q17" s="468"/>
      <c r="R17" s="469" t="s">
        <v>136</v>
      </c>
      <c r="S17" s="470"/>
      <c r="T17" s="470"/>
      <c r="U17" s="470"/>
      <c r="V17" s="471"/>
      <c r="W17" s="472" t="s">
        <v>137</v>
      </c>
      <c r="X17" s="396"/>
      <c r="Y17" s="396"/>
      <c r="Z17" s="396"/>
      <c r="AA17" s="396"/>
      <c r="AB17" s="397"/>
      <c r="AC17" s="359">
        <v>54528</v>
      </c>
      <c r="AD17" s="360"/>
      <c r="AE17" s="360"/>
      <c r="AF17" s="360"/>
      <c r="AG17" s="361"/>
      <c r="AH17" s="359">
        <v>55645</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23207311</v>
      </c>
      <c r="BO17" s="384"/>
      <c r="BP17" s="384"/>
      <c r="BQ17" s="384"/>
      <c r="BR17" s="384"/>
      <c r="BS17" s="384"/>
      <c r="BT17" s="384"/>
      <c r="BU17" s="385"/>
      <c r="BV17" s="383">
        <v>22334735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84.98</v>
      </c>
      <c r="M18" s="448"/>
      <c r="N18" s="448"/>
      <c r="O18" s="448"/>
      <c r="P18" s="448"/>
      <c r="Q18" s="448"/>
      <c r="R18" s="449"/>
      <c r="S18" s="449"/>
      <c r="T18" s="449"/>
      <c r="U18" s="449"/>
      <c r="V18" s="450"/>
      <c r="W18" s="464"/>
      <c r="X18" s="465"/>
      <c r="Y18" s="465"/>
      <c r="Z18" s="465"/>
      <c r="AA18" s="465"/>
      <c r="AB18" s="473"/>
      <c r="AC18" s="347">
        <v>74.599999999999994</v>
      </c>
      <c r="AD18" s="348"/>
      <c r="AE18" s="348"/>
      <c r="AF18" s="348"/>
      <c r="AG18" s="451"/>
      <c r="AH18" s="347">
        <v>71.2</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34253063</v>
      </c>
      <c r="BO18" s="384"/>
      <c r="BP18" s="384"/>
      <c r="BQ18" s="384"/>
      <c r="BR18" s="384"/>
      <c r="BS18" s="384"/>
      <c r="BT18" s="384"/>
      <c r="BU18" s="385"/>
      <c r="BV18" s="383">
        <v>32751295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2177</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38078420</v>
      </c>
      <c r="BO19" s="384"/>
      <c r="BP19" s="384"/>
      <c r="BQ19" s="384"/>
      <c r="BR19" s="384"/>
      <c r="BS19" s="384"/>
      <c r="BT19" s="384"/>
      <c r="BU19" s="385"/>
      <c r="BV19" s="383">
        <v>40113853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68342</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53701061</v>
      </c>
      <c r="BO23" s="384"/>
      <c r="BP23" s="384"/>
      <c r="BQ23" s="384"/>
      <c r="BR23" s="384"/>
      <c r="BS23" s="384"/>
      <c r="BT23" s="384"/>
      <c r="BU23" s="385"/>
      <c r="BV23" s="383">
        <v>53425923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7920</v>
      </c>
      <c r="R24" s="360"/>
      <c r="S24" s="360"/>
      <c r="T24" s="360"/>
      <c r="U24" s="360"/>
      <c r="V24" s="361"/>
      <c r="W24" s="425"/>
      <c r="X24" s="416"/>
      <c r="Y24" s="417"/>
      <c r="Z24" s="356" t="s">
        <v>153</v>
      </c>
      <c r="AA24" s="357"/>
      <c r="AB24" s="357"/>
      <c r="AC24" s="357"/>
      <c r="AD24" s="357"/>
      <c r="AE24" s="357"/>
      <c r="AF24" s="357"/>
      <c r="AG24" s="358"/>
      <c r="AH24" s="359">
        <v>1026</v>
      </c>
      <c r="AI24" s="360"/>
      <c r="AJ24" s="360"/>
      <c r="AK24" s="360"/>
      <c r="AL24" s="361"/>
      <c r="AM24" s="359">
        <v>3109806</v>
      </c>
      <c r="AN24" s="360"/>
      <c r="AO24" s="360"/>
      <c r="AP24" s="360"/>
      <c r="AQ24" s="360"/>
      <c r="AR24" s="361"/>
      <c r="AS24" s="359">
        <v>3031</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39939685</v>
      </c>
      <c r="BO24" s="384"/>
      <c r="BP24" s="384"/>
      <c r="BQ24" s="384"/>
      <c r="BR24" s="384"/>
      <c r="BS24" s="384"/>
      <c r="BT24" s="384"/>
      <c r="BU24" s="385"/>
      <c r="BV24" s="383">
        <v>38586691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2</v>
      </c>
      <c r="M25" s="360"/>
      <c r="N25" s="360"/>
      <c r="O25" s="360"/>
      <c r="P25" s="361"/>
      <c r="Q25" s="359">
        <v>7480</v>
      </c>
      <c r="R25" s="360"/>
      <c r="S25" s="360"/>
      <c r="T25" s="360"/>
      <c r="U25" s="360"/>
      <c r="V25" s="361"/>
      <c r="W25" s="425"/>
      <c r="X25" s="416"/>
      <c r="Y25" s="417"/>
      <c r="Z25" s="356" t="s">
        <v>156</v>
      </c>
      <c r="AA25" s="357"/>
      <c r="AB25" s="357"/>
      <c r="AC25" s="357"/>
      <c r="AD25" s="357"/>
      <c r="AE25" s="357"/>
      <c r="AF25" s="357"/>
      <c r="AG25" s="358"/>
      <c r="AH25" s="359">
        <v>150</v>
      </c>
      <c r="AI25" s="360"/>
      <c r="AJ25" s="360"/>
      <c r="AK25" s="360"/>
      <c r="AL25" s="361"/>
      <c r="AM25" s="359">
        <v>418050</v>
      </c>
      <c r="AN25" s="360"/>
      <c r="AO25" s="360"/>
      <c r="AP25" s="360"/>
      <c r="AQ25" s="360"/>
      <c r="AR25" s="361"/>
      <c r="AS25" s="359">
        <v>2787</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7011504</v>
      </c>
      <c r="BO25" s="379"/>
      <c r="BP25" s="379"/>
      <c r="BQ25" s="379"/>
      <c r="BR25" s="379"/>
      <c r="BS25" s="379"/>
      <c r="BT25" s="379"/>
      <c r="BU25" s="380"/>
      <c r="BV25" s="378">
        <v>5534162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6688</v>
      </c>
      <c r="R26" s="360"/>
      <c r="S26" s="360"/>
      <c r="T26" s="360"/>
      <c r="U26" s="360"/>
      <c r="V26" s="361"/>
      <c r="W26" s="425"/>
      <c r="X26" s="416"/>
      <c r="Y26" s="417"/>
      <c r="Z26" s="356" t="s">
        <v>159</v>
      </c>
      <c r="AA26" s="438"/>
      <c r="AB26" s="438"/>
      <c r="AC26" s="438"/>
      <c r="AD26" s="438"/>
      <c r="AE26" s="438"/>
      <c r="AF26" s="438"/>
      <c r="AG26" s="439"/>
      <c r="AH26" s="359">
        <v>117</v>
      </c>
      <c r="AI26" s="360"/>
      <c r="AJ26" s="360"/>
      <c r="AK26" s="360"/>
      <c r="AL26" s="361"/>
      <c r="AM26" s="359">
        <v>393939</v>
      </c>
      <c r="AN26" s="360"/>
      <c r="AO26" s="360"/>
      <c r="AP26" s="360"/>
      <c r="AQ26" s="360"/>
      <c r="AR26" s="361"/>
      <c r="AS26" s="359">
        <v>3367</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119</v>
      </c>
      <c r="BO26" s="384"/>
      <c r="BP26" s="384"/>
      <c r="BQ26" s="384"/>
      <c r="BR26" s="384"/>
      <c r="BS26" s="384"/>
      <c r="BT26" s="384"/>
      <c r="BU26" s="385"/>
      <c r="BV26" s="383" t="s">
        <v>119</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6270</v>
      </c>
      <c r="R27" s="360"/>
      <c r="S27" s="360"/>
      <c r="T27" s="360"/>
      <c r="U27" s="360"/>
      <c r="V27" s="361"/>
      <c r="W27" s="425"/>
      <c r="X27" s="416"/>
      <c r="Y27" s="417"/>
      <c r="Z27" s="356" t="s">
        <v>162</v>
      </c>
      <c r="AA27" s="357"/>
      <c r="AB27" s="357"/>
      <c r="AC27" s="357"/>
      <c r="AD27" s="357"/>
      <c r="AE27" s="357"/>
      <c r="AF27" s="357"/>
      <c r="AG27" s="358"/>
      <c r="AH27" s="359">
        <v>33</v>
      </c>
      <c r="AI27" s="360"/>
      <c r="AJ27" s="360"/>
      <c r="AK27" s="360"/>
      <c r="AL27" s="361"/>
      <c r="AM27" s="359">
        <v>110522</v>
      </c>
      <c r="AN27" s="360"/>
      <c r="AO27" s="360"/>
      <c r="AP27" s="360"/>
      <c r="AQ27" s="360"/>
      <c r="AR27" s="361"/>
      <c r="AS27" s="359">
        <v>3349</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120000</v>
      </c>
      <c r="BO27" s="387"/>
      <c r="BP27" s="387"/>
      <c r="BQ27" s="387"/>
      <c r="BR27" s="387"/>
      <c r="BS27" s="387"/>
      <c r="BT27" s="387"/>
      <c r="BU27" s="388"/>
      <c r="BV27" s="386">
        <v>120000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5985</v>
      </c>
      <c r="R28" s="360"/>
      <c r="S28" s="360"/>
      <c r="T28" s="360"/>
      <c r="U28" s="360"/>
      <c r="V28" s="361"/>
      <c r="W28" s="425"/>
      <c r="X28" s="416"/>
      <c r="Y28" s="417"/>
      <c r="Z28" s="356" t="s">
        <v>165</v>
      </c>
      <c r="AA28" s="357"/>
      <c r="AB28" s="357"/>
      <c r="AC28" s="357"/>
      <c r="AD28" s="357"/>
      <c r="AE28" s="357"/>
      <c r="AF28" s="357"/>
      <c r="AG28" s="358"/>
      <c r="AH28" s="359" t="s">
        <v>119</v>
      </c>
      <c r="AI28" s="360"/>
      <c r="AJ28" s="360"/>
      <c r="AK28" s="360"/>
      <c r="AL28" s="361"/>
      <c r="AM28" s="359" t="s">
        <v>119</v>
      </c>
      <c r="AN28" s="360"/>
      <c r="AO28" s="360"/>
      <c r="AP28" s="360"/>
      <c r="AQ28" s="360"/>
      <c r="AR28" s="361"/>
      <c r="AS28" s="359" t="s">
        <v>119</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3905840</v>
      </c>
      <c r="BO28" s="379"/>
      <c r="BP28" s="379"/>
      <c r="BQ28" s="379"/>
      <c r="BR28" s="379"/>
      <c r="BS28" s="379"/>
      <c r="BT28" s="379"/>
      <c r="BU28" s="380"/>
      <c r="BV28" s="378">
        <v>4153700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22</v>
      </c>
      <c r="M29" s="360"/>
      <c r="N29" s="360"/>
      <c r="O29" s="360"/>
      <c r="P29" s="361"/>
      <c r="Q29" s="359">
        <v>5700</v>
      </c>
      <c r="R29" s="360"/>
      <c r="S29" s="360"/>
      <c r="T29" s="360"/>
      <c r="U29" s="360"/>
      <c r="V29" s="361"/>
      <c r="W29" s="426"/>
      <c r="X29" s="427"/>
      <c r="Y29" s="428"/>
      <c r="Z29" s="356" t="s">
        <v>169</v>
      </c>
      <c r="AA29" s="357"/>
      <c r="AB29" s="357"/>
      <c r="AC29" s="357"/>
      <c r="AD29" s="357"/>
      <c r="AE29" s="357"/>
      <c r="AF29" s="357"/>
      <c r="AG29" s="358"/>
      <c r="AH29" s="359">
        <v>1059</v>
      </c>
      <c r="AI29" s="360"/>
      <c r="AJ29" s="360"/>
      <c r="AK29" s="360"/>
      <c r="AL29" s="361"/>
      <c r="AM29" s="359">
        <v>3220328</v>
      </c>
      <c r="AN29" s="360"/>
      <c r="AO29" s="360"/>
      <c r="AP29" s="360"/>
      <c r="AQ29" s="360"/>
      <c r="AR29" s="361"/>
      <c r="AS29" s="359">
        <v>3041</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149080</v>
      </c>
      <c r="BO29" s="384"/>
      <c r="BP29" s="384"/>
      <c r="BQ29" s="384"/>
      <c r="BR29" s="384"/>
      <c r="BS29" s="384"/>
      <c r="BT29" s="384"/>
      <c r="BU29" s="385"/>
      <c r="BV29" s="383">
        <v>149010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99.5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2934543</v>
      </c>
      <c r="BO30" s="387"/>
      <c r="BP30" s="387"/>
      <c r="BQ30" s="387"/>
      <c r="BR30" s="387"/>
      <c r="BS30" s="387"/>
      <c r="BT30" s="387"/>
      <c r="BU30" s="388"/>
      <c r="BV30" s="386">
        <v>3906100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t="str">
        <f>IF(BG34="","",MAX(C34:D43,U34:V43,AM34:AN43)+1)</f>
        <v/>
      </c>
      <c r="BF34" s="343"/>
      <c r="BG34" s="342"/>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泉北環境整備施設組合（一般会計）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和泉市公共施設管理公社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公共用地先行取得事業特別会計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IF('各会計、関係団体の財政状況及び健全化判断比率'!B32="","",'各会計、関係団体の財政状況及び健全化判断比率'!B32)</f>
        <v>公共下水道事業会計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泉北環境整備施設組合（廃棄物発電事業特別会計）</v>
      </c>
      <c r="BZ35" s="342"/>
      <c r="CA35" s="342"/>
      <c r="CB35" s="342"/>
      <c r="CC35" s="342"/>
      <c r="CD35" s="342"/>
      <c r="CE35" s="342"/>
      <c r="CF35" s="342"/>
      <c r="CG35" s="342"/>
      <c r="CH35" s="342"/>
      <c r="CI35" s="342"/>
      <c r="CJ35" s="342"/>
      <c r="CK35" s="342"/>
      <c r="CL35" s="342"/>
      <c r="CM35" s="342"/>
      <c r="CN35" s="165"/>
      <c r="CO35" s="343">
        <f t="shared" ref="CO35:CO43" si="3">IF(CQ35="","",CO34+1)</f>
        <v>20</v>
      </c>
      <c r="CP35" s="343"/>
      <c r="CQ35" s="342" t="str">
        <f>IF('各会計、関係団体の財政状況及び健全化判断比率'!BS8="","",'各会計、関係団体の財政状況及び健全化判断比率'!BS8)</f>
        <v>和泉市公共サービス公社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市街地再開発事業特別会計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後期高齢者医療事業特別会計</v>
      </c>
      <c r="X36" s="342"/>
      <c r="Y36" s="342"/>
      <c r="Z36" s="342"/>
      <c r="AA36" s="342"/>
      <c r="AB36" s="342"/>
      <c r="AC36" s="342"/>
      <c r="AD36" s="342"/>
      <c r="AE36" s="342"/>
      <c r="AF36" s="342"/>
      <c r="AG36" s="342"/>
      <c r="AH36" s="342"/>
      <c r="AI36" s="342"/>
      <c r="AJ36" s="342"/>
      <c r="AK36" s="342"/>
      <c r="AL36" s="165"/>
      <c r="AM36" s="343">
        <f t="shared" si="0"/>
        <v>9</v>
      </c>
      <c r="AN36" s="343"/>
      <c r="AO36" s="342" t="str">
        <f>IF('各会計、関係団体の財政状況及び健全化判断比率'!B33="","",'各会計、関係団体の財政状況及び健全化判断比率'!B33)</f>
        <v>病院事業会計</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泉北環境整備施設組合（公共下水道事業特別会計）</v>
      </c>
      <c r="BZ36" s="342"/>
      <c r="CA36" s="342"/>
      <c r="CB36" s="342"/>
      <c r="CC36" s="342"/>
      <c r="CD36" s="342"/>
      <c r="CE36" s="342"/>
      <c r="CF36" s="342"/>
      <c r="CG36" s="342"/>
      <c r="CH36" s="342"/>
      <c r="CI36" s="342"/>
      <c r="CJ36" s="342"/>
      <c r="CK36" s="342"/>
      <c r="CL36" s="342"/>
      <c r="CM36" s="342"/>
      <c r="CN36" s="165"/>
      <c r="CO36" s="343">
        <f t="shared" si="3"/>
        <v>21</v>
      </c>
      <c r="CP36" s="343"/>
      <c r="CQ36" s="342" t="str">
        <f>IF('各会計、関係団体の財政状況及び健全化判断比率'!BS9="","",'各会計、関係団体の財政状況及び健全化判断比率'!BS9)</f>
        <v>和泉市文化振興財団</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泉北水道企業団</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泉大津市・和泉市墓地組合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大阪府後期高齢者医療広域連合（一般会計）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大阪府後期高齢者医療広域連合（後期高齢者医療特別会計）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17</v>
      </c>
      <c r="BX41" s="343"/>
      <c r="BY41" s="342" t="str">
        <f>IF('各会計、関係団体の財政状況及び健全化判断比率'!B75="","",'各会計、関係団体の財政状況及び健全化判断比率'!B75)</f>
        <v>大阪広域水道企業団（水道事業会計）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18</v>
      </c>
      <c r="BX42" s="343"/>
      <c r="BY42" s="342" t="str">
        <f>IF('各会計、関係団体の財政状況及び健全化判断比率'!B76="","",'各会計、関係団体の財政状況及び健全化判断比率'!B76)</f>
        <v>大阪広域水道企業団（工業用水道事業会計）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515</v>
      </c>
      <c r="J40" s="79" t="s">
        <v>516</v>
      </c>
      <c r="K40" s="79" t="s">
        <v>517</v>
      </c>
      <c r="L40" s="79" t="s">
        <v>518</v>
      </c>
      <c r="M40" s="80" t="s">
        <v>519</v>
      </c>
    </row>
    <row r="41" spans="2:13" ht="27.75" customHeight="1">
      <c r="B41" s="1181" t="s">
        <v>23</v>
      </c>
      <c r="C41" s="1182"/>
      <c r="D41" s="81"/>
      <c r="E41" s="1183" t="s">
        <v>24</v>
      </c>
      <c r="F41" s="1183"/>
      <c r="G41" s="1183"/>
      <c r="H41" s="1184"/>
      <c r="I41" s="82">
        <v>47456</v>
      </c>
      <c r="J41" s="83">
        <v>52788</v>
      </c>
      <c r="K41" s="83">
        <v>52774</v>
      </c>
      <c r="L41" s="83">
        <v>53437</v>
      </c>
      <c r="M41" s="84">
        <v>53701</v>
      </c>
    </row>
    <row r="42" spans="2:13" ht="27.75" customHeight="1">
      <c r="B42" s="1171"/>
      <c r="C42" s="1172"/>
      <c r="D42" s="85"/>
      <c r="E42" s="1175" t="s">
        <v>25</v>
      </c>
      <c r="F42" s="1175"/>
      <c r="G42" s="1175"/>
      <c r="H42" s="1176"/>
      <c r="I42" s="86">
        <v>9670</v>
      </c>
      <c r="J42" s="87">
        <v>3999</v>
      </c>
      <c r="K42" s="87">
        <v>3211</v>
      </c>
      <c r="L42" s="87">
        <v>2954</v>
      </c>
      <c r="M42" s="88">
        <v>2695</v>
      </c>
    </row>
    <row r="43" spans="2:13" ht="27.75" customHeight="1">
      <c r="B43" s="1171"/>
      <c r="C43" s="1172"/>
      <c r="D43" s="85"/>
      <c r="E43" s="1175" t="s">
        <v>26</v>
      </c>
      <c r="F43" s="1175"/>
      <c r="G43" s="1175"/>
      <c r="H43" s="1176"/>
      <c r="I43" s="86">
        <v>19232</v>
      </c>
      <c r="J43" s="87">
        <v>15438</v>
      </c>
      <c r="K43" s="87">
        <v>14718</v>
      </c>
      <c r="L43" s="87">
        <v>14845</v>
      </c>
      <c r="M43" s="88">
        <v>13647</v>
      </c>
    </row>
    <row r="44" spans="2:13" ht="27.75" customHeight="1">
      <c r="B44" s="1171"/>
      <c r="C44" s="1172"/>
      <c r="D44" s="85"/>
      <c r="E44" s="1175" t="s">
        <v>27</v>
      </c>
      <c r="F44" s="1175"/>
      <c r="G44" s="1175"/>
      <c r="H44" s="1176"/>
      <c r="I44" s="86">
        <v>4082</v>
      </c>
      <c r="J44" s="87">
        <v>3453</v>
      </c>
      <c r="K44" s="87">
        <v>2963</v>
      </c>
      <c r="L44" s="87">
        <v>2412</v>
      </c>
      <c r="M44" s="88">
        <v>2022</v>
      </c>
    </row>
    <row r="45" spans="2:13" ht="27.75" customHeight="1">
      <c r="B45" s="1171"/>
      <c r="C45" s="1172"/>
      <c r="D45" s="85"/>
      <c r="E45" s="1175" t="s">
        <v>28</v>
      </c>
      <c r="F45" s="1175"/>
      <c r="G45" s="1175"/>
      <c r="H45" s="1176"/>
      <c r="I45" s="86">
        <v>10039</v>
      </c>
      <c r="J45" s="87">
        <v>8622</v>
      </c>
      <c r="K45" s="87">
        <v>7845</v>
      </c>
      <c r="L45" s="87">
        <v>7340</v>
      </c>
      <c r="M45" s="88">
        <v>6974</v>
      </c>
    </row>
    <row r="46" spans="2:13" ht="27.75" customHeight="1">
      <c r="B46" s="1171"/>
      <c r="C46" s="1172"/>
      <c r="D46" s="85"/>
      <c r="E46" s="1175" t="s">
        <v>29</v>
      </c>
      <c r="F46" s="1175"/>
      <c r="G46" s="1175"/>
      <c r="H46" s="1176"/>
      <c r="I46" s="86" t="s">
        <v>477</v>
      </c>
      <c r="J46" s="87" t="s">
        <v>477</v>
      </c>
      <c r="K46" s="87" t="s">
        <v>477</v>
      </c>
      <c r="L46" s="87" t="s">
        <v>477</v>
      </c>
      <c r="M46" s="88" t="s">
        <v>477</v>
      </c>
    </row>
    <row r="47" spans="2:13" ht="27.75" customHeight="1">
      <c r="B47" s="1171"/>
      <c r="C47" s="1172"/>
      <c r="D47" s="85"/>
      <c r="E47" s="1175" t="s">
        <v>30</v>
      </c>
      <c r="F47" s="1175"/>
      <c r="G47" s="1175"/>
      <c r="H47" s="1176"/>
      <c r="I47" s="86" t="s">
        <v>477</v>
      </c>
      <c r="J47" s="87" t="s">
        <v>477</v>
      </c>
      <c r="K47" s="87" t="s">
        <v>477</v>
      </c>
      <c r="L47" s="87" t="s">
        <v>477</v>
      </c>
      <c r="M47" s="88" t="s">
        <v>477</v>
      </c>
    </row>
    <row r="48" spans="2:13" ht="27.75" customHeight="1">
      <c r="B48" s="1173"/>
      <c r="C48" s="1174"/>
      <c r="D48" s="85"/>
      <c r="E48" s="1175" t="s">
        <v>31</v>
      </c>
      <c r="F48" s="1175"/>
      <c r="G48" s="1175"/>
      <c r="H48" s="1176"/>
      <c r="I48" s="86" t="s">
        <v>477</v>
      </c>
      <c r="J48" s="87" t="s">
        <v>477</v>
      </c>
      <c r="K48" s="87" t="s">
        <v>477</v>
      </c>
      <c r="L48" s="87" t="s">
        <v>477</v>
      </c>
      <c r="M48" s="88" t="s">
        <v>477</v>
      </c>
    </row>
    <row r="49" spans="2:13" ht="27.75" customHeight="1">
      <c r="B49" s="1169" t="s">
        <v>32</v>
      </c>
      <c r="C49" s="1170"/>
      <c r="D49" s="89"/>
      <c r="E49" s="1175" t="s">
        <v>33</v>
      </c>
      <c r="F49" s="1175"/>
      <c r="G49" s="1175"/>
      <c r="H49" s="1176"/>
      <c r="I49" s="86">
        <v>6147</v>
      </c>
      <c r="J49" s="87">
        <v>7179</v>
      </c>
      <c r="K49" s="87">
        <v>8485</v>
      </c>
      <c r="L49" s="87">
        <v>9372</v>
      </c>
      <c r="M49" s="88">
        <v>8892</v>
      </c>
    </row>
    <row r="50" spans="2:13" ht="27.75" customHeight="1">
      <c r="B50" s="1171"/>
      <c r="C50" s="1172"/>
      <c r="D50" s="85"/>
      <c r="E50" s="1175" t="s">
        <v>34</v>
      </c>
      <c r="F50" s="1175"/>
      <c r="G50" s="1175"/>
      <c r="H50" s="1176"/>
      <c r="I50" s="86">
        <v>16568</v>
      </c>
      <c r="J50" s="87">
        <v>16280</v>
      </c>
      <c r="K50" s="87">
        <v>16072</v>
      </c>
      <c r="L50" s="87">
        <v>15932</v>
      </c>
      <c r="M50" s="88">
        <v>15131</v>
      </c>
    </row>
    <row r="51" spans="2:13" ht="27.75" customHeight="1">
      <c r="B51" s="1173"/>
      <c r="C51" s="1174"/>
      <c r="D51" s="85"/>
      <c r="E51" s="1175" t="s">
        <v>35</v>
      </c>
      <c r="F51" s="1175"/>
      <c r="G51" s="1175"/>
      <c r="H51" s="1176"/>
      <c r="I51" s="86">
        <v>48565</v>
      </c>
      <c r="J51" s="87">
        <v>48846</v>
      </c>
      <c r="K51" s="87">
        <v>48828</v>
      </c>
      <c r="L51" s="87">
        <v>49604</v>
      </c>
      <c r="M51" s="88">
        <v>50672</v>
      </c>
    </row>
    <row r="52" spans="2:13" ht="27.75" customHeight="1" thickBot="1">
      <c r="B52" s="1177" t="s">
        <v>36</v>
      </c>
      <c r="C52" s="1178"/>
      <c r="D52" s="90"/>
      <c r="E52" s="1179" t="s">
        <v>37</v>
      </c>
      <c r="F52" s="1179"/>
      <c r="G52" s="1179"/>
      <c r="H52" s="1180"/>
      <c r="I52" s="91">
        <v>19199</v>
      </c>
      <c r="J52" s="92">
        <v>11996</v>
      </c>
      <c r="K52" s="92">
        <v>8125</v>
      </c>
      <c r="L52" s="92">
        <v>6079</v>
      </c>
      <c r="M52" s="93">
        <v>4344</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514</v>
      </c>
      <c r="G2" s="111"/>
      <c r="H2" s="112"/>
    </row>
    <row r="3" spans="1:8">
      <c r="A3" s="108" t="s">
        <v>507</v>
      </c>
      <c r="B3" s="113"/>
      <c r="C3" s="114"/>
      <c r="D3" s="115">
        <v>37065</v>
      </c>
      <c r="E3" s="116"/>
      <c r="F3" s="117">
        <v>37688</v>
      </c>
      <c r="G3" s="118"/>
      <c r="H3" s="119"/>
    </row>
    <row r="4" spans="1:8">
      <c r="A4" s="120"/>
      <c r="B4" s="121"/>
      <c r="C4" s="122"/>
      <c r="D4" s="123">
        <v>16656</v>
      </c>
      <c r="E4" s="124"/>
      <c r="F4" s="125">
        <v>22661</v>
      </c>
      <c r="G4" s="126"/>
      <c r="H4" s="127"/>
    </row>
    <row r="5" spans="1:8">
      <c r="A5" s="108" t="s">
        <v>509</v>
      </c>
      <c r="B5" s="113"/>
      <c r="C5" s="114"/>
      <c r="D5" s="115">
        <v>25856</v>
      </c>
      <c r="E5" s="116"/>
      <c r="F5" s="117">
        <v>38606</v>
      </c>
      <c r="G5" s="118"/>
      <c r="H5" s="119"/>
    </row>
    <row r="6" spans="1:8">
      <c r="A6" s="120"/>
      <c r="B6" s="121"/>
      <c r="C6" s="122"/>
      <c r="D6" s="123">
        <v>18075</v>
      </c>
      <c r="E6" s="124"/>
      <c r="F6" s="125">
        <v>22435</v>
      </c>
      <c r="G6" s="126"/>
      <c r="H6" s="127"/>
    </row>
    <row r="7" spans="1:8">
      <c r="A7" s="108" t="s">
        <v>510</v>
      </c>
      <c r="B7" s="113"/>
      <c r="C7" s="114"/>
      <c r="D7" s="115">
        <v>25486</v>
      </c>
      <c r="E7" s="116"/>
      <c r="F7" s="117">
        <v>39425</v>
      </c>
      <c r="G7" s="118"/>
      <c r="H7" s="119"/>
    </row>
    <row r="8" spans="1:8">
      <c r="A8" s="120"/>
      <c r="B8" s="121"/>
      <c r="C8" s="122"/>
      <c r="D8" s="123">
        <v>12182</v>
      </c>
      <c r="E8" s="124"/>
      <c r="F8" s="125">
        <v>22414</v>
      </c>
      <c r="G8" s="126"/>
      <c r="H8" s="127"/>
    </row>
    <row r="9" spans="1:8">
      <c r="A9" s="108" t="s">
        <v>511</v>
      </c>
      <c r="B9" s="113"/>
      <c r="C9" s="114"/>
      <c r="D9" s="115">
        <v>33616</v>
      </c>
      <c r="E9" s="116"/>
      <c r="F9" s="117">
        <v>43141</v>
      </c>
      <c r="G9" s="118"/>
      <c r="H9" s="119"/>
    </row>
    <row r="10" spans="1:8">
      <c r="A10" s="120"/>
      <c r="B10" s="121"/>
      <c r="C10" s="122"/>
      <c r="D10" s="123">
        <v>11352</v>
      </c>
      <c r="E10" s="124"/>
      <c r="F10" s="125">
        <v>21887</v>
      </c>
      <c r="G10" s="126"/>
      <c r="H10" s="127"/>
    </row>
    <row r="11" spans="1:8">
      <c r="A11" s="108" t="s">
        <v>512</v>
      </c>
      <c r="B11" s="113"/>
      <c r="C11" s="114"/>
      <c r="D11" s="115">
        <v>31917</v>
      </c>
      <c r="E11" s="116"/>
      <c r="F11" s="117">
        <v>45117</v>
      </c>
      <c r="G11" s="118"/>
      <c r="H11" s="119"/>
    </row>
    <row r="12" spans="1:8">
      <c r="A12" s="120"/>
      <c r="B12" s="121"/>
      <c r="C12" s="128"/>
      <c r="D12" s="123">
        <v>21486</v>
      </c>
      <c r="E12" s="124"/>
      <c r="F12" s="125">
        <v>25589</v>
      </c>
      <c r="G12" s="126"/>
      <c r="H12" s="127"/>
    </row>
    <row r="13" spans="1:8">
      <c r="A13" s="108"/>
      <c r="B13" s="113"/>
      <c r="C13" s="129"/>
      <c r="D13" s="130">
        <v>30788</v>
      </c>
      <c r="E13" s="131"/>
      <c r="F13" s="132">
        <v>40795</v>
      </c>
      <c r="G13" s="133"/>
      <c r="H13" s="119"/>
    </row>
    <row r="14" spans="1:8">
      <c r="A14" s="120"/>
      <c r="B14" s="121"/>
      <c r="C14" s="122"/>
      <c r="D14" s="123">
        <v>15950</v>
      </c>
      <c r="E14" s="124"/>
      <c r="F14" s="125">
        <v>22997</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0.26</v>
      </c>
      <c r="C19" s="134">
        <f>ROUND(VALUE(SUBSTITUTE(実質収支比率等に係る経年分析!G$48,"▲","-")),2)</f>
        <v>1.08</v>
      </c>
      <c r="D19" s="134">
        <f>ROUND(VALUE(SUBSTITUTE(実質収支比率等に係る経年分析!H$48,"▲","-")),2)</f>
        <v>0.71</v>
      </c>
      <c r="E19" s="134">
        <f>ROUND(VALUE(SUBSTITUTE(実質収支比率等に係る経年分析!I$48,"▲","-")),2)</f>
        <v>0.28000000000000003</v>
      </c>
      <c r="F19" s="134">
        <f>ROUND(VALUE(SUBSTITUTE(実質収支比率等に係る経年分析!J$48,"▲","-")),2)</f>
        <v>0.2</v>
      </c>
    </row>
    <row r="20" spans="1:11">
      <c r="A20" s="134" t="s">
        <v>42</v>
      </c>
      <c r="B20" s="134">
        <f>ROUND(VALUE(SUBSTITUTE(実質収支比率等に係る経年分析!F$47,"▲","-")),2)</f>
        <v>9.48</v>
      </c>
      <c r="C20" s="134">
        <f>ROUND(VALUE(SUBSTITUTE(実質収支比率等に係る経年分析!G$47,"▲","-")),2)</f>
        <v>11.12</v>
      </c>
      <c r="D20" s="134">
        <f>ROUND(VALUE(SUBSTITUTE(実質収支比率等に係る経年分析!H$47,"▲","-")),2)</f>
        <v>11.55</v>
      </c>
      <c r="E20" s="134">
        <f>ROUND(VALUE(SUBSTITUTE(実質収支比率等に係る経年分析!I$47,"▲","-")),2)</f>
        <v>12.38</v>
      </c>
      <c r="F20" s="134">
        <f>ROUND(VALUE(SUBSTITUTE(実質収支比率等に係る経年分析!J$47,"▲","-")),2)</f>
        <v>11.58</v>
      </c>
    </row>
    <row r="21" spans="1:11">
      <c r="A21" s="134" t="s">
        <v>43</v>
      </c>
      <c r="B21" s="134">
        <f>IF(ISNUMBER(VALUE(SUBSTITUTE(実質収支比率等に係る経年分析!F$49,"▲","-"))),ROUND(VALUE(SUBSTITUTE(実質収支比率等に係る経年分析!F$49,"▲","-")),2),NA())</f>
        <v>0.35</v>
      </c>
      <c r="C21" s="134">
        <f>IF(ISNUMBER(VALUE(SUBSTITUTE(実質収支比率等に係る経年分析!G$49,"▲","-"))),ROUND(VALUE(SUBSTITUTE(実質収支比率等に係る経年分析!G$49,"▲","-")),2),NA())</f>
        <v>2.62</v>
      </c>
      <c r="D21" s="134">
        <f>IF(ISNUMBER(VALUE(SUBSTITUTE(実質収支比率等に係る経年分析!H$49,"▲","-"))),ROUND(VALUE(SUBSTITUTE(実質収支比率等に係る経年分析!H$49,"▲","-")),2),NA())</f>
        <v>0.19</v>
      </c>
      <c r="E21" s="134">
        <f>IF(ISNUMBER(VALUE(SUBSTITUTE(実質収支比率等に係る経年分析!I$49,"▲","-"))),ROUND(VALUE(SUBSTITUTE(実質収支比率等に係る経年分析!I$49,"▲","-")),2),NA())</f>
        <v>0.54</v>
      </c>
      <c r="F21" s="134">
        <f>IF(ISNUMBER(VALUE(SUBSTITUTE(実質収支比率等に係る経年分析!J$49,"▲","-"))),ROUND(VALUE(SUBSTITUTE(実質収支比率等に係る経年分析!J$49,"▲","-")),2),NA())</f>
        <v>-0.81</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1.01</v>
      </c>
      <c r="C28" s="135" t="e">
        <f>IF(ROUND(VALUE(SUBSTITUTE(連結実質赤字比率に係る赤字・黒字の構成分析!F$42,"▲", "-")), 2) &gt;= 0, ABS(ROUND(VALUE(SUBSTITUTE(連結実質赤字比率に係る赤字・黒字の構成分析!F$42,"▲", "-")), 2)), NA())</f>
        <v>#N/A</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市街地再開発事業特別会計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公共用地先行取得事業特別会計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0.14000000000000001</v>
      </c>
    </row>
    <row r="32" spans="1:11">
      <c r="A32" s="135" t="str">
        <f>IF(連結実質赤字比率に係る赤字・黒字の構成分析!C$38="",NA(),連結実質赤字比率に係る赤字・黒字の構成分析!C$38)</f>
        <v>一般会計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1.07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v>
      </c>
    </row>
    <row r="33" spans="1:16">
      <c r="A33" s="135" t="str">
        <f>IF(連結実質赤字比率に係る赤字・黒字の構成分析!C$37="",NA(),連結実質赤字比率に係る赤字・黒字の構成分析!C$37)</f>
        <v>公共下水道事業会計</v>
      </c>
      <c r="B33" s="135" t="e">
        <f>IF(ROUND(VALUE(SUBSTITUTE(連結実質赤字比率に係る赤字・黒字の構成分析!F$37,"▲", "-")), 2) &lt; 0, ABS(ROUND(VALUE(SUBSTITUTE(連結実質赤字比率に係る赤字・黒字の構成分析!F$37,"▲", "-")), 2)), NA())</f>
        <v>#VALUE!</v>
      </c>
      <c r="C33" s="135" t="e">
        <f>IF(ROUND(VALUE(SUBSTITUTE(連結実質赤字比率に係る赤字・黒字の構成分析!F$37,"▲", "-")), 2) &gt;= 0, ABS(ROUND(VALUE(SUBSTITUTE(連結実質赤字比率に係る赤字・黒字の構成分析!F$37,"▲", "-")), 2)), NA())</f>
        <v>#VALUE!</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0.37</v>
      </c>
    </row>
    <row r="34" spans="1:16">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0.33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0.44</v>
      </c>
    </row>
    <row r="35" spans="1:16">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2.19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2.86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2.4900000000000002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1.1499999999999999</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6.56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5.24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5.49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5.09</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5959</v>
      </c>
      <c r="E42" s="136"/>
      <c r="F42" s="136"/>
      <c r="G42" s="136">
        <f>'実質公債費比率（分子）の構造'!L$52</f>
        <v>6095</v>
      </c>
      <c r="H42" s="136"/>
      <c r="I42" s="136"/>
      <c r="J42" s="136">
        <f>'実質公債費比率（分子）の構造'!M$52</f>
        <v>6058</v>
      </c>
      <c r="K42" s="136"/>
      <c r="L42" s="136"/>
      <c r="M42" s="136">
        <f>'実質公債費比率（分子）の構造'!N$52</f>
        <v>5933</v>
      </c>
      <c r="N42" s="136"/>
      <c r="O42" s="136"/>
      <c r="P42" s="136">
        <f>'実質公債費比率（分子）の構造'!O$52</f>
        <v>6165</v>
      </c>
    </row>
    <row r="43" spans="1:16">
      <c r="A43" s="136" t="s">
        <v>51</v>
      </c>
      <c r="B43" s="136">
        <f>'実質公債費比率（分子）の構造'!K$51</f>
        <v>5</v>
      </c>
      <c r="C43" s="136"/>
      <c r="D43" s="136"/>
      <c r="E43" s="136">
        <f>'実質公債費比率（分子）の構造'!L$51</f>
        <v>4</v>
      </c>
      <c r="F43" s="136"/>
      <c r="G43" s="136"/>
      <c r="H43" s="136">
        <f>'実質公債費比率（分子）の構造'!M$51</f>
        <v>3</v>
      </c>
      <c r="I43" s="136"/>
      <c r="J43" s="136"/>
      <c r="K43" s="136">
        <f>'実質公債費比率（分子）の構造'!N$51</f>
        <v>1</v>
      </c>
      <c r="L43" s="136"/>
      <c r="M43" s="136"/>
      <c r="N43" s="136">
        <f>'実質公債費比率（分子）の構造'!O$51</f>
        <v>0</v>
      </c>
      <c r="O43" s="136"/>
      <c r="P43" s="136"/>
    </row>
    <row r="44" spans="1:16">
      <c r="A44" s="136" t="s">
        <v>52</v>
      </c>
      <c r="B44" s="136">
        <f>'実質公債費比率（分子）の構造'!K$50</f>
        <v>251</v>
      </c>
      <c r="C44" s="136"/>
      <c r="D44" s="136"/>
      <c r="E44" s="136">
        <f>'実質公債費比率（分子）の構造'!L$50</f>
        <v>253</v>
      </c>
      <c r="F44" s="136"/>
      <c r="G44" s="136"/>
      <c r="H44" s="136">
        <f>'実質公債費比率（分子）の構造'!M$50</f>
        <v>364</v>
      </c>
      <c r="I44" s="136"/>
      <c r="J44" s="136"/>
      <c r="K44" s="136">
        <f>'実質公債費比率（分子）の構造'!N$50</f>
        <v>244</v>
      </c>
      <c r="L44" s="136"/>
      <c r="M44" s="136"/>
      <c r="N44" s="136">
        <f>'実質公債費比率（分子）の構造'!O$50</f>
        <v>247</v>
      </c>
      <c r="O44" s="136"/>
      <c r="P44" s="136"/>
    </row>
    <row r="45" spans="1:16">
      <c r="A45" s="136" t="s">
        <v>53</v>
      </c>
      <c r="B45" s="136">
        <f>'実質公債費比率（分子）の構造'!K$49</f>
        <v>680</v>
      </c>
      <c r="C45" s="136"/>
      <c r="D45" s="136"/>
      <c r="E45" s="136">
        <f>'実質公債費比率（分子）の構造'!L$49</f>
        <v>666</v>
      </c>
      <c r="F45" s="136"/>
      <c r="G45" s="136"/>
      <c r="H45" s="136">
        <f>'実質公債費比率（分子）の構造'!M$49</f>
        <v>699</v>
      </c>
      <c r="I45" s="136"/>
      <c r="J45" s="136"/>
      <c r="K45" s="136">
        <f>'実質公債費比率（分子）の構造'!N$49</f>
        <v>653</v>
      </c>
      <c r="L45" s="136"/>
      <c r="M45" s="136"/>
      <c r="N45" s="136">
        <f>'実質公債費比率（分子）の構造'!O$49</f>
        <v>674</v>
      </c>
      <c r="O45" s="136"/>
      <c r="P45" s="136"/>
    </row>
    <row r="46" spans="1:16">
      <c r="A46" s="136" t="s">
        <v>54</v>
      </c>
      <c r="B46" s="136">
        <f>'実質公債費比率（分子）の構造'!K$48</f>
        <v>1281</v>
      </c>
      <c r="C46" s="136"/>
      <c r="D46" s="136"/>
      <c r="E46" s="136">
        <f>'実質公債費比率（分子）の構造'!L$48</f>
        <v>1225</v>
      </c>
      <c r="F46" s="136"/>
      <c r="G46" s="136"/>
      <c r="H46" s="136">
        <f>'実質公債費比率（分子）の構造'!M$48</f>
        <v>1226</v>
      </c>
      <c r="I46" s="136"/>
      <c r="J46" s="136"/>
      <c r="K46" s="136">
        <f>'実質公債費比率（分子）の構造'!N$48</f>
        <v>1293</v>
      </c>
      <c r="L46" s="136"/>
      <c r="M46" s="136"/>
      <c r="N46" s="136">
        <f>'実質公債費比率（分子）の構造'!O$48</f>
        <v>1195</v>
      </c>
      <c r="O46" s="136"/>
      <c r="P46" s="136"/>
    </row>
    <row r="47" spans="1:16">
      <c r="A47" s="136" t="s">
        <v>13</v>
      </c>
      <c r="B47" s="136">
        <f>'実質公債費比率（分子）の構造'!K$47</f>
        <v>3</v>
      </c>
      <c r="C47" s="136"/>
      <c r="D47" s="136"/>
      <c r="E47" s="136">
        <f>'実質公債費比率（分子）の構造'!L$47</f>
        <v>3</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56</v>
      </c>
      <c r="B49" s="136">
        <f>'実質公債費比率（分子）の構造'!K$45</f>
        <v>5190</v>
      </c>
      <c r="C49" s="136"/>
      <c r="D49" s="136"/>
      <c r="E49" s="136">
        <f>'実質公債費比率（分子）の構造'!L$45</f>
        <v>4999</v>
      </c>
      <c r="F49" s="136"/>
      <c r="G49" s="136"/>
      <c r="H49" s="136">
        <f>'実質公債費比率（分子）の構造'!M$45</f>
        <v>5330</v>
      </c>
      <c r="I49" s="136"/>
      <c r="J49" s="136"/>
      <c r="K49" s="136">
        <f>'実質公債費比率（分子）の構造'!N$45</f>
        <v>5639</v>
      </c>
      <c r="L49" s="136"/>
      <c r="M49" s="136"/>
      <c r="N49" s="136">
        <f>'実質公債費比率（分子）の構造'!O$45</f>
        <v>5928</v>
      </c>
      <c r="O49" s="136"/>
      <c r="P49" s="136"/>
    </row>
    <row r="50" spans="1:16">
      <c r="A50" s="136" t="s">
        <v>57</v>
      </c>
      <c r="B50" s="136" t="e">
        <f>NA()</f>
        <v>#N/A</v>
      </c>
      <c r="C50" s="136">
        <f>IF(ISNUMBER('実質公債費比率（分子）の構造'!K$53),'実質公債費比率（分子）の構造'!K$53,NA())</f>
        <v>1451</v>
      </c>
      <c r="D50" s="136" t="e">
        <f>NA()</f>
        <v>#N/A</v>
      </c>
      <c r="E50" s="136" t="e">
        <f>NA()</f>
        <v>#N/A</v>
      </c>
      <c r="F50" s="136">
        <f>IF(ISNUMBER('実質公債費比率（分子）の構造'!L$53),'実質公債費比率（分子）の構造'!L$53,NA())</f>
        <v>1055</v>
      </c>
      <c r="G50" s="136" t="e">
        <f>NA()</f>
        <v>#N/A</v>
      </c>
      <c r="H50" s="136" t="e">
        <f>NA()</f>
        <v>#N/A</v>
      </c>
      <c r="I50" s="136">
        <f>IF(ISNUMBER('実質公債費比率（分子）の構造'!M$53),'実質公債費比率（分子）の構造'!M$53,NA())</f>
        <v>1564</v>
      </c>
      <c r="J50" s="136" t="e">
        <f>NA()</f>
        <v>#N/A</v>
      </c>
      <c r="K50" s="136" t="e">
        <f>NA()</f>
        <v>#N/A</v>
      </c>
      <c r="L50" s="136">
        <f>IF(ISNUMBER('実質公債費比率（分子）の構造'!N$53),'実質公債費比率（分子）の構造'!N$53,NA())</f>
        <v>1897</v>
      </c>
      <c r="M50" s="136" t="e">
        <f>NA()</f>
        <v>#N/A</v>
      </c>
      <c r="N50" s="136" t="e">
        <f>NA()</f>
        <v>#N/A</v>
      </c>
      <c r="O50" s="136">
        <f>IF(ISNUMBER('実質公債費比率（分子）の構造'!O$53),'実質公債費比率（分子）の構造'!O$53,NA())</f>
        <v>1879</v>
      </c>
      <c r="P50" s="136" t="e">
        <f>NA()</f>
        <v>#N/A</v>
      </c>
    </row>
    <row r="53" spans="1:16">
      <c r="A53" s="104" t="s">
        <v>58</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c r="A56" s="135" t="s">
        <v>35</v>
      </c>
      <c r="B56" s="135"/>
      <c r="C56" s="135"/>
      <c r="D56" s="135">
        <f>'将来負担比率（分子）の構造'!I$51</f>
        <v>48565</v>
      </c>
      <c r="E56" s="135"/>
      <c r="F56" s="135"/>
      <c r="G56" s="135">
        <f>'将来負担比率（分子）の構造'!J$51</f>
        <v>48846</v>
      </c>
      <c r="H56" s="135"/>
      <c r="I56" s="135"/>
      <c r="J56" s="135">
        <f>'将来負担比率（分子）の構造'!K$51</f>
        <v>48828</v>
      </c>
      <c r="K56" s="135"/>
      <c r="L56" s="135"/>
      <c r="M56" s="135">
        <f>'将来負担比率（分子）の構造'!L$51</f>
        <v>49604</v>
      </c>
      <c r="N56" s="135"/>
      <c r="O56" s="135"/>
      <c r="P56" s="135">
        <f>'将来負担比率（分子）の構造'!M$51</f>
        <v>50672</v>
      </c>
    </row>
    <row r="57" spans="1:16">
      <c r="A57" s="135" t="s">
        <v>34</v>
      </c>
      <c r="B57" s="135"/>
      <c r="C57" s="135"/>
      <c r="D57" s="135">
        <f>'将来負担比率（分子）の構造'!I$50</f>
        <v>16568</v>
      </c>
      <c r="E57" s="135"/>
      <c r="F57" s="135"/>
      <c r="G57" s="135">
        <f>'将来負担比率（分子）の構造'!J$50</f>
        <v>16280</v>
      </c>
      <c r="H57" s="135"/>
      <c r="I57" s="135"/>
      <c r="J57" s="135">
        <f>'将来負担比率（分子）の構造'!K$50</f>
        <v>16072</v>
      </c>
      <c r="K57" s="135"/>
      <c r="L57" s="135"/>
      <c r="M57" s="135">
        <f>'将来負担比率（分子）の構造'!L$50</f>
        <v>15932</v>
      </c>
      <c r="N57" s="135"/>
      <c r="O57" s="135"/>
      <c r="P57" s="135">
        <f>'将来負担比率（分子）の構造'!M$50</f>
        <v>15131</v>
      </c>
    </row>
    <row r="58" spans="1:16">
      <c r="A58" s="135" t="s">
        <v>33</v>
      </c>
      <c r="B58" s="135"/>
      <c r="C58" s="135"/>
      <c r="D58" s="135">
        <f>'将来負担比率（分子）の構造'!I$49</f>
        <v>6147</v>
      </c>
      <c r="E58" s="135"/>
      <c r="F58" s="135"/>
      <c r="G58" s="135">
        <f>'将来負担比率（分子）の構造'!J$49</f>
        <v>7179</v>
      </c>
      <c r="H58" s="135"/>
      <c r="I58" s="135"/>
      <c r="J58" s="135">
        <f>'将来負担比率（分子）の構造'!K$49</f>
        <v>8485</v>
      </c>
      <c r="K58" s="135"/>
      <c r="L58" s="135"/>
      <c r="M58" s="135">
        <f>'将来負担比率（分子）の構造'!L$49</f>
        <v>9372</v>
      </c>
      <c r="N58" s="135"/>
      <c r="O58" s="135"/>
      <c r="P58" s="135">
        <f>'将来負担比率（分子）の構造'!M$49</f>
        <v>8892</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10039</v>
      </c>
      <c r="C62" s="135"/>
      <c r="D62" s="135"/>
      <c r="E62" s="135">
        <f>'将来負担比率（分子）の構造'!J$45</f>
        <v>8622</v>
      </c>
      <c r="F62" s="135"/>
      <c r="G62" s="135"/>
      <c r="H62" s="135">
        <f>'将来負担比率（分子）の構造'!K$45</f>
        <v>7845</v>
      </c>
      <c r="I62" s="135"/>
      <c r="J62" s="135"/>
      <c r="K62" s="135">
        <f>'将来負担比率（分子）の構造'!L$45</f>
        <v>7340</v>
      </c>
      <c r="L62" s="135"/>
      <c r="M62" s="135"/>
      <c r="N62" s="135">
        <f>'将来負担比率（分子）の構造'!M$45</f>
        <v>6974</v>
      </c>
      <c r="O62" s="135"/>
      <c r="P62" s="135"/>
    </row>
    <row r="63" spans="1:16">
      <c r="A63" s="135" t="s">
        <v>27</v>
      </c>
      <c r="B63" s="135">
        <f>'将来負担比率（分子）の構造'!I$44</f>
        <v>4082</v>
      </c>
      <c r="C63" s="135"/>
      <c r="D63" s="135"/>
      <c r="E63" s="135">
        <f>'将来負担比率（分子）の構造'!J$44</f>
        <v>3453</v>
      </c>
      <c r="F63" s="135"/>
      <c r="G63" s="135"/>
      <c r="H63" s="135">
        <f>'将来負担比率（分子）の構造'!K$44</f>
        <v>2963</v>
      </c>
      <c r="I63" s="135"/>
      <c r="J63" s="135"/>
      <c r="K63" s="135">
        <f>'将来負担比率（分子）の構造'!L$44</f>
        <v>2412</v>
      </c>
      <c r="L63" s="135"/>
      <c r="M63" s="135"/>
      <c r="N63" s="135">
        <f>'将来負担比率（分子）の構造'!M$44</f>
        <v>2022</v>
      </c>
      <c r="O63" s="135"/>
      <c r="P63" s="135"/>
    </row>
    <row r="64" spans="1:16">
      <c r="A64" s="135" t="s">
        <v>26</v>
      </c>
      <c r="B64" s="135">
        <f>'将来負担比率（分子）の構造'!I$43</f>
        <v>19232</v>
      </c>
      <c r="C64" s="135"/>
      <c r="D64" s="135"/>
      <c r="E64" s="135">
        <f>'将来負担比率（分子）の構造'!J$43</f>
        <v>15438</v>
      </c>
      <c r="F64" s="135"/>
      <c r="G64" s="135"/>
      <c r="H64" s="135">
        <f>'将来負担比率（分子）の構造'!K$43</f>
        <v>14718</v>
      </c>
      <c r="I64" s="135"/>
      <c r="J64" s="135"/>
      <c r="K64" s="135">
        <f>'将来負担比率（分子）の構造'!L$43</f>
        <v>14845</v>
      </c>
      <c r="L64" s="135"/>
      <c r="M64" s="135"/>
      <c r="N64" s="135">
        <f>'将来負担比率（分子）の構造'!M$43</f>
        <v>13647</v>
      </c>
      <c r="O64" s="135"/>
      <c r="P64" s="135"/>
    </row>
    <row r="65" spans="1:16">
      <c r="A65" s="135" t="s">
        <v>25</v>
      </c>
      <c r="B65" s="135">
        <f>'将来負担比率（分子）の構造'!I$42</f>
        <v>9670</v>
      </c>
      <c r="C65" s="135"/>
      <c r="D65" s="135"/>
      <c r="E65" s="135">
        <f>'将来負担比率（分子）の構造'!J$42</f>
        <v>3999</v>
      </c>
      <c r="F65" s="135"/>
      <c r="G65" s="135"/>
      <c r="H65" s="135">
        <f>'将来負担比率（分子）の構造'!K$42</f>
        <v>3211</v>
      </c>
      <c r="I65" s="135"/>
      <c r="J65" s="135"/>
      <c r="K65" s="135">
        <f>'将来負担比率（分子）の構造'!L$42</f>
        <v>2954</v>
      </c>
      <c r="L65" s="135"/>
      <c r="M65" s="135"/>
      <c r="N65" s="135">
        <f>'将来負担比率（分子）の構造'!M$42</f>
        <v>2695</v>
      </c>
      <c r="O65" s="135"/>
      <c r="P65" s="135"/>
    </row>
    <row r="66" spans="1:16">
      <c r="A66" s="135" t="s">
        <v>24</v>
      </c>
      <c r="B66" s="135">
        <f>'将来負担比率（分子）の構造'!I$41</f>
        <v>47456</v>
      </c>
      <c r="C66" s="135"/>
      <c r="D66" s="135"/>
      <c r="E66" s="135">
        <f>'将来負担比率（分子）の構造'!J$41</f>
        <v>52788</v>
      </c>
      <c r="F66" s="135"/>
      <c r="G66" s="135"/>
      <c r="H66" s="135">
        <f>'将来負担比率（分子）の構造'!K$41</f>
        <v>52774</v>
      </c>
      <c r="I66" s="135"/>
      <c r="J66" s="135"/>
      <c r="K66" s="135">
        <f>'将来負担比率（分子）の構造'!L$41</f>
        <v>53437</v>
      </c>
      <c r="L66" s="135"/>
      <c r="M66" s="135"/>
      <c r="N66" s="135">
        <f>'将来負担比率（分子）の構造'!M$41</f>
        <v>53701</v>
      </c>
      <c r="O66" s="135"/>
      <c r="P66" s="135"/>
    </row>
    <row r="67" spans="1:16">
      <c r="A67" s="135" t="s">
        <v>61</v>
      </c>
      <c r="B67" s="135" t="e">
        <f>NA()</f>
        <v>#N/A</v>
      </c>
      <c r="C67" s="135">
        <f>IF(ISNUMBER('将来負担比率（分子）の構造'!I$52), IF('将来負担比率（分子）の構造'!I$52 &lt; 0, 0, '将来負担比率（分子）の構造'!I$52), NA())</f>
        <v>19199</v>
      </c>
      <c r="D67" s="135" t="e">
        <f>NA()</f>
        <v>#N/A</v>
      </c>
      <c r="E67" s="135" t="e">
        <f>NA()</f>
        <v>#N/A</v>
      </c>
      <c r="F67" s="135">
        <f>IF(ISNUMBER('将来負担比率（分子）の構造'!J$52), IF('将来負担比率（分子）の構造'!J$52 &lt; 0, 0, '将来負担比率（分子）の構造'!J$52), NA())</f>
        <v>11996</v>
      </c>
      <c r="G67" s="135" t="e">
        <f>NA()</f>
        <v>#N/A</v>
      </c>
      <c r="H67" s="135" t="e">
        <f>NA()</f>
        <v>#N/A</v>
      </c>
      <c r="I67" s="135">
        <f>IF(ISNUMBER('将来負担比率（分子）の構造'!K$52), IF('将来負担比率（分子）の構造'!K$52 &lt; 0, 0, '将来負担比率（分子）の構造'!K$52), NA())</f>
        <v>8125</v>
      </c>
      <c r="J67" s="135" t="e">
        <f>NA()</f>
        <v>#N/A</v>
      </c>
      <c r="K67" s="135" t="e">
        <f>NA()</f>
        <v>#N/A</v>
      </c>
      <c r="L67" s="135">
        <f>IF(ISNUMBER('将来負担比率（分子）の構造'!L$52), IF('将来負担比率（分子）の構造'!L$52 &lt; 0, 0, '将来負担比率（分子）の構造'!L$52), NA())</f>
        <v>6079</v>
      </c>
      <c r="M67" s="135" t="e">
        <f>NA()</f>
        <v>#N/A</v>
      </c>
      <c r="N67" s="135" t="e">
        <f>NA()</f>
        <v>#N/A</v>
      </c>
      <c r="O67" s="135">
        <f>IF(ISNUMBER('将来負担比率（分子）の構造'!M$52), IF('将来負担比率（分子）の構造'!M$52 &lt; 0, 0, '将来負担比率（分子）の構造'!M$52), NA())</f>
        <v>4344</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206</v>
      </c>
      <c r="C5" s="676"/>
      <c r="D5" s="676"/>
      <c r="E5" s="676"/>
      <c r="F5" s="676"/>
      <c r="G5" s="676"/>
      <c r="H5" s="676"/>
      <c r="I5" s="676"/>
      <c r="J5" s="676"/>
      <c r="K5" s="676"/>
      <c r="L5" s="676"/>
      <c r="M5" s="676"/>
      <c r="N5" s="676"/>
      <c r="O5" s="676"/>
      <c r="P5" s="676"/>
      <c r="Q5" s="677"/>
      <c r="R5" s="638">
        <v>22501147</v>
      </c>
      <c r="S5" s="639"/>
      <c r="T5" s="639"/>
      <c r="U5" s="639"/>
      <c r="V5" s="639"/>
      <c r="W5" s="639"/>
      <c r="X5" s="639"/>
      <c r="Y5" s="686"/>
      <c r="Z5" s="699">
        <v>37.299999999999997</v>
      </c>
      <c r="AA5" s="699"/>
      <c r="AB5" s="699"/>
      <c r="AC5" s="699"/>
      <c r="AD5" s="700">
        <v>20673070</v>
      </c>
      <c r="AE5" s="700"/>
      <c r="AF5" s="700"/>
      <c r="AG5" s="700"/>
      <c r="AH5" s="700"/>
      <c r="AI5" s="700"/>
      <c r="AJ5" s="700"/>
      <c r="AK5" s="700"/>
      <c r="AL5" s="687">
        <v>65.2</v>
      </c>
      <c r="AM5" s="656"/>
      <c r="AN5" s="656"/>
      <c r="AO5" s="688"/>
      <c r="AP5" s="675" t="s">
        <v>207</v>
      </c>
      <c r="AQ5" s="676"/>
      <c r="AR5" s="676"/>
      <c r="AS5" s="676"/>
      <c r="AT5" s="676"/>
      <c r="AU5" s="676"/>
      <c r="AV5" s="676"/>
      <c r="AW5" s="676"/>
      <c r="AX5" s="676"/>
      <c r="AY5" s="676"/>
      <c r="AZ5" s="676"/>
      <c r="BA5" s="676"/>
      <c r="BB5" s="676"/>
      <c r="BC5" s="676"/>
      <c r="BD5" s="676"/>
      <c r="BE5" s="676"/>
      <c r="BF5" s="677"/>
      <c r="BG5" s="588">
        <v>20673070</v>
      </c>
      <c r="BH5" s="589"/>
      <c r="BI5" s="589"/>
      <c r="BJ5" s="589"/>
      <c r="BK5" s="589"/>
      <c r="BL5" s="589"/>
      <c r="BM5" s="589"/>
      <c r="BN5" s="590"/>
      <c r="BO5" s="641">
        <v>91.9</v>
      </c>
      <c r="BP5" s="641"/>
      <c r="BQ5" s="641"/>
      <c r="BR5" s="641"/>
      <c r="BS5" s="642">
        <v>217471</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305940</v>
      </c>
      <c r="S6" s="589"/>
      <c r="T6" s="589"/>
      <c r="U6" s="589"/>
      <c r="V6" s="589"/>
      <c r="W6" s="589"/>
      <c r="X6" s="589"/>
      <c r="Y6" s="590"/>
      <c r="Z6" s="641">
        <v>0.5</v>
      </c>
      <c r="AA6" s="641"/>
      <c r="AB6" s="641"/>
      <c r="AC6" s="641"/>
      <c r="AD6" s="642">
        <v>305940</v>
      </c>
      <c r="AE6" s="642"/>
      <c r="AF6" s="642"/>
      <c r="AG6" s="642"/>
      <c r="AH6" s="642"/>
      <c r="AI6" s="642"/>
      <c r="AJ6" s="642"/>
      <c r="AK6" s="642"/>
      <c r="AL6" s="611">
        <v>1</v>
      </c>
      <c r="AM6" s="643"/>
      <c r="AN6" s="643"/>
      <c r="AO6" s="644"/>
      <c r="AP6" s="585" t="s">
        <v>212</v>
      </c>
      <c r="AQ6" s="586"/>
      <c r="AR6" s="586"/>
      <c r="AS6" s="586"/>
      <c r="AT6" s="586"/>
      <c r="AU6" s="586"/>
      <c r="AV6" s="586"/>
      <c r="AW6" s="586"/>
      <c r="AX6" s="586"/>
      <c r="AY6" s="586"/>
      <c r="AZ6" s="586"/>
      <c r="BA6" s="586"/>
      <c r="BB6" s="586"/>
      <c r="BC6" s="586"/>
      <c r="BD6" s="586"/>
      <c r="BE6" s="586"/>
      <c r="BF6" s="587"/>
      <c r="BG6" s="588">
        <v>20673070</v>
      </c>
      <c r="BH6" s="589"/>
      <c r="BI6" s="589"/>
      <c r="BJ6" s="589"/>
      <c r="BK6" s="589"/>
      <c r="BL6" s="589"/>
      <c r="BM6" s="589"/>
      <c r="BN6" s="590"/>
      <c r="BO6" s="641">
        <v>91.9</v>
      </c>
      <c r="BP6" s="641"/>
      <c r="BQ6" s="641"/>
      <c r="BR6" s="641"/>
      <c r="BS6" s="642">
        <v>217471</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423439</v>
      </c>
      <c r="CS6" s="589"/>
      <c r="CT6" s="589"/>
      <c r="CU6" s="589"/>
      <c r="CV6" s="589"/>
      <c r="CW6" s="589"/>
      <c r="CX6" s="589"/>
      <c r="CY6" s="590"/>
      <c r="CZ6" s="641">
        <v>0.7</v>
      </c>
      <c r="DA6" s="641"/>
      <c r="DB6" s="641"/>
      <c r="DC6" s="641"/>
      <c r="DD6" s="594" t="s">
        <v>214</v>
      </c>
      <c r="DE6" s="589"/>
      <c r="DF6" s="589"/>
      <c r="DG6" s="589"/>
      <c r="DH6" s="589"/>
      <c r="DI6" s="589"/>
      <c r="DJ6" s="589"/>
      <c r="DK6" s="589"/>
      <c r="DL6" s="589"/>
      <c r="DM6" s="589"/>
      <c r="DN6" s="589"/>
      <c r="DO6" s="589"/>
      <c r="DP6" s="590"/>
      <c r="DQ6" s="594">
        <v>423439</v>
      </c>
      <c r="DR6" s="589"/>
      <c r="DS6" s="589"/>
      <c r="DT6" s="589"/>
      <c r="DU6" s="589"/>
      <c r="DV6" s="589"/>
      <c r="DW6" s="589"/>
      <c r="DX6" s="589"/>
      <c r="DY6" s="589"/>
      <c r="DZ6" s="589"/>
      <c r="EA6" s="589"/>
      <c r="EB6" s="589"/>
      <c r="EC6" s="624"/>
    </row>
    <row r="7" spans="2:143" ht="11.25" customHeight="1">
      <c r="B7" s="585" t="s">
        <v>215</v>
      </c>
      <c r="C7" s="586"/>
      <c r="D7" s="586"/>
      <c r="E7" s="586"/>
      <c r="F7" s="586"/>
      <c r="G7" s="586"/>
      <c r="H7" s="586"/>
      <c r="I7" s="586"/>
      <c r="J7" s="586"/>
      <c r="K7" s="586"/>
      <c r="L7" s="586"/>
      <c r="M7" s="586"/>
      <c r="N7" s="586"/>
      <c r="O7" s="586"/>
      <c r="P7" s="586"/>
      <c r="Q7" s="587"/>
      <c r="R7" s="588">
        <v>93878</v>
      </c>
      <c r="S7" s="589"/>
      <c r="T7" s="589"/>
      <c r="U7" s="589"/>
      <c r="V7" s="589"/>
      <c r="W7" s="589"/>
      <c r="X7" s="589"/>
      <c r="Y7" s="590"/>
      <c r="Z7" s="641">
        <v>0.2</v>
      </c>
      <c r="AA7" s="641"/>
      <c r="AB7" s="641"/>
      <c r="AC7" s="641"/>
      <c r="AD7" s="642">
        <v>93878</v>
      </c>
      <c r="AE7" s="642"/>
      <c r="AF7" s="642"/>
      <c r="AG7" s="642"/>
      <c r="AH7" s="642"/>
      <c r="AI7" s="642"/>
      <c r="AJ7" s="642"/>
      <c r="AK7" s="642"/>
      <c r="AL7" s="611">
        <v>0.3</v>
      </c>
      <c r="AM7" s="643"/>
      <c r="AN7" s="643"/>
      <c r="AO7" s="644"/>
      <c r="AP7" s="585" t="s">
        <v>216</v>
      </c>
      <c r="AQ7" s="586"/>
      <c r="AR7" s="586"/>
      <c r="AS7" s="586"/>
      <c r="AT7" s="586"/>
      <c r="AU7" s="586"/>
      <c r="AV7" s="586"/>
      <c r="AW7" s="586"/>
      <c r="AX7" s="586"/>
      <c r="AY7" s="586"/>
      <c r="AZ7" s="586"/>
      <c r="BA7" s="586"/>
      <c r="BB7" s="586"/>
      <c r="BC7" s="586"/>
      <c r="BD7" s="586"/>
      <c r="BE7" s="586"/>
      <c r="BF7" s="587"/>
      <c r="BG7" s="588">
        <v>10419591</v>
      </c>
      <c r="BH7" s="589"/>
      <c r="BI7" s="589"/>
      <c r="BJ7" s="589"/>
      <c r="BK7" s="589"/>
      <c r="BL7" s="589"/>
      <c r="BM7" s="589"/>
      <c r="BN7" s="590"/>
      <c r="BO7" s="641">
        <v>46.3</v>
      </c>
      <c r="BP7" s="641"/>
      <c r="BQ7" s="641"/>
      <c r="BR7" s="641"/>
      <c r="BS7" s="642">
        <v>217471</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5790221</v>
      </c>
      <c r="CS7" s="589"/>
      <c r="CT7" s="589"/>
      <c r="CU7" s="589"/>
      <c r="CV7" s="589"/>
      <c r="CW7" s="589"/>
      <c r="CX7" s="589"/>
      <c r="CY7" s="590"/>
      <c r="CZ7" s="641">
        <v>9.6</v>
      </c>
      <c r="DA7" s="641"/>
      <c r="DB7" s="641"/>
      <c r="DC7" s="641"/>
      <c r="DD7" s="594">
        <v>540908</v>
      </c>
      <c r="DE7" s="589"/>
      <c r="DF7" s="589"/>
      <c r="DG7" s="589"/>
      <c r="DH7" s="589"/>
      <c r="DI7" s="589"/>
      <c r="DJ7" s="589"/>
      <c r="DK7" s="589"/>
      <c r="DL7" s="589"/>
      <c r="DM7" s="589"/>
      <c r="DN7" s="589"/>
      <c r="DO7" s="589"/>
      <c r="DP7" s="590"/>
      <c r="DQ7" s="594">
        <v>4811724</v>
      </c>
      <c r="DR7" s="589"/>
      <c r="DS7" s="589"/>
      <c r="DT7" s="589"/>
      <c r="DU7" s="589"/>
      <c r="DV7" s="589"/>
      <c r="DW7" s="589"/>
      <c r="DX7" s="589"/>
      <c r="DY7" s="589"/>
      <c r="DZ7" s="589"/>
      <c r="EA7" s="589"/>
      <c r="EB7" s="589"/>
      <c r="EC7" s="624"/>
    </row>
    <row r="8" spans="2:143" ht="11.25" customHeight="1">
      <c r="B8" s="585" t="s">
        <v>218</v>
      </c>
      <c r="C8" s="586"/>
      <c r="D8" s="586"/>
      <c r="E8" s="586"/>
      <c r="F8" s="586"/>
      <c r="G8" s="586"/>
      <c r="H8" s="586"/>
      <c r="I8" s="586"/>
      <c r="J8" s="586"/>
      <c r="K8" s="586"/>
      <c r="L8" s="586"/>
      <c r="M8" s="586"/>
      <c r="N8" s="586"/>
      <c r="O8" s="586"/>
      <c r="P8" s="586"/>
      <c r="Q8" s="587"/>
      <c r="R8" s="588">
        <v>253909</v>
      </c>
      <c r="S8" s="589"/>
      <c r="T8" s="589"/>
      <c r="U8" s="589"/>
      <c r="V8" s="589"/>
      <c r="W8" s="589"/>
      <c r="X8" s="589"/>
      <c r="Y8" s="590"/>
      <c r="Z8" s="641">
        <v>0.4</v>
      </c>
      <c r="AA8" s="641"/>
      <c r="AB8" s="641"/>
      <c r="AC8" s="641"/>
      <c r="AD8" s="642">
        <v>253909</v>
      </c>
      <c r="AE8" s="642"/>
      <c r="AF8" s="642"/>
      <c r="AG8" s="642"/>
      <c r="AH8" s="642"/>
      <c r="AI8" s="642"/>
      <c r="AJ8" s="642"/>
      <c r="AK8" s="642"/>
      <c r="AL8" s="611">
        <v>0.8</v>
      </c>
      <c r="AM8" s="643"/>
      <c r="AN8" s="643"/>
      <c r="AO8" s="644"/>
      <c r="AP8" s="585" t="s">
        <v>219</v>
      </c>
      <c r="AQ8" s="586"/>
      <c r="AR8" s="586"/>
      <c r="AS8" s="586"/>
      <c r="AT8" s="586"/>
      <c r="AU8" s="586"/>
      <c r="AV8" s="586"/>
      <c r="AW8" s="586"/>
      <c r="AX8" s="586"/>
      <c r="AY8" s="586"/>
      <c r="AZ8" s="586"/>
      <c r="BA8" s="586"/>
      <c r="BB8" s="586"/>
      <c r="BC8" s="586"/>
      <c r="BD8" s="586"/>
      <c r="BE8" s="586"/>
      <c r="BF8" s="587"/>
      <c r="BG8" s="588">
        <v>273397</v>
      </c>
      <c r="BH8" s="589"/>
      <c r="BI8" s="589"/>
      <c r="BJ8" s="589"/>
      <c r="BK8" s="589"/>
      <c r="BL8" s="589"/>
      <c r="BM8" s="589"/>
      <c r="BN8" s="590"/>
      <c r="BO8" s="641">
        <v>1.2</v>
      </c>
      <c r="BP8" s="641"/>
      <c r="BQ8" s="641"/>
      <c r="BR8" s="641"/>
      <c r="BS8" s="594" t="s">
        <v>220</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28543706</v>
      </c>
      <c r="CS8" s="589"/>
      <c r="CT8" s="589"/>
      <c r="CU8" s="589"/>
      <c r="CV8" s="589"/>
      <c r="CW8" s="589"/>
      <c r="CX8" s="589"/>
      <c r="CY8" s="590"/>
      <c r="CZ8" s="641">
        <v>47.4</v>
      </c>
      <c r="DA8" s="641"/>
      <c r="DB8" s="641"/>
      <c r="DC8" s="641"/>
      <c r="DD8" s="594">
        <v>617436</v>
      </c>
      <c r="DE8" s="589"/>
      <c r="DF8" s="589"/>
      <c r="DG8" s="589"/>
      <c r="DH8" s="589"/>
      <c r="DI8" s="589"/>
      <c r="DJ8" s="589"/>
      <c r="DK8" s="589"/>
      <c r="DL8" s="589"/>
      <c r="DM8" s="589"/>
      <c r="DN8" s="589"/>
      <c r="DO8" s="589"/>
      <c r="DP8" s="590"/>
      <c r="DQ8" s="594">
        <v>12482396</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133942</v>
      </c>
      <c r="S9" s="589"/>
      <c r="T9" s="589"/>
      <c r="U9" s="589"/>
      <c r="V9" s="589"/>
      <c r="W9" s="589"/>
      <c r="X9" s="589"/>
      <c r="Y9" s="590"/>
      <c r="Z9" s="641">
        <v>0.2</v>
      </c>
      <c r="AA9" s="641"/>
      <c r="AB9" s="641"/>
      <c r="AC9" s="641"/>
      <c r="AD9" s="642">
        <v>133942</v>
      </c>
      <c r="AE9" s="642"/>
      <c r="AF9" s="642"/>
      <c r="AG9" s="642"/>
      <c r="AH9" s="642"/>
      <c r="AI9" s="642"/>
      <c r="AJ9" s="642"/>
      <c r="AK9" s="642"/>
      <c r="AL9" s="611">
        <v>0.4</v>
      </c>
      <c r="AM9" s="643"/>
      <c r="AN9" s="643"/>
      <c r="AO9" s="644"/>
      <c r="AP9" s="585" t="s">
        <v>223</v>
      </c>
      <c r="AQ9" s="586"/>
      <c r="AR9" s="586"/>
      <c r="AS9" s="586"/>
      <c r="AT9" s="586"/>
      <c r="AU9" s="586"/>
      <c r="AV9" s="586"/>
      <c r="AW9" s="586"/>
      <c r="AX9" s="586"/>
      <c r="AY9" s="586"/>
      <c r="AZ9" s="586"/>
      <c r="BA9" s="586"/>
      <c r="BB9" s="586"/>
      <c r="BC9" s="586"/>
      <c r="BD9" s="586"/>
      <c r="BE9" s="586"/>
      <c r="BF9" s="587"/>
      <c r="BG9" s="588">
        <v>8841687</v>
      </c>
      <c r="BH9" s="589"/>
      <c r="BI9" s="589"/>
      <c r="BJ9" s="589"/>
      <c r="BK9" s="589"/>
      <c r="BL9" s="589"/>
      <c r="BM9" s="589"/>
      <c r="BN9" s="590"/>
      <c r="BO9" s="641">
        <v>39.299999999999997</v>
      </c>
      <c r="BP9" s="641"/>
      <c r="BQ9" s="641"/>
      <c r="BR9" s="641"/>
      <c r="BS9" s="594" t="s">
        <v>220</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5833387</v>
      </c>
      <c r="CS9" s="589"/>
      <c r="CT9" s="589"/>
      <c r="CU9" s="589"/>
      <c r="CV9" s="589"/>
      <c r="CW9" s="589"/>
      <c r="CX9" s="589"/>
      <c r="CY9" s="590"/>
      <c r="CZ9" s="641">
        <v>9.6999999999999993</v>
      </c>
      <c r="DA9" s="641"/>
      <c r="DB9" s="641"/>
      <c r="DC9" s="641"/>
      <c r="DD9" s="594">
        <v>25130</v>
      </c>
      <c r="DE9" s="589"/>
      <c r="DF9" s="589"/>
      <c r="DG9" s="589"/>
      <c r="DH9" s="589"/>
      <c r="DI9" s="589"/>
      <c r="DJ9" s="589"/>
      <c r="DK9" s="589"/>
      <c r="DL9" s="589"/>
      <c r="DM9" s="589"/>
      <c r="DN9" s="589"/>
      <c r="DO9" s="589"/>
      <c r="DP9" s="590"/>
      <c r="DQ9" s="594">
        <v>5596503</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1913419</v>
      </c>
      <c r="S10" s="589"/>
      <c r="T10" s="589"/>
      <c r="U10" s="589"/>
      <c r="V10" s="589"/>
      <c r="W10" s="589"/>
      <c r="X10" s="589"/>
      <c r="Y10" s="590"/>
      <c r="Z10" s="641">
        <v>3.2</v>
      </c>
      <c r="AA10" s="641"/>
      <c r="AB10" s="641"/>
      <c r="AC10" s="641"/>
      <c r="AD10" s="642">
        <v>1913419</v>
      </c>
      <c r="AE10" s="642"/>
      <c r="AF10" s="642"/>
      <c r="AG10" s="642"/>
      <c r="AH10" s="642"/>
      <c r="AI10" s="642"/>
      <c r="AJ10" s="642"/>
      <c r="AK10" s="642"/>
      <c r="AL10" s="611">
        <v>6</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387454</v>
      </c>
      <c r="BH10" s="589"/>
      <c r="BI10" s="589"/>
      <c r="BJ10" s="589"/>
      <c r="BK10" s="589"/>
      <c r="BL10" s="589"/>
      <c r="BM10" s="589"/>
      <c r="BN10" s="590"/>
      <c r="BO10" s="641">
        <v>1.7</v>
      </c>
      <c r="BP10" s="641"/>
      <c r="BQ10" s="641"/>
      <c r="BR10" s="641"/>
      <c r="BS10" s="594">
        <v>65532</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62438</v>
      </c>
      <c r="CS10" s="589"/>
      <c r="CT10" s="589"/>
      <c r="CU10" s="589"/>
      <c r="CV10" s="589"/>
      <c r="CW10" s="589"/>
      <c r="CX10" s="589"/>
      <c r="CY10" s="590"/>
      <c r="CZ10" s="641">
        <v>0.1</v>
      </c>
      <c r="DA10" s="641"/>
      <c r="DB10" s="641"/>
      <c r="DC10" s="641"/>
      <c r="DD10" s="594" t="s">
        <v>220</v>
      </c>
      <c r="DE10" s="589"/>
      <c r="DF10" s="589"/>
      <c r="DG10" s="589"/>
      <c r="DH10" s="589"/>
      <c r="DI10" s="589"/>
      <c r="DJ10" s="589"/>
      <c r="DK10" s="589"/>
      <c r="DL10" s="589"/>
      <c r="DM10" s="589"/>
      <c r="DN10" s="589"/>
      <c r="DO10" s="589"/>
      <c r="DP10" s="590"/>
      <c r="DQ10" s="594">
        <v>60779</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v>33765</v>
      </c>
      <c r="S11" s="589"/>
      <c r="T11" s="589"/>
      <c r="U11" s="589"/>
      <c r="V11" s="589"/>
      <c r="W11" s="589"/>
      <c r="X11" s="589"/>
      <c r="Y11" s="590"/>
      <c r="Z11" s="641">
        <v>0.1</v>
      </c>
      <c r="AA11" s="641"/>
      <c r="AB11" s="641"/>
      <c r="AC11" s="641"/>
      <c r="AD11" s="642">
        <v>33765</v>
      </c>
      <c r="AE11" s="642"/>
      <c r="AF11" s="642"/>
      <c r="AG11" s="642"/>
      <c r="AH11" s="642"/>
      <c r="AI11" s="642"/>
      <c r="AJ11" s="642"/>
      <c r="AK11" s="642"/>
      <c r="AL11" s="611">
        <v>0.1</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917053</v>
      </c>
      <c r="BH11" s="589"/>
      <c r="BI11" s="589"/>
      <c r="BJ11" s="589"/>
      <c r="BK11" s="589"/>
      <c r="BL11" s="589"/>
      <c r="BM11" s="589"/>
      <c r="BN11" s="590"/>
      <c r="BO11" s="641">
        <v>4.0999999999999996</v>
      </c>
      <c r="BP11" s="641"/>
      <c r="BQ11" s="641"/>
      <c r="BR11" s="641"/>
      <c r="BS11" s="594">
        <v>151939</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465179</v>
      </c>
      <c r="CS11" s="589"/>
      <c r="CT11" s="589"/>
      <c r="CU11" s="589"/>
      <c r="CV11" s="589"/>
      <c r="CW11" s="589"/>
      <c r="CX11" s="589"/>
      <c r="CY11" s="590"/>
      <c r="CZ11" s="641">
        <v>0.8</v>
      </c>
      <c r="DA11" s="641"/>
      <c r="DB11" s="641"/>
      <c r="DC11" s="641"/>
      <c r="DD11" s="594">
        <v>292715</v>
      </c>
      <c r="DE11" s="589"/>
      <c r="DF11" s="589"/>
      <c r="DG11" s="589"/>
      <c r="DH11" s="589"/>
      <c r="DI11" s="589"/>
      <c r="DJ11" s="589"/>
      <c r="DK11" s="589"/>
      <c r="DL11" s="589"/>
      <c r="DM11" s="589"/>
      <c r="DN11" s="589"/>
      <c r="DO11" s="589"/>
      <c r="DP11" s="590"/>
      <c r="DQ11" s="594">
        <v>404374</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220</v>
      </c>
      <c r="S12" s="589"/>
      <c r="T12" s="589"/>
      <c r="U12" s="589"/>
      <c r="V12" s="589"/>
      <c r="W12" s="589"/>
      <c r="X12" s="589"/>
      <c r="Y12" s="590"/>
      <c r="Z12" s="641" t="s">
        <v>220</v>
      </c>
      <c r="AA12" s="641"/>
      <c r="AB12" s="641"/>
      <c r="AC12" s="641"/>
      <c r="AD12" s="642" t="s">
        <v>220</v>
      </c>
      <c r="AE12" s="642"/>
      <c r="AF12" s="642"/>
      <c r="AG12" s="642"/>
      <c r="AH12" s="642"/>
      <c r="AI12" s="642"/>
      <c r="AJ12" s="642"/>
      <c r="AK12" s="642"/>
      <c r="AL12" s="611" t="s">
        <v>220</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8873589</v>
      </c>
      <c r="BH12" s="589"/>
      <c r="BI12" s="589"/>
      <c r="BJ12" s="589"/>
      <c r="BK12" s="589"/>
      <c r="BL12" s="589"/>
      <c r="BM12" s="589"/>
      <c r="BN12" s="590"/>
      <c r="BO12" s="641">
        <v>39.4</v>
      </c>
      <c r="BP12" s="641"/>
      <c r="BQ12" s="641"/>
      <c r="BR12" s="641"/>
      <c r="BS12" s="594" t="s">
        <v>220</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296505</v>
      </c>
      <c r="CS12" s="589"/>
      <c r="CT12" s="589"/>
      <c r="CU12" s="589"/>
      <c r="CV12" s="589"/>
      <c r="CW12" s="589"/>
      <c r="CX12" s="589"/>
      <c r="CY12" s="590"/>
      <c r="CZ12" s="641">
        <v>0.5</v>
      </c>
      <c r="DA12" s="641"/>
      <c r="DB12" s="641"/>
      <c r="DC12" s="641"/>
      <c r="DD12" s="594">
        <v>28480</v>
      </c>
      <c r="DE12" s="589"/>
      <c r="DF12" s="589"/>
      <c r="DG12" s="589"/>
      <c r="DH12" s="589"/>
      <c r="DI12" s="589"/>
      <c r="DJ12" s="589"/>
      <c r="DK12" s="589"/>
      <c r="DL12" s="589"/>
      <c r="DM12" s="589"/>
      <c r="DN12" s="589"/>
      <c r="DO12" s="589"/>
      <c r="DP12" s="590"/>
      <c r="DQ12" s="594">
        <v>242960</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75123</v>
      </c>
      <c r="S13" s="589"/>
      <c r="T13" s="589"/>
      <c r="U13" s="589"/>
      <c r="V13" s="589"/>
      <c r="W13" s="589"/>
      <c r="X13" s="589"/>
      <c r="Y13" s="590"/>
      <c r="Z13" s="641">
        <v>0.1</v>
      </c>
      <c r="AA13" s="641"/>
      <c r="AB13" s="641"/>
      <c r="AC13" s="641"/>
      <c r="AD13" s="642">
        <v>75123</v>
      </c>
      <c r="AE13" s="642"/>
      <c r="AF13" s="642"/>
      <c r="AG13" s="642"/>
      <c r="AH13" s="642"/>
      <c r="AI13" s="642"/>
      <c r="AJ13" s="642"/>
      <c r="AK13" s="642"/>
      <c r="AL13" s="611">
        <v>0.2</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8738460</v>
      </c>
      <c r="BH13" s="589"/>
      <c r="BI13" s="589"/>
      <c r="BJ13" s="589"/>
      <c r="BK13" s="589"/>
      <c r="BL13" s="589"/>
      <c r="BM13" s="589"/>
      <c r="BN13" s="590"/>
      <c r="BO13" s="641">
        <v>38.799999999999997</v>
      </c>
      <c r="BP13" s="641"/>
      <c r="BQ13" s="641"/>
      <c r="BR13" s="641"/>
      <c r="BS13" s="594" t="s">
        <v>220</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3517689</v>
      </c>
      <c r="CS13" s="589"/>
      <c r="CT13" s="589"/>
      <c r="CU13" s="589"/>
      <c r="CV13" s="589"/>
      <c r="CW13" s="589"/>
      <c r="CX13" s="589"/>
      <c r="CY13" s="590"/>
      <c r="CZ13" s="641">
        <v>5.8</v>
      </c>
      <c r="DA13" s="641"/>
      <c r="DB13" s="641"/>
      <c r="DC13" s="641"/>
      <c r="DD13" s="594">
        <v>1095765</v>
      </c>
      <c r="DE13" s="589"/>
      <c r="DF13" s="589"/>
      <c r="DG13" s="589"/>
      <c r="DH13" s="589"/>
      <c r="DI13" s="589"/>
      <c r="DJ13" s="589"/>
      <c r="DK13" s="589"/>
      <c r="DL13" s="589"/>
      <c r="DM13" s="589"/>
      <c r="DN13" s="589"/>
      <c r="DO13" s="589"/>
      <c r="DP13" s="590"/>
      <c r="DQ13" s="594">
        <v>2309097</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220</v>
      </c>
      <c r="S14" s="589"/>
      <c r="T14" s="589"/>
      <c r="U14" s="589"/>
      <c r="V14" s="589"/>
      <c r="W14" s="589"/>
      <c r="X14" s="589"/>
      <c r="Y14" s="590"/>
      <c r="Z14" s="641" t="s">
        <v>220</v>
      </c>
      <c r="AA14" s="641"/>
      <c r="AB14" s="641"/>
      <c r="AC14" s="641"/>
      <c r="AD14" s="642" t="s">
        <v>220</v>
      </c>
      <c r="AE14" s="642"/>
      <c r="AF14" s="642"/>
      <c r="AG14" s="642"/>
      <c r="AH14" s="642"/>
      <c r="AI14" s="642"/>
      <c r="AJ14" s="642"/>
      <c r="AK14" s="642"/>
      <c r="AL14" s="611" t="s">
        <v>220</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259228</v>
      </c>
      <c r="BH14" s="589"/>
      <c r="BI14" s="589"/>
      <c r="BJ14" s="589"/>
      <c r="BK14" s="589"/>
      <c r="BL14" s="589"/>
      <c r="BM14" s="589"/>
      <c r="BN14" s="590"/>
      <c r="BO14" s="641">
        <v>1.2</v>
      </c>
      <c r="BP14" s="641"/>
      <c r="BQ14" s="641"/>
      <c r="BR14" s="641"/>
      <c r="BS14" s="594" t="s">
        <v>220</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2464321</v>
      </c>
      <c r="CS14" s="589"/>
      <c r="CT14" s="589"/>
      <c r="CU14" s="589"/>
      <c r="CV14" s="589"/>
      <c r="CW14" s="589"/>
      <c r="CX14" s="589"/>
      <c r="CY14" s="590"/>
      <c r="CZ14" s="641">
        <v>4.0999999999999996</v>
      </c>
      <c r="DA14" s="641"/>
      <c r="DB14" s="641"/>
      <c r="DC14" s="641"/>
      <c r="DD14" s="594">
        <v>1207784</v>
      </c>
      <c r="DE14" s="589"/>
      <c r="DF14" s="589"/>
      <c r="DG14" s="589"/>
      <c r="DH14" s="589"/>
      <c r="DI14" s="589"/>
      <c r="DJ14" s="589"/>
      <c r="DK14" s="589"/>
      <c r="DL14" s="589"/>
      <c r="DM14" s="589"/>
      <c r="DN14" s="589"/>
      <c r="DO14" s="589"/>
      <c r="DP14" s="590"/>
      <c r="DQ14" s="594">
        <v>1291562</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212234</v>
      </c>
      <c r="S15" s="589"/>
      <c r="T15" s="589"/>
      <c r="U15" s="589"/>
      <c r="V15" s="589"/>
      <c r="W15" s="589"/>
      <c r="X15" s="589"/>
      <c r="Y15" s="590"/>
      <c r="Z15" s="641">
        <v>0.4</v>
      </c>
      <c r="AA15" s="641"/>
      <c r="AB15" s="641"/>
      <c r="AC15" s="641"/>
      <c r="AD15" s="642">
        <v>212234</v>
      </c>
      <c r="AE15" s="642"/>
      <c r="AF15" s="642"/>
      <c r="AG15" s="642"/>
      <c r="AH15" s="642"/>
      <c r="AI15" s="642"/>
      <c r="AJ15" s="642"/>
      <c r="AK15" s="642"/>
      <c r="AL15" s="611">
        <v>0.7</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1120662</v>
      </c>
      <c r="BH15" s="589"/>
      <c r="BI15" s="589"/>
      <c r="BJ15" s="589"/>
      <c r="BK15" s="589"/>
      <c r="BL15" s="589"/>
      <c r="BM15" s="589"/>
      <c r="BN15" s="590"/>
      <c r="BO15" s="641">
        <v>5</v>
      </c>
      <c r="BP15" s="641"/>
      <c r="BQ15" s="641"/>
      <c r="BR15" s="641"/>
      <c r="BS15" s="594" t="s">
        <v>220</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6831302</v>
      </c>
      <c r="CS15" s="589"/>
      <c r="CT15" s="589"/>
      <c r="CU15" s="589"/>
      <c r="CV15" s="589"/>
      <c r="CW15" s="589"/>
      <c r="CX15" s="589"/>
      <c r="CY15" s="590"/>
      <c r="CZ15" s="641">
        <v>11.4</v>
      </c>
      <c r="DA15" s="641"/>
      <c r="DB15" s="641"/>
      <c r="DC15" s="641"/>
      <c r="DD15" s="594">
        <v>2174099</v>
      </c>
      <c r="DE15" s="589"/>
      <c r="DF15" s="589"/>
      <c r="DG15" s="589"/>
      <c r="DH15" s="589"/>
      <c r="DI15" s="589"/>
      <c r="DJ15" s="589"/>
      <c r="DK15" s="589"/>
      <c r="DL15" s="589"/>
      <c r="DM15" s="589"/>
      <c r="DN15" s="589"/>
      <c r="DO15" s="589"/>
      <c r="DP15" s="590"/>
      <c r="DQ15" s="594">
        <v>4529725</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8281684</v>
      </c>
      <c r="S16" s="589"/>
      <c r="T16" s="589"/>
      <c r="U16" s="589"/>
      <c r="V16" s="589"/>
      <c r="W16" s="589"/>
      <c r="X16" s="589"/>
      <c r="Y16" s="590"/>
      <c r="Z16" s="641">
        <v>13.7</v>
      </c>
      <c r="AA16" s="641"/>
      <c r="AB16" s="641"/>
      <c r="AC16" s="641"/>
      <c r="AD16" s="642">
        <v>7606375</v>
      </c>
      <c r="AE16" s="642"/>
      <c r="AF16" s="642"/>
      <c r="AG16" s="642"/>
      <c r="AH16" s="642"/>
      <c r="AI16" s="642"/>
      <c r="AJ16" s="642"/>
      <c r="AK16" s="642"/>
      <c r="AL16" s="611">
        <v>24</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220</v>
      </c>
      <c r="BH16" s="589"/>
      <c r="BI16" s="589"/>
      <c r="BJ16" s="589"/>
      <c r="BK16" s="589"/>
      <c r="BL16" s="589"/>
      <c r="BM16" s="589"/>
      <c r="BN16" s="590"/>
      <c r="BO16" s="641" t="s">
        <v>220</v>
      </c>
      <c r="BP16" s="641"/>
      <c r="BQ16" s="641"/>
      <c r="BR16" s="641"/>
      <c r="BS16" s="594" t="s">
        <v>220</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t="s">
        <v>220</v>
      </c>
      <c r="CS16" s="589"/>
      <c r="CT16" s="589"/>
      <c r="CU16" s="589"/>
      <c r="CV16" s="589"/>
      <c r="CW16" s="589"/>
      <c r="CX16" s="589"/>
      <c r="CY16" s="590"/>
      <c r="CZ16" s="641" t="s">
        <v>220</v>
      </c>
      <c r="DA16" s="641"/>
      <c r="DB16" s="641"/>
      <c r="DC16" s="641"/>
      <c r="DD16" s="594" t="s">
        <v>220</v>
      </c>
      <c r="DE16" s="589"/>
      <c r="DF16" s="589"/>
      <c r="DG16" s="589"/>
      <c r="DH16" s="589"/>
      <c r="DI16" s="589"/>
      <c r="DJ16" s="589"/>
      <c r="DK16" s="589"/>
      <c r="DL16" s="589"/>
      <c r="DM16" s="589"/>
      <c r="DN16" s="589"/>
      <c r="DO16" s="589"/>
      <c r="DP16" s="590"/>
      <c r="DQ16" s="594" t="s">
        <v>220</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7606375</v>
      </c>
      <c r="S17" s="589"/>
      <c r="T17" s="589"/>
      <c r="U17" s="589"/>
      <c r="V17" s="589"/>
      <c r="W17" s="589"/>
      <c r="X17" s="589"/>
      <c r="Y17" s="590"/>
      <c r="Z17" s="641">
        <v>12.6</v>
      </c>
      <c r="AA17" s="641"/>
      <c r="AB17" s="641"/>
      <c r="AC17" s="641"/>
      <c r="AD17" s="642">
        <v>7606375</v>
      </c>
      <c r="AE17" s="642"/>
      <c r="AF17" s="642"/>
      <c r="AG17" s="642"/>
      <c r="AH17" s="642"/>
      <c r="AI17" s="642"/>
      <c r="AJ17" s="642"/>
      <c r="AK17" s="642"/>
      <c r="AL17" s="611">
        <v>24</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220</v>
      </c>
      <c r="BH17" s="589"/>
      <c r="BI17" s="589"/>
      <c r="BJ17" s="589"/>
      <c r="BK17" s="589"/>
      <c r="BL17" s="589"/>
      <c r="BM17" s="589"/>
      <c r="BN17" s="590"/>
      <c r="BO17" s="641" t="s">
        <v>220</v>
      </c>
      <c r="BP17" s="641"/>
      <c r="BQ17" s="641"/>
      <c r="BR17" s="641"/>
      <c r="BS17" s="594" t="s">
        <v>220</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5928388</v>
      </c>
      <c r="CS17" s="589"/>
      <c r="CT17" s="589"/>
      <c r="CU17" s="589"/>
      <c r="CV17" s="589"/>
      <c r="CW17" s="589"/>
      <c r="CX17" s="589"/>
      <c r="CY17" s="590"/>
      <c r="CZ17" s="641">
        <v>9.9</v>
      </c>
      <c r="DA17" s="641"/>
      <c r="DB17" s="641"/>
      <c r="DC17" s="641"/>
      <c r="DD17" s="594" t="s">
        <v>220</v>
      </c>
      <c r="DE17" s="589"/>
      <c r="DF17" s="589"/>
      <c r="DG17" s="589"/>
      <c r="DH17" s="589"/>
      <c r="DI17" s="589"/>
      <c r="DJ17" s="589"/>
      <c r="DK17" s="589"/>
      <c r="DL17" s="589"/>
      <c r="DM17" s="589"/>
      <c r="DN17" s="589"/>
      <c r="DO17" s="589"/>
      <c r="DP17" s="590"/>
      <c r="DQ17" s="594">
        <v>5790087</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675307</v>
      </c>
      <c r="S18" s="589"/>
      <c r="T18" s="589"/>
      <c r="U18" s="589"/>
      <c r="V18" s="589"/>
      <c r="W18" s="589"/>
      <c r="X18" s="589"/>
      <c r="Y18" s="590"/>
      <c r="Z18" s="641">
        <v>1.1000000000000001</v>
      </c>
      <c r="AA18" s="641"/>
      <c r="AB18" s="641"/>
      <c r="AC18" s="641"/>
      <c r="AD18" s="642" t="s">
        <v>220</v>
      </c>
      <c r="AE18" s="642"/>
      <c r="AF18" s="642"/>
      <c r="AG18" s="642"/>
      <c r="AH18" s="642"/>
      <c r="AI18" s="642"/>
      <c r="AJ18" s="642"/>
      <c r="AK18" s="642"/>
      <c r="AL18" s="611" t="s">
        <v>220</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220</v>
      </c>
      <c r="BH18" s="589"/>
      <c r="BI18" s="589"/>
      <c r="BJ18" s="589"/>
      <c r="BK18" s="589"/>
      <c r="BL18" s="589"/>
      <c r="BM18" s="589"/>
      <c r="BN18" s="590"/>
      <c r="BO18" s="641" t="s">
        <v>220</v>
      </c>
      <c r="BP18" s="641"/>
      <c r="BQ18" s="641"/>
      <c r="BR18" s="641"/>
      <c r="BS18" s="594" t="s">
        <v>220</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220</v>
      </c>
      <c r="CS18" s="589"/>
      <c r="CT18" s="589"/>
      <c r="CU18" s="589"/>
      <c r="CV18" s="589"/>
      <c r="CW18" s="589"/>
      <c r="CX18" s="589"/>
      <c r="CY18" s="590"/>
      <c r="CZ18" s="641" t="s">
        <v>220</v>
      </c>
      <c r="DA18" s="641"/>
      <c r="DB18" s="641"/>
      <c r="DC18" s="641"/>
      <c r="DD18" s="594" t="s">
        <v>220</v>
      </c>
      <c r="DE18" s="589"/>
      <c r="DF18" s="589"/>
      <c r="DG18" s="589"/>
      <c r="DH18" s="589"/>
      <c r="DI18" s="589"/>
      <c r="DJ18" s="589"/>
      <c r="DK18" s="589"/>
      <c r="DL18" s="589"/>
      <c r="DM18" s="589"/>
      <c r="DN18" s="589"/>
      <c r="DO18" s="589"/>
      <c r="DP18" s="590"/>
      <c r="DQ18" s="594" t="s">
        <v>220</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v>2</v>
      </c>
      <c r="S19" s="589"/>
      <c r="T19" s="589"/>
      <c r="U19" s="589"/>
      <c r="V19" s="589"/>
      <c r="W19" s="589"/>
      <c r="X19" s="589"/>
      <c r="Y19" s="590"/>
      <c r="Z19" s="641">
        <v>0</v>
      </c>
      <c r="AA19" s="641"/>
      <c r="AB19" s="641"/>
      <c r="AC19" s="641"/>
      <c r="AD19" s="642" t="s">
        <v>220</v>
      </c>
      <c r="AE19" s="642"/>
      <c r="AF19" s="642"/>
      <c r="AG19" s="642"/>
      <c r="AH19" s="642"/>
      <c r="AI19" s="642"/>
      <c r="AJ19" s="642"/>
      <c r="AK19" s="642"/>
      <c r="AL19" s="611" t="s">
        <v>220</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1828077</v>
      </c>
      <c r="BH19" s="589"/>
      <c r="BI19" s="589"/>
      <c r="BJ19" s="589"/>
      <c r="BK19" s="589"/>
      <c r="BL19" s="589"/>
      <c r="BM19" s="589"/>
      <c r="BN19" s="590"/>
      <c r="BO19" s="641">
        <v>8.1</v>
      </c>
      <c r="BP19" s="641"/>
      <c r="BQ19" s="641"/>
      <c r="BR19" s="641"/>
      <c r="BS19" s="594" t="s">
        <v>220</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220</v>
      </c>
      <c r="CS19" s="589"/>
      <c r="CT19" s="589"/>
      <c r="CU19" s="589"/>
      <c r="CV19" s="589"/>
      <c r="CW19" s="589"/>
      <c r="CX19" s="589"/>
      <c r="CY19" s="590"/>
      <c r="CZ19" s="641" t="s">
        <v>220</v>
      </c>
      <c r="DA19" s="641"/>
      <c r="DB19" s="641"/>
      <c r="DC19" s="641"/>
      <c r="DD19" s="594" t="s">
        <v>220</v>
      </c>
      <c r="DE19" s="589"/>
      <c r="DF19" s="589"/>
      <c r="DG19" s="589"/>
      <c r="DH19" s="589"/>
      <c r="DI19" s="589"/>
      <c r="DJ19" s="589"/>
      <c r="DK19" s="589"/>
      <c r="DL19" s="589"/>
      <c r="DM19" s="589"/>
      <c r="DN19" s="589"/>
      <c r="DO19" s="589"/>
      <c r="DP19" s="590"/>
      <c r="DQ19" s="594" t="s">
        <v>220</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33805041</v>
      </c>
      <c r="S20" s="589"/>
      <c r="T20" s="589"/>
      <c r="U20" s="589"/>
      <c r="V20" s="589"/>
      <c r="W20" s="589"/>
      <c r="X20" s="589"/>
      <c r="Y20" s="590"/>
      <c r="Z20" s="641">
        <v>56.1</v>
      </c>
      <c r="AA20" s="641"/>
      <c r="AB20" s="641"/>
      <c r="AC20" s="641"/>
      <c r="AD20" s="642">
        <v>31301655</v>
      </c>
      <c r="AE20" s="642"/>
      <c r="AF20" s="642"/>
      <c r="AG20" s="642"/>
      <c r="AH20" s="642"/>
      <c r="AI20" s="642"/>
      <c r="AJ20" s="642"/>
      <c r="AK20" s="642"/>
      <c r="AL20" s="611">
        <v>98.7</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1828077</v>
      </c>
      <c r="BH20" s="589"/>
      <c r="BI20" s="589"/>
      <c r="BJ20" s="589"/>
      <c r="BK20" s="589"/>
      <c r="BL20" s="589"/>
      <c r="BM20" s="589"/>
      <c r="BN20" s="590"/>
      <c r="BO20" s="641">
        <v>8.1</v>
      </c>
      <c r="BP20" s="641"/>
      <c r="BQ20" s="641"/>
      <c r="BR20" s="641"/>
      <c r="BS20" s="594" t="s">
        <v>220</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60156575</v>
      </c>
      <c r="CS20" s="589"/>
      <c r="CT20" s="589"/>
      <c r="CU20" s="589"/>
      <c r="CV20" s="589"/>
      <c r="CW20" s="589"/>
      <c r="CX20" s="589"/>
      <c r="CY20" s="590"/>
      <c r="CZ20" s="641">
        <v>100</v>
      </c>
      <c r="DA20" s="641"/>
      <c r="DB20" s="641"/>
      <c r="DC20" s="641"/>
      <c r="DD20" s="594">
        <v>5982317</v>
      </c>
      <c r="DE20" s="589"/>
      <c r="DF20" s="589"/>
      <c r="DG20" s="589"/>
      <c r="DH20" s="589"/>
      <c r="DI20" s="589"/>
      <c r="DJ20" s="589"/>
      <c r="DK20" s="589"/>
      <c r="DL20" s="589"/>
      <c r="DM20" s="589"/>
      <c r="DN20" s="589"/>
      <c r="DO20" s="589"/>
      <c r="DP20" s="590"/>
      <c r="DQ20" s="594">
        <v>37942646</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25227</v>
      </c>
      <c r="S21" s="589"/>
      <c r="T21" s="589"/>
      <c r="U21" s="589"/>
      <c r="V21" s="589"/>
      <c r="W21" s="589"/>
      <c r="X21" s="589"/>
      <c r="Y21" s="590"/>
      <c r="Z21" s="641">
        <v>0</v>
      </c>
      <c r="AA21" s="641"/>
      <c r="AB21" s="641"/>
      <c r="AC21" s="641"/>
      <c r="AD21" s="642">
        <v>25227</v>
      </c>
      <c r="AE21" s="642"/>
      <c r="AF21" s="642"/>
      <c r="AG21" s="642"/>
      <c r="AH21" s="642"/>
      <c r="AI21" s="642"/>
      <c r="AJ21" s="642"/>
      <c r="AK21" s="642"/>
      <c r="AL21" s="611">
        <v>0.1</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t="s">
        <v>220</v>
      </c>
      <c r="BH21" s="589"/>
      <c r="BI21" s="589"/>
      <c r="BJ21" s="589"/>
      <c r="BK21" s="589"/>
      <c r="BL21" s="589"/>
      <c r="BM21" s="589"/>
      <c r="BN21" s="590"/>
      <c r="BO21" s="641" t="s">
        <v>220</v>
      </c>
      <c r="BP21" s="641"/>
      <c r="BQ21" s="641"/>
      <c r="BR21" s="641"/>
      <c r="BS21" s="594" t="s">
        <v>220</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521585</v>
      </c>
      <c r="S22" s="589"/>
      <c r="T22" s="589"/>
      <c r="U22" s="589"/>
      <c r="V22" s="589"/>
      <c r="W22" s="589"/>
      <c r="X22" s="589"/>
      <c r="Y22" s="590"/>
      <c r="Z22" s="641">
        <v>0.9</v>
      </c>
      <c r="AA22" s="641"/>
      <c r="AB22" s="641"/>
      <c r="AC22" s="641"/>
      <c r="AD22" s="642" t="s">
        <v>220</v>
      </c>
      <c r="AE22" s="642"/>
      <c r="AF22" s="642"/>
      <c r="AG22" s="642"/>
      <c r="AH22" s="642"/>
      <c r="AI22" s="642"/>
      <c r="AJ22" s="642"/>
      <c r="AK22" s="642"/>
      <c r="AL22" s="611" t="s">
        <v>220</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220</v>
      </c>
      <c r="BH22" s="589"/>
      <c r="BI22" s="589"/>
      <c r="BJ22" s="589"/>
      <c r="BK22" s="589"/>
      <c r="BL22" s="589"/>
      <c r="BM22" s="589"/>
      <c r="BN22" s="590"/>
      <c r="BO22" s="641" t="s">
        <v>220</v>
      </c>
      <c r="BP22" s="641"/>
      <c r="BQ22" s="641"/>
      <c r="BR22" s="641"/>
      <c r="BS22" s="594" t="s">
        <v>220</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1126330</v>
      </c>
      <c r="S23" s="589"/>
      <c r="T23" s="589"/>
      <c r="U23" s="589"/>
      <c r="V23" s="589"/>
      <c r="W23" s="589"/>
      <c r="X23" s="589"/>
      <c r="Y23" s="590"/>
      <c r="Z23" s="641">
        <v>1.9</v>
      </c>
      <c r="AA23" s="641"/>
      <c r="AB23" s="641"/>
      <c r="AC23" s="641"/>
      <c r="AD23" s="642">
        <v>135020</v>
      </c>
      <c r="AE23" s="642"/>
      <c r="AF23" s="642"/>
      <c r="AG23" s="642"/>
      <c r="AH23" s="642"/>
      <c r="AI23" s="642"/>
      <c r="AJ23" s="642"/>
      <c r="AK23" s="642"/>
      <c r="AL23" s="611">
        <v>0.4</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v>1828077</v>
      </c>
      <c r="BH23" s="589"/>
      <c r="BI23" s="589"/>
      <c r="BJ23" s="589"/>
      <c r="BK23" s="589"/>
      <c r="BL23" s="589"/>
      <c r="BM23" s="589"/>
      <c r="BN23" s="590"/>
      <c r="BO23" s="641">
        <v>8.1</v>
      </c>
      <c r="BP23" s="641"/>
      <c r="BQ23" s="641"/>
      <c r="BR23" s="641"/>
      <c r="BS23" s="594" t="s">
        <v>220</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99918</v>
      </c>
      <c r="S24" s="589"/>
      <c r="T24" s="589"/>
      <c r="U24" s="589"/>
      <c r="V24" s="589"/>
      <c r="W24" s="589"/>
      <c r="X24" s="589"/>
      <c r="Y24" s="590"/>
      <c r="Z24" s="641">
        <v>0.2</v>
      </c>
      <c r="AA24" s="641"/>
      <c r="AB24" s="641"/>
      <c r="AC24" s="641"/>
      <c r="AD24" s="642" t="s">
        <v>220</v>
      </c>
      <c r="AE24" s="642"/>
      <c r="AF24" s="642"/>
      <c r="AG24" s="642"/>
      <c r="AH24" s="642"/>
      <c r="AI24" s="642"/>
      <c r="AJ24" s="642"/>
      <c r="AK24" s="642"/>
      <c r="AL24" s="611" t="s">
        <v>220</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220</v>
      </c>
      <c r="BH24" s="589"/>
      <c r="BI24" s="589"/>
      <c r="BJ24" s="589"/>
      <c r="BK24" s="589"/>
      <c r="BL24" s="589"/>
      <c r="BM24" s="589"/>
      <c r="BN24" s="590"/>
      <c r="BO24" s="641" t="s">
        <v>220</v>
      </c>
      <c r="BP24" s="641"/>
      <c r="BQ24" s="641"/>
      <c r="BR24" s="641"/>
      <c r="BS24" s="594" t="s">
        <v>220</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36015089</v>
      </c>
      <c r="CS24" s="639"/>
      <c r="CT24" s="639"/>
      <c r="CU24" s="639"/>
      <c r="CV24" s="639"/>
      <c r="CW24" s="639"/>
      <c r="CX24" s="639"/>
      <c r="CY24" s="686"/>
      <c r="CZ24" s="690">
        <v>59.9</v>
      </c>
      <c r="DA24" s="691"/>
      <c r="DB24" s="691"/>
      <c r="DC24" s="692"/>
      <c r="DD24" s="685">
        <v>21299031</v>
      </c>
      <c r="DE24" s="639"/>
      <c r="DF24" s="639"/>
      <c r="DG24" s="639"/>
      <c r="DH24" s="639"/>
      <c r="DI24" s="639"/>
      <c r="DJ24" s="639"/>
      <c r="DK24" s="686"/>
      <c r="DL24" s="685">
        <v>21019343</v>
      </c>
      <c r="DM24" s="639"/>
      <c r="DN24" s="639"/>
      <c r="DO24" s="639"/>
      <c r="DP24" s="639"/>
      <c r="DQ24" s="639"/>
      <c r="DR24" s="639"/>
      <c r="DS24" s="639"/>
      <c r="DT24" s="639"/>
      <c r="DU24" s="639"/>
      <c r="DV24" s="686"/>
      <c r="DW24" s="687">
        <v>60.7</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12075137</v>
      </c>
      <c r="S25" s="589"/>
      <c r="T25" s="589"/>
      <c r="U25" s="589"/>
      <c r="V25" s="589"/>
      <c r="W25" s="589"/>
      <c r="X25" s="589"/>
      <c r="Y25" s="590"/>
      <c r="Z25" s="641">
        <v>20</v>
      </c>
      <c r="AA25" s="641"/>
      <c r="AB25" s="641"/>
      <c r="AC25" s="641"/>
      <c r="AD25" s="642" t="s">
        <v>220</v>
      </c>
      <c r="AE25" s="642"/>
      <c r="AF25" s="642"/>
      <c r="AG25" s="642"/>
      <c r="AH25" s="642"/>
      <c r="AI25" s="642"/>
      <c r="AJ25" s="642"/>
      <c r="AK25" s="642"/>
      <c r="AL25" s="611" t="s">
        <v>220</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220</v>
      </c>
      <c r="BH25" s="589"/>
      <c r="BI25" s="589"/>
      <c r="BJ25" s="589"/>
      <c r="BK25" s="589"/>
      <c r="BL25" s="589"/>
      <c r="BM25" s="589"/>
      <c r="BN25" s="590"/>
      <c r="BO25" s="641" t="s">
        <v>220</v>
      </c>
      <c r="BP25" s="641"/>
      <c r="BQ25" s="641"/>
      <c r="BR25" s="641"/>
      <c r="BS25" s="594" t="s">
        <v>220</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10619279</v>
      </c>
      <c r="CS25" s="607"/>
      <c r="CT25" s="607"/>
      <c r="CU25" s="607"/>
      <c r="CV25" s="607"/>
      <c r="CW25" s="607"/>
      <c r="CX25" s="607"/>
      <c r="CY25" s="608"/>
      <c r="CZ25" s="591">
        <v>17.7</v>
      </c>
      <c r="DA25" s="609"/>
      <c r="DB25" s="609"/>
      <c r="DC25" s="610"/>
      <c r="DD25" s="594">
        <v>9814519</v>
      </c>
      <c r="DE25" s="607"/>
      <c r="DF25" s="607"/>
      <c r="DG25" s="607"/>
      <c r="DH25" s="607"/>
      <c r="DI25" s="607"/>
      <c r="DJ25" s="607"/>
      <c r="DK25" s="608"/>
      <c r="DL25" s="594">
        <v>9535629</v>
      </c>
      <c r="DM25" s="607"/>
      <c r="DN25" s="607"/>
      <c r="DO25" s="607"/>
      <c r="DP25" s="607"/>
      <c r="DQ25" s="607"/>
      <c r="DR25" s="607"/>
      <c r="DS25" s="607"/>
      <c r="DT25" s="607"/>
      <c r="DU25" s="607"/>
      <c r="DV25" s="608"/>
      <c r="DW25" s="611">
        <v>27.5</v>
      </c>
      <c r="DX25" s="612"/>
      <c r="DY25" s="612"/>
      <c r="DZ25" s="612"/>
      <c r="EA25" s="612"/>
      <c r="EB25" s="612"/>
      <c r="EC25" s="613"/>
    </row>
    <row r="26" spans="2:133" ht="11.25" customHeight="1">
      <c r="B26" s="682" t="s">
        <v>276</v>
      </c>
      <c r="C26" s="683"/>
      <c r="D26" s="683"/>
      <c r="E26" s="683"/>
      <c r="F26" s="683"/>
      <c r="G26" s="683"/>
      <c r="H26" s="683"/>
      <c r="I26" s="683"/>
      <c r="J26" s="683"/>
      <c r="K26" s="683"/>
      <c r="L26" s="683"/>
      <c r="M26" s="683"/>
      <c r="N26" s="683"/>
      <c r="O26" s="683"/>
      <c r="P26" s="683"/>
      <c r="Q26" s="684"/>
      <c r="R26" s="588">
        <v>217932</v>
      </c>
      <c r="S26" s="589"/>
      <c r="T26" s="589"/>
      <c r="U26" s="589"/>
      <c r="V26" s="589"/>
      <c r="W26" s="589"/>
      <c r="X26" s="589"/>
      <c r="Y26" s="590"/>
      <c r="Z26" s="641">
        <v>0.4</v>
      </c>
      <c r="AA26" s="641"/>
      <c r="AB26" s="641"/>
      <c r="AC26" s="641"/>
      <c r="AD26" s="642">
        <v>217932</v>
      </c>
      <c r="AE26" s="642"/>
      <c r="AF26" s="642"/>
      <c r="AG26" s="642"/>
      <c r="AH26" s="642"/>
      <c r="AI26" s="642"/>
      <c r="AJ26" s="642"/>
      <c r="AK26" s="642"/>
      <c r="AL26" s="611">
        <v>0.7</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220</v>
      </c>
      <c r="BH26" s="589"/>
      <c r="BI26" s="589"/>
      <c r="BJ26" s="589"/>
      <c r="BK26" s="589"/>
      <c r="BL26" s="589"/>
      <c r="BM26" s="589"/>
      <c r="BN26" s="590"/>
      <c r="BO26" s="641" t="s">
        <v>220</v>
      </c>
      <c r="BP26" s="641"/>
      <c r="BQ26" s="641"/>
      <c r="BR26" s="641"/>
      <c r="BS26" s="594" t="s">
        <v>220</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6709806</v>
      </c>
      <c r="CS26" s="589"/>
      <c r="CT26" s="589"/>
      <c r="CU26" s="589"/>
      <c r="CV26" s="589"/>
      <c r="CW26" s="589"/>
      <c r="CX26" s="589"/>
      <c r="CY26" s="590"/>
      <c r="CZ26" s="591">
        <v>11.2</v>
      </c>
      <c r="DA26" s="609"/>
      <c r="DB26" s="609"/>
      <c r="DC26" s="610"/>
      <c r="DD26" s="594">
        <v>6120199</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4512412</v>
      </c>
      <c r="S27" s="589"/>
      <c r="T27" s="589"/>
      <c r="U27" s="589"/>
      <c r="V27" s="589"/>
      <c r="W27" s="589"/>
      <c r="X27" s="589"/>
      <c r="Y27" s="590"/>
      <c r="Z27" s="641">
        <v>7.5</v>
      </c>
      <c r="AA27" s="641"/>
      <c r="AB27" s="641"/>
      <c r="AC27" s="641"/>
      <c r="AD27" s="642" t="s">
        <v>220</v>
      </c>
      <c r="AE27" s="642"/>
      <c r="AF27" s="642"/>
      <c r="AG27" s="642"/>
      <c r="AH27" s="642"/>
      <c r="AI27" s="642"/>
      <c r="AJ27" s="642"/>
      <c r="AK27" s="642"/>
      <c r="AL27" s="611" t="s">
        <v>220</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22501147</v>
      </c>
      <c r="BH27" s="589"/>
      <c r="BI27" s="589"/>
      <c r="BJ27" s="589"/>
      <c r="BK27" s="589"/>
      <c r="BL27" s="589"/>
      <c r="BM27" s="589"/>
      <c r="BN27" s="590"/>
      <c r="BO27" s="641">
        <v>100</v>
      </c>
      <c r="BP27" s="641"/>
      <c r="BQ27" s="641"/>
      <c r="BR27" s="641"/>
      <c r="BS27" s="594">
        <v>217471</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19467422</v>
      </c>
      <c r="CS27" s="607"/>
      <c r="CT27" s="607"/>
      <c r="CU27" s="607"/>
      <c r="CV27" s="607"/>
      <c r="CW27" s="607"/>
      <c r="CX27" s="607"/>
      <c r="CY27" s="608"/>
      <c r="CZ27" s="591">
        <v>32.4</v>
      </c>
      <c r="DA27" s="609"/>
      <c r="DB27" s="609"/>
      <c r="DC27" s="610"/>
      <c r="DD27" s="594">
        <v>5694425</v>
      </c>
      <c r="DE27" s="607"/>
      <c r="DF27" s="607"/>
      <c r="DG27" s="607"/>
      <c r="DH27" s="607"/>
      <c r="DI27" s="607"/>
      <c r="DJ27" s="607"/>
      <c r="DK27" s="608"/>
      <c r="DL27" s="594">
        <v>5693685</v>
      </c>
      <c r="DM27" s="607"/>
      <c r="DN27" s="607"/>
      <c r="DO27" s="607"/>
      <c r="DP27" s="607"/>
      <c r="DQ27" s="607"/>
      <c r="DR27" s="607"/>
      <c r="DS27" s="607"/>
      <c r="DT27" s="607"/>
      <c r="DU27" s="607"/>
      <c r="DV27" s="608"/>
      <c r="DW27" s="611">
        <v>16.399999999999999</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142569</v>
      </c>
      <c r="S28" s="589"/>
      <c r="T28" s="589"/>
      <c r="U28" s="589"/>
      <c r="V28" s="589"/>
      <c r="W28" s="589"/>
      <c r="X28" s="589"/>
      <c r="Y28" s="590"/>
      <c r="Z28" s="641">
        <v>0.2</v>
      </c>
      <c r="AA28" s="641"/>
      <c r="AB28" s="641"/>
      <c r="AC28" s="641"/>
      <c r="AD28" s="642">
        <v>5353</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5928388</v>
      </c>
      <c r="CS28" s="589"/>
      <c r="CT28" s="589"/>
      <c r="CU28" s="589"/>
      <c r="CV28" s="589"/>
      <c r="CW28" s="589"/>
      <c r="CX28" s="589"/>
      <c r="CY28" s="590"/>
      <c r="CZ28" s="591">
        <v>9.9</v>
      </c>
      <c r="DA28" s="609"/>
      <c r="DB28" s="609"/>
      <c r="DC28" s="610"/>
      <c r="DD28" s="594">
        <v>5790087</v>
      </c>
      <c r="DE28" s="589"/>
      <c r="DF28" s="589"/>
      <c r="DG28" s="589"/>
      <c r="DH28" s="589"/>
      <c r="DI28" s="589"/>
      <c r="DJ28" s="589"/>
      <c r="DK28" s="590"/>
      <c r="DL28" s="594">
        <v>5790029</v>
      </c>
      <c r="DM28" s="589"/>
      <c r="DN28" s="589"/>
      <c r="DO28" s="589"/>
      <c r="DP28" s="589"/>
      <c r="DQ28" s="589"/>
      <c r="DR28" s="589"/>
      <c r="DS28" s="589"/>
      <c r="DT28" s="589"/>
      <c r="DU28" s="589"/>
      <c r="DV28" s="590"/>
      <c r="DW28" s="611">
        <v>16.7</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24253</v>
      </c>
      <c r="S29" s="589"/>
      <c r="T29" s="589"/>
      <c r="U29" s="589"/>
      <c r="V29" s="589"/>
      <c r="W29" s="589"/>
      <c r="X29" s="589"/>
      <c r="Y29" s="590"/>
      <c r="Z29" s="641">
        <v>0</v>
      </c>
      <c r="AA29" s="641"/>
      <c r="AB29" s="641"/>
      <c r="AC29" s="641"/>
      <c r="AD29" s="642" t="s">
        <v>220</v>
      </c>
      <c r="AE29" s="642"/>
      <c r="AF29" s="642"/>
      <c r="AG29" s="642"/>
      <c r="AH29" s="642"/>
      <c r="AI29" s="642"/>
      <c r="AJ29" s="642"/>
      <c r="AK29" s="642"/>
      <c r="AL29" s="611" t="s">
        <v>220</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5928240</v>
      </c>
      <c r="CS29" s="607"/>
      <c r="CT29" s="607"/>
      <c r="CU29" s="607"/>
      <c r="CV29" s="607"/>
      <c r="CW29" s="607"/>
      <c r="CX29" s="607"/>
      <c r="CY29" s="608"/>
      <c r="CZ29" s="591">
        <v>9.9</v>
      </c>
      <c r="DA29" s="609"/>
      <c r="DB29" s="609"/>
      <c r="DC29" s="610"/>
      <c r="DD29" s="594">
        <v>5789939</v>
      </c>
      <c r="DE29" s="607"/>
      <c r="DF29" s="607"/>
      <c r="DG29" s="607"/>
      <c r="DH29" s="607"/>
      <c r="DI29" s="607"/>
      <c r="DJ29" s="607"/>
      <c r="DK29" s="608"/>
      <c r="DL29" s="594">
        <v>5789881</v>
      </c>
      <c r="DM29" s="607"/>
      <c r="DN29" s="607"/>
      <c r="DO29" s="607"/>
      <c r="DP29" s="607"/>
      <c r="DQ29" s="607"/>
      <c r="DR29" s="607"/>
      <c r="DS29" s="607"/>
      <c r="DT29" s="607"/>
      <c r="DU29" s="607"/>
      <c r="DV29" s="608"/>
      <c r="DW29" s="611">
        <v>16.7</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1379641</v>
      </c>
      <c r="S30" s="589"/>
      <c r="T30" s="589"/>
      <c r="U30" s="589"/>
      <c r="V30" s="589"/>
      <c r="W30" s="589"/>
      <c r="X30" s="589"/>
      <c r="Y30" s="590"/>
      <c r="Z30" s="641">
        <v>2.2999999999999998</v>
      </c>
      <c r="AA30" s="641"/>
      <c r="AB30" s="641"/>
      <c r="AC30" s="641"/>
      <c r="AD30" s="642" t="s">
        <v>220</v>
      </c>
      <c r="AE30" s="642"/>
      <c r="AF30" s="642"/>
      <c r="AG30" s="642"/>
      <c r="AH30" s="642"/>
      <c r="AI30" s="642"/>
      <c r="AJ30" s="642"/>
      <c r="AK30" s="642"/>
      <c r="AL30" s="611" t="s">
        <v>220</v>
      </c>
      <c r="AM30" s="643"/>
      <c r="AN30" s="643"/>
      <c r="AO30" s="644"/>
      <c r="AP30" s="666" t="s">
        <v>290</v>
      </c>
      <c r="AQ30" s="667"/>
      <c r="AR30" s="667"/>
      <c r="AS30" s="667"/>
      <c r="AT30" s="672" t="s">
        <v>291</v>
      </c>
      <c r="AU30" s="182"/>
      <c r="AV30" s="182"/>
      <c r="AW30" s="182"/>
      <c r="AX30" s="675" t="s">
        <v>169</v>
      </c>
      <c r="AY30" s="676"/>
      <c r="AZ30" s="676"/>
      <c r="BA30" s="676"/>
      <c r="BB30" s="676"/>
      <c r="BC30" s="676"/>
      <c r="BD30" s="676"/>
      <c r="BE30" s="676"/>
      <c r="BF30" s="677"/>
      <c r="BG30" s="654">
        <v>98.8</v>
      </c>
      <c r="BH30" s="655"/>
      <c r="BI30" s="655"/>
      <c r="BJ30" s="655"/>
      <c r="BK30" s="655"/>
      <c r="BL30" s="655"/>
      <c r="BM30" s="656">
        <v>95.8</v>
      </c>
      <c r="BN30" s="655"/>
      <c r="BO30" s="655"/>
      <c r="BP30" s="655"/>
      <c r="BQ30" s="657"/>
      <c r="BR30" s="654">
        <v>98.6</v>
      </c>
      <c r="BS30" s="655"/>
      <c r="BT30" s="655"/>
      <c r="BU30" s="655"/>
      <c r="BV30" s="655"/>
      <c r="BW30" s="655"/>
      <c r="BX30" s="656">
        <v>95.2</v>
      </c>
      <c r="BY30" s="655"/>
      <c r="BZ30" s="655"/>
      <c r="CA30" s="655"/>
      <c r="CB30" s="657"/>
      <c r="CD30" s="660"/>
      <c r="CE30" s="661"/>
      <c r="CF30" s="625" t="s">
        <v>292</v>
      </c>
      <c r="CG30" s="622"/>
      <c r="CH30" s="622"/>
      <c r="CI30" s="622"/>
      <c r="CJ30" s="622"/>
      <c r="CK30" s="622"/>
      <c r="CL30" s="622"/>
      <c r="CM30" s="622"/>
      <c r="CN30" s="622"/>
      <c r="CO30" s="622"/>
      <c r="CP30" s="622"/>
      <c r="CQ30" s="623"/>
      <c r="CR30" s="588">
        <v>5264862</v>
      </c>
      <c r="CS30" s="589"/>
      <c r="CT30" s="589"/>
      <c r="CU30" s="589"/>
      <c r="CV30" s="589"/>
      <c r="CW30" s="589"/>
      <c r="CX30" s="589"/>
      <c r="CY30" s="590"/>
      <c r="CZ30" s="591">
        <v>8.8000000000000007</v>
      </c>
      <c r="DA30" s="609"/>
      <c r="DB30" s="609"/>
      <c r="DC30" s="610"/>
      <c r="DD30" s="594">
        <v>5126561</v>
      </c>
      <c r="DE30" s="589"/>
      <c r="DF30" s="589"/>
      <c r="DG30" s="589"/>
      <c r="DH30" s="589"/>
      <c r="DI30" s="589"/>
      <c r="DJ30" s="589"/>
      <c r="DK30" s="590"/>
      <c r="DL30" s="594">
        <v>5126503</v>
      </c>
      <c r="DM30" s="589"/>
      <c r="DN30" s="589"/>
      <c r="DO30" s="589"/>
      <c r="DP30" s="589"/>
      <c r="DQ30" s="589"/>
      <c r="DR30" s="589"/>
      <c r="DS30" s="589"/>
      <c r="DT30" s="589"/>
      <c r="DU30" s="589"/>
      <c r="DV30" s="590"/>
      <c r="DW30" s="611">
        <v>14.8</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170463</v>
      </c>
      <c r="S31" s="589"/>
      <c r="T31" s="589"/>
      <c r="U31" s="589"/>
      <c r="V31" s="589"/>
      <c r="W31" s="589"/>
      <c r="X31" s="589"/>
      <c r="Y31" s="590"/>
      <c r="Z31" s="641">
        <v>0.3</v>
      </c>
      <c r="AA31" s="641"/>
      <c r="AB31" s="641"/>
      <c r="AC31" s="641"/>
      <c r="AD31" s="642" t="s">
        <v>220</v>
      </c>
      <c r="AE31" s="642"/>
      <c r="AF31" s="642"/>
      <c r="AG31" s="642"/>
      <c r="AH31" s="642"/>
      <c r="AI31" s="642"/>
      <c r="AJ31" s="642"/>
      <c r="AK31" s="642"/>
      <c r="AL31" s="611" t="s">
        <v>220</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98.9</v>
      </c>
      <c r="BH31" s="607"/>
      <c r="BI31" s="607"/>
      <c r="BJ31" s="607"/>
      <c r="BK31" s="607"/>
      <c r="BL31" s="607"/>
      <c r="BM31" s="643">
        <v>95.9</v>
      </c>
      <c r="BN31" s="653"/>
      <c r="BO31" s="653"/>
      <c r="BP31" s="653"/>
      <c r="BQ31" s="617"/>
      <c r="BR31" s="652">
        <v>98.7</v>
      </c>
      <c r="BS31" s="607"/>
      <c r="BT31" s="607"/>
      <c r="BU31" s="607"/>
      <c r="BV31" s="607"/>
      <c r="BW31" s="607"/>
      <c r="BX31" s="643">
        <v>95.3</v>
      </c>
      <c r="BY31" s="653"/>
      <c r="BZ31" s="653"/>
      <c r="CA31" s="653"/>
      <c r="CB31" s="617"/>
      <c r="CD31" s="660"/>
      <c r="CE31" s="661"/>
      <c r="CF31" s="625" t="s">
        <v>296</v>
      </c>
      <c r="CG31" s="622"/>
      <c r="CH31" s="622"/>
      <c r="CI31" s="622"/>
      <c r="CJ31" s="622"/>
      <c r="CK31" s="622"/>
      <c r="CL31" s="622"/>
      <c r="CM31" s="622"/>
      <c r="CN31" s="622"/>
      <c r="CO31" s="622"/>
      <c r="CP31" s="622"/>
      <c r="CQ31" s="623"/>
      <c r="CR31" s="588">
        <v>663378</v>
      </c>
      <c r="CS31" s="607"/>
      <c r="CT31" s="607"/>
      <c r="CU31" s="607"/>
      <c r="CV31" s="607"/>
      <c r="CW31" s="607"/>
      <c r="CX31" s="607"/>
      <c r="CY31" s="608"/>
      <c r="CZ31" s="591">
        <v>1.1000000000000001</v>
      </c>
      <c r="DA31" s="609"/>
      <c r="DB31" s="609"/>
      <c r="DC31" s="610"/>
      <c r="DD31" s="594">
        <v>663378</v>
      </c>
      <c r="DE31" s="607"/>
      <c r="DF31" s="607"/>
      <c r="DG31" s="607"/>
      <c r="DH31" s="607"/>
      <c r="DI31" s="607"/>
      <c r="DJ31" s="607"/>
      <c r="DK31" s="608"/>
      <c r="DL31" s="594">
        <v>663378</v>
      </c>
      <c r="DM31" s="607"/>
      <c r="DN31" s="607"/>
      <c r="DO31" s="607"/>
      <c r="DP31" s="607"/>
      <c r="DQ31" s="607"/>
      <c r="DR31" s="607"/>
      <c r="DS31" s="607"/>
      <c r="DT31" s="607"/>
      <c r="DU31" s="607"/>
      <c r="DV31" s="608"/>
      <c r="DW31" s="611">
        <v>1.9</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651841</v>
      </c>
      <c r="S32" s="589"/>
      <c r="T32" s="589"/>
      <c r="U32" s="589"/>
      <c r="V32" s="589"/>
      <c r="W32" s="589"/>
      <c r="X32" s="589"/>
      <c r="Y32" s="590"/>
      <c r="Z32" s="641">
        <v>1.1000000000000001</v>
      </c>
      <c r="AA32" s="641"/>
      <c r="AB32" s="641"/>
      <c r="AC32" s="641"/>
      <c r="AD32" s="642">
        <v>31098</v>
      </c>
      <c r="AE32" s="642"/>
      <c r="AF32" s="642"/>
      <c r="AG32" s="642"/>
      <c r="AH32" s="642"/>
      <c r="AI32" s="642"/>
      <c r="AJ32" s="642"/>
      <c r="AK32" s="642"/>
      <c r="AL32" s="611">
        <v>0.1</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98.7</v>
      </c>
      <c r="BH32" s="573"/>
      <c r="BI32" s="573"/>
      <c r="BJ32" s="573"/>
      <c r="BK32" s="573"/>
      <c r="BL32" s="573"/>
      <c r="BM32" s="636">
        <v>95.2</v>
      </c>
      <c r="BN32" s="573"/>
      <c r="BO32" s="573"/>
      <c r="BP32" s="573"/>
      <c r="BQ32" s="630"/>
      <c r="BR32" s="651">
        <v>98.4</v>
      </c>
      <c r="BS32" s="573"/>
      <c r="BT32" s="573"/>
      <c r="BU32" s="573"/>
      <c r="BV32" s="573"/>
      <c r="BW32" s="573"/>
      <c r="BX32" s="636">
        <v>94.7</v>
      </c>
      <c r="BY32" s="573"/>
      <c r="BZ32" s="573"/>
      <c r="CA32" s="573"/>
      <c r="CB32" s="630"/>
      <c r="CD32" s="662"/>
      <c r="CE32" s="663"/>
      <c r="CF32" s="625" t="s">
        <v>299</v>
      </c>
      <c r="CG32" s="622"/>
      <c r="CH32" s="622"/>
      <c r="CI32" s="622"/>
      <c r="CJ32" s="622"/>
      <c r="CK32" s="622"/>
      <c r="CL32" s="622"/>
      <c r="CM32" s="622"/>
      <c r="CN32" s="622"/>
      <c r="CO32" s="622"/>
      <c r="CP32" s="622"/>
      <c r="CQ32" s="623"/>
      <c r="CR32" s="588">
        <v>148</v>
      </c>
      <c r="CS32" s="589"/>
      <c r="CT32" s="589"/>
      <c r="CU32" s="589"/>
      <c r="CV32" s="589"/>
      <c r="CW32" s="589"/>
      <c r="CX32" s="589"/>
      <c r="CY32" s="590"/>
      <c r="CZ32" s="591">
        <v>0</v>
      </c>
      <c r="DA32" s="609"/>
      <c r="DB32" s="609"/>
      <c r="DC32" s="610"/>
      <c r="DD32" s="594">
        <v>148</v>
      </c>
      <c r="DE32" s="589"/>
      <c r="DF32" s="589"/>
      <c r="DG32" s="589"/>
      <c r="DH32" s="589"/>
      <c r="DI32" s="589"/>
      <c r="DJ32" s="589"/>
      <c r="DK32" s="590"/>
      <c r="DL32" s="594">
        <v>148</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5540000</v>
      </c>
      <c r="S33" s="589"/>
      <c r="T33" s="589"/>
      <c r="U33" s="589"/>
      <c r="V33" s="589"/>
      <c r="W33" s="589"/>
      <c r="X33" s="589"/>
      <c r="Y33" s="590"/>
      <c r="Z33" s="641">
        <v>9.1999999999999993</v>
      </c>
      <c r="AA33" s="641"/>
      <c r="AB33" s="641"/>
      <c r="AC33" s="641"/>
      <c r="AD33" s="642" t="s">
        <v>220</v>
      </c>
      <c r="AE33" s="642"/>
      <c r="AF33" s="642"/>
      <c r="AG33" s="642"/>
      <c r="AH33" s="642"/>
      <c r="AI33" s="642"/>
      <c r="AJ33" s="642"/>
      <c r="AK33" s="642"/>
      <c r="AL33" s="611" t="s">
        <v>220</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18159169</v>
      </c>
      <c r="CS33" s="607"/>
      <c r="CT33" s="607"/>
      <c r="CU33" s="607"/>
      <c r="CV33" s="607"/>
      <c r="CW33" s="607"/>
      <c r="CX33" s="607"/>
      <c r="CY33" s="608"/>
      <c r="CZ33" s="591">
        <v>30.2</v>
      </c>
      <c r="DA33" s="609"/>
      <c r="DB33" s="609"/>
      <c r="DC33" s="610"/>
      <c r="DD33" s="594">
        <v>15756900</v>
      </c>
      <c r="DE33" s="607"/>
      <c r="DF33" s="607"/>
      <c r="DG33" s="607"/>
      <c r="DH33" s="607"/>
      <c r="DI33" s="607"/>
      <c r="DJ33" s="607"/>
      <c r="DK33" s="608"/>
      <c r="DL33" s="594">
        <v>13233720</v>
      </c>
      <c r="DM33" s="607"/>
      <c r="DN33" s="607"/>
      <c r="DO33" s="607"/>
      <c r="DP33" s="607"/>
      <c r="DQ33" s="607"/>
      <c r="DR33" s="607"/>
      <c r="DS33" s="607"/>
      <c r="DT33" s="607"/>
      <c r="DU33" s="607"/>
      <c r="DV33" s="608"/>
      <c r="DW33" s="611">
        <v>38.200000000000003</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220</v>
      </c>
      <c r="S34" s="589"/>
      <c r="T34" s="589"/>
      <c r="U34" s="589"/>
      <c r="V34" s="589"/>
      <c r="W34" s="589"/>
      <c r="X34" s="589"/>
      <c r="Y34" s="590"/>
      <c r="Z34" s="641" t="s">
        <v>220</v>
      </c>
      <c r="AA34" s="641"/>
      <c r="AB34" s="641"/>
      <c r="AC34" s="641"/>
      <c r="AD34" s="642" t="s">
        <v>220</v>
      </c>
      <c r="AE34" s="642"/>
      <c r="AF34" s="642"/>
      <c r="AG34" s="642"/>
      <c r="AH34" s="642"/>
      <c r="AI34" s="642"/>
      <c r="AJ34" s="642"/>
      <c r="AK34" s="642"/>
      <c r="AL34" s="611" t="s">
        <v>220</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6739956</v>
      </c>
      <c r="CS34" s="589"/>
      <c r="CT34" s="589"/>
      <c r="CU34" s="589"/>
      <c r="CV34" s="589"/>
      <c r="CW34" s="589"/>
      <c r="CX34" s="589"/>
      <c r="CY34" s="590"/>
      <c r="CZ34" s="591">
        <v>11.2</v>
      </c>
      <c r="DA34" s="609"/>
      <c r="DB34" s="609"/>
      <c r="DC34" s="610"/>
      <c r="DD34" s="594">
        <v>5660094</v>
      </c>
      <c r="DE34" s="589"/>
      <c r="DF34" s="589"/>
      <c r="DG34" s="589"/>
      <c r="DH34" s="589"/>
      <c r="DI34" s="589"/>
      <c r="DJ34" s="589"/>
      <c r="DK34" s="590"/>
      <c r="DL34" s="594">
        <v>5356698</v>
      </c>
      <c r="DM34" s="589"/>
      <c r="DN34" s="589"/>
      <c r="DO34" s="589"/>
      <c r="DP34" s="589"/>
      <c r="DQ34" s="589"/>
      <c r="DR34" s="589"/>
      <c r="DS34" s="589"/>
      <c r="DT34" s="589"/>
      <c r="DU34" s="589"/>
      <c r="DV34" s="590"/>
      <c r="DW34" s="611">
        <v>15.5</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2906800</v>
      </c>
      <c r="S35" s="589"/>
      <c r="T35" s="589"/>
      <c r="U35" s="589"/>
      <c r="V35" s="589"/>
      <c r="W35" s="589"/>
      <c r="X35" s="589"/>
      <c r="Y35" s="590"/>
      <c r="Z35" s="641">
        <v>4.8</v>
      </c>
      <c r="AA35" s="641"/>
      <c r="AB35" s="641"/>
      <c r="AC35" s="641"/>
      <c r="AD35" s="642" t="s">
        <v>220</v>
      </c>
      <c r="AE35" s="642"/>
      <c r="AF35" s="642"/>
      <c r="AG35" s="642"/>
      <c r="AH35" s="642"/>
      <c r="AI35" s="642"/>
      <c r="AJ35" s="642"/>
      <c r="AK35" s="642"/>
      <c r="AL35" s="611" t="s">
        <v>220</v>
      </c>
      <c r="AM35" s="643"/>
      <c r="AN35" s="643"/>
      <c r="AO35" s="644"/>
      <c r="AP35" s="186"/>
      <c r="AQ35" s="645" t="s">
        <v>307</v>
      </c>
      <c r="AR35" s="646"/>
      <c r="AS35" s="646"/>
      <c r="AT35" s="646"/>
      <c r="AU35" s="646"/>
      <c r="AV35" s="646"/>
      <c r="AW35" s="646"/>
      <c r="AX35" s="646"/>
      <c r="AY35" s="647"/>
      <c r="AZ35" s="638">
        <v>7259904</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388743</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337651</v>
      </c>
      <c r="CS35" s="607"/>
      <c r="CT35" s="607"/>
      <c r="CU35" s="607"/>
      <c r="CV35" s="607"/>
      <c r="CW35" s="607"/>
      <c r="CX35" s="607"/>
      <c r="CY35" s="608"/>
      <c r="CZ35" s="591">
        <v>0.6</v>
      </c>
      <c r="DA35" s="609"/>
      <c r="DB35" s="609"/>
      <c r="DC35" s="610"/>
      <c r="DD35" s="594">
        <v>298711</v>
      </c>
      <c r="DE35" s="607"/>
      <c r="DF35" s="607"/>
      <c r="DG35" s="607"/>
      <c r="DH35" s="607"/>
      <c r="DI35" s="607"/>
      <c r="DJ35" s="607"/>
      <c r="DK35" s="608"/>
      <c r="DL35" s="594">
        <v>298711</v>
      </c>
      <c r="DM35" s="607"/>
      <c r="DN35" s="607"/>
      <c r="DO35" s="607"/>
      <c r="DP35" s="607"/>
      <c r="DQ35" s="607"/>
      <c r="DR35" s="607"/>
      <c r="DS35" s="607"/>
      <c r="DT35" s="607"/>
      <c r="DU35" s="607"/>
      <c r="DV35" s="608"/>
      <c r="DW35" s="611">
        <v>0.9</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60292349</v>
      </c>
      <c r="S36" s="629"/>
      <c r="T36" s="629"/>
      <c r="U36" s="629"/>
      <c r="V36" s="629"/>
      <c r="W36" s="629"/>
      <c r="X36" s="629"/>
      <c r="Y36" s="632"/>
      <c r="Z36" s="633">
        <v>100</v>
      </c>
      <c r="AA36" s="633"/>
      <c r="AB36" s="633"/>
      <c r="AC36" s="633"/>
      <c r="AD36" s="634">
        <v>31716285</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1614272</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-95991</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6149111</v>
      </c>
      <c r="CS36" s="589"/>
      <c r="CT36" s="589"/>
      <c r="CU36" s="589"/>
      <c r="CV36" s="589"/>
      <c r="CW36" s="589"/>
      <c r="CX36" s="589"/>
      <c r="CY36" s="590"/>
      <c r="CZ36" s="591">
        <v>10.199999999999999</v>
      </c>
      <c r="DA36" s="609"/>
      <c r="DB36" s="609"/>
      <c r="DC36" s="610"/>
      <c r="DD36" s="594">
        <v>5797982</v>
      </c>
      <c r="DE36" s="589"/>
      <c r="DF36" s="589"/>
      <c r="DG36" s="589"/>
      <c r="DH36" s="589"/>
      <c r="DI36" s="589"/>
      <c r="DJ36" s="589"/>
      <c r="DK36" s="590"/>
      <c r="DL36" s="594">
        <v>4114915</v>
      </c>
      <c r="DM36" s="589"/>
      <c r="DN36" s="589"/>
      <c r="DO36" s="589"/>
      <c r="DP36" s="589"/>
      <c r="DQ36" s="589"/>
      <c r="DR36" s="589"/>
      <c r="DS36" s="589"/>
      <c r="DT36" s="589"/>
      <c r="DU36" s="589"/>
      <c r="DV36" s="590"/>
      <c r="DW36" s="611">
        <v>11.9</v>
      </c>
      <c r="DX36" s="612"/>
      <c r="DY36" s="612"/>
      <c r="DZ36" s="612"/>
      <c r="EA36" s="612"/>
      <c r="EB36" s="612"/>
      <c r="EC36" s="613"/>
    </row>
    <row r="37" spans="2:133" ht="11.25" customHeight="1">
      <c r="AQ37" s="614" t="s">
        <v>314</v>
      </c>
      <c r="AR37" s="615"/>
      <c r="AS37" s="615"/>
      <c r="AT37" s="615"/>
      <c r="AU37" s="615"/>
      <c r="AV37" s="615"/>
      <c r="AW37" s="615"/>
      <c r="AX37" s="615"/>
      <c r="AY37" s="616"/>
      <c r="AZ37" s="588">
        <v>793400</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25946</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1247895</v>
      </c>
      <c r="CS37" s="607"/>
      <c r="CT37" s="607"/>
      <c r="CU37" s="607"/>
      <c r="CV37" s="607"/>
      <c r="CW37" s="607"/>
      <c r="CX37" s="607"/>
      <c r="CY37" s="608"/>
      <c r="CZ37" s="591">
        <v>2.1</v>
      </c>
      <c r="DA37" s="609"/>
      <c r="DB37" s="609"/>
      <c r="DC37" s="610"/>
      <c r="DD37" s="594">
        <v>1247895</v>
      </c>
      <c r="DE37" s="607"/>
      <c r="DF37" s="607"/>
      <c r="DG37" s="607"/>
      <c r="DH37" s="607"/>
      <c r="DI37" s="607"/>
      <c r="DJ37" s="607"/>
      <c r="DK37" s="608"/>
      <c r="DL37" s="594">
        <v>1197044</v>
      </c>
      <c r="DM37" s="607"/>
      <c r="DN37" s="607"/>
      <c r="DO37" s="607"/>
      <c r="DP37" s="607"/>
      <c r="DQ37" s="607"/>
      <c r="DR37" s="607"/>
      <c r="DS37" s="607"/>
      <c r="DT37" s="607"/>
      <c r="DU37" s="607"/>
      <c r="DV37" s="608"/>
      <c r="DW37" s="611">
        <v>3.5</v>
      </c>
      <c r="DX37" s="612"/>
      <c r="DY37" s="612"/>
      <c r="DZ37" s="612"/>
      <c r="EA37" s="612"/>
      <c r="EB37" s="612"/>
      <c r="EC37" s="613"/>
    </row>
    <row r="38" spans="2:133" ht="11.25" customHeight="1">
      <c r="AQ38" s="614" t="s">
        <v>317</v>
      </c>
      <c r="AR38" s="615"/>
      <c r="AS38" s="615"/>
      <c r="AT38" s="615"/>
      <c r="AU38" s="615"/>
      <c r="AV38" s="615"/>
      <c r="AW38" s="615"/>
      <c r="AX38" s="615"/>
      <c r="AY38" s="616"/>
      <c r="AZ38" s="588">
        <v>88816</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46473</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4763416</v>
      </c>
      <c r="CS38" s="589"/>
      <c r="CT38" s="589"/>
      <c r="CU38" s="589"/>
      <c r="CV38" s="589"/>
      <c r="CW38" s="589"/>
      <c r="CX38" s="589"/>
      <c r="CY38" s="590"/>
      <c r="CZ38" s="591">
        <v>7.9</v>
      </c>
      <c r="DA38" s="609"/>
      <c r="DB38" s="609"/>
      <c r="DC38" s="610"/>
      <c r="DD38" s="594">
        <v>3862908</v>
      </c>
      <c r="DE38" s="589"/>
      <c r="DF38" s="589"/>
      <c r="DG38" s="589"/>
      <c r="DH38" s="589"/>
      <c r="DI38" s="589"/>
      <c r="DJ38" s="589"/>
      <c r="DK38" s="590"/>
      <c r="DL38" s="594">
        <v>3463396</v>
      </c>
      <c r="DM38" s="589"/>
      <c r="DN38" s="589"/>
      <c r="DO38" s="589"/>
      <c r="DP38" s="589"/>
      <c r="DQ38" s="589"/>
      <c r="DR38" s="589"/>
      <c r="DS38" s="589"/>
      <c r="DT38" s="589"/>
      <c r="DU38" s="589"/>
      <c r="DV38" s="590"/>
      <c r="DW38" s="611">
        <v>10</v>
      </c>
      <c r="DX38" s="612"/>
      <c r="DY38" s="612"/>
      <c r="DZ38" s="612"/>
      <c r="EA38" s="612"/>
      <c r="EB38" s="612"/>
      <c r="EC38" s="613"/>
    </row>
    <row r="39" spans="2:133" ht="11.25" customHeight="1">
      <c r="AQ39" s="614" t="s">
        <v>320</v>
      </c>
      <c r="AR39" s="615"/>
      <c r="AS39" s="615"/>
      <c r="AT39" s="615"/>
      <c r="AU39" s="615"/>
      <c r="AV39" s="615"/>
      <c r="AW39" s="615"/>
      <c r="AX39" s="615"/>
      <c r="AY39" s="616"/>
      <c r="AZ39" s="588" t="s">
        <v>321</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94</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148135</v>
      </c>
      <c r="CS39" s="607"/>
      <c r="CT39" s="607"/>
      <c r="CU39" s="607"/>
      <c r="CV39" s="607"/>
      <c r="CW39" s="607"/>
      <c r="CX39" s="607"/>
      <c r="CY39" s="608"/>
      <c r="CZ39" s="591">
        <v>0.2</v>
      </c>
      <c r="DA39" s="609"/>
      <c r="DB39" s="609"/>
      <c r="DC39" s="610"/>
      <c r="DD39" s="594">
        <v>137205</v>
      </c>
      <c r="DE39" s="607"/>
      <c r="DF39" s="607"/>
      <c r="DG39" s="607"/>
      <c r="DH39" s="607"/>
      <c r="DI39" s="607"/>
      <c r="DJ39" s="607"/>
      <c r="DK39" s="608"/>
      <c r="DL39" s="594" t="s">
        <v>321</v>
      </c>
      <c r="DM39" s="607"/>
      <c r="DN39" s="607"/>
      <c r="DO39" s="607"/>
      <c r="DP39" s="607"/>
      <c r="DQ39" s="607"/>
      <c r="DR39" s="607"/>
      <c r="DS39" s="607"/>
      <c r="DT39" s="607"/>
      <c r="DU39" s="607"/>
      <c r="DV39" s="608"/>
      <c r="DW39" s="611" t="s">
        <v>321</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1464145</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103</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20900</v>
      </c>
      <c r="CS40" s="589"/>
      <c r="CT40" s="589"/>
      <c r="CU40" s="589"/>
      <c r="CV40" s="589"/>
      <c r="CW40" s="589"/>
      <c r="CX40" s="589"/>
      <c r="CY40" s="590"/>
      <c r="CZ40" s="591">
        <v>0</v>
      </c>
      <c r="DA40" s="609"/>
      <c r="DB40" s="609"/>
      <c r="DC40" s="610"/>
      <c r="DD40" s="594" t="s">
        <v>321</v>
      </c>
      <c r="DE40" s="589"/>
      <c r="DF40" s="589"/>
      <c r="DG40" s="589"/>
      <c r="DH40" s="589"/>
      <c r="DI40" s="589"/>
      <c r="DJ40" s="589"/>
      <c r="DK40" s="590"/>
      <c r="DL40" s="594" t="s">
        <v>321</v>
      </c>
      <c r="DM40" s="589"/>
      <c r="DN40" s="589"/>
      <c r="DO40" s="589"/>
      <c r="DP40" s="589"/>
      <c r="DQ40" s="589"/>
      <c r="DR40" s="589"/>
      <c r="DS40" s="589"/>
      <c r="DT40" s="589"/>
      <c r="DU40" s="589"/>
      <c r="DV40" s="590"/>
      <c r="DW40" s="611" t="s">
        <v>321</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3299271</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286</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5982317</v>
      </c>
      <c r="CS42" s="589"/>
      <c r="CT42" s="589"/>
      <c r="CU42" s="589"/>
      <c r="CV42" s="589"/>
      <c r="CW42" s="589"/>
      <c r="CX42" s="589"/>
      <c r="CY42" s="590"/>
      <c r="CZ42" s="591">
        <v>9.9</v>
      </c>
      <c r="DA42" s="592"/>
      <c r="DB42" s="592"/>
      <c r="DC42" s="593"/>
      <c r="DD42" s="594">
        <v>886715</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133113</v>
      </c>
      <c r="CS43" s="607"/>
      <c r="CT43" s="607"/>
      <c r="CU43" s="607"/>
      <c r="CV43" s="607"/>
      <c r="CW43" s="607"/>
      <c r="CX43" s="607"/>
      <c r="CY43" s="608"/>
      <c r="CZ43" s="591">
        <v>0.2</v>
      </c>
      <c r="DA43" s="609"/>
      <c r="DB43" s="609"/>
      <c r="DC43" s="610"/>
      <c r="DD43" s="594">
        <v>133113</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336</v>
      </c>
      <c r="CD44" s="601" t="s">
        <v>287</v>
      </c>
      <c r="CE44" s="602"/>
      <c r="CF44" s="585" t="s">
        <v>337</v>
      </c>
      <c r="CG44" s="586"/>
      <c r="CH44" s="586"/>
      <c r="CI44" s="586"/>
      <c r="CJ44" s="586"/>
      <c r="CK44" s="586"/>
      <c r="CL44" s="586"/>
      <c r="CM44" s="586"/>
      <c r="CN44" s="586"/>
      <c r="CO44" s="586"/>
      <c r="CP44" s="586"/>
      <c r="CQ44" s="587"/>
      <c r="CR44" s="588">
        <v>5982317</v>
      </c>
      <c r="CS44" s="589"/>
      <c r="CT44" s="589"/>
      <c r="CU44" s="589"/>
      <c r="CV44" s="589"/>
      <c r="CW44" s="589"/>
      <c r="CX44" s="589"/>
      <c r="CY44" s="590"/>
      <c r="CZ44" s="591">
        <v>9.9</v>
      </c>
      <c r="DA44" s="592"/>
      <c r="DB44" s="592"/>
      <c r="DC44" s="593"/>
      <c r="DD44" s="594">
        <v>886715</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338</v>
      </c>
      <c r="CG45" s="586"/>
      <c r="CH45" s="586"/>
      <c r="CI45" s="586"/>
      <c r="CJ45" s="586"/>
      <c r="CK45" s="586"/>
      <c r="CL45" s="586"/>
      <c r="CM45" s="586"/>
      <c r="CN45" s="586"/>
      <c r="CO45" s="586"/>
      <c r="CP45" s="586"/>
      <c r="CQ45" s="587"/>
      <c r="CR45" s="588">
        <v>1926266</v>
      </c>
      <c r="CS45" s="607"/>
      <c r="CT45" s="607"/>
      <c r="CU45" s="607"/>
      <c r="CV45" s="607"/>
      <c r="CW45" s="607"/>
      <c r="CX45" s="607"/>
      <c r="CY45" s="608"/>
      <c r="CZ45" s="591">
        <v>3.2</v>
      </c>
      <c r="DA45" s="609"/>
      <c r="DB45" s="609"/>
      <c r="DC45" s="610"/>
      <c r="DD45" s="594">
        <v>78923</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339</v>
      </c>
      <c r="CG46" s="586"/>
      <c r="CH46" s="586"/>
      <c r="CI46" s="586"/>
      <c r="CJ46" s="586"/>
      <c r="CK46" s="586"/>
      <c r="CL46" s="586"/>
      <c r="CM46" s="586"/>
      <c r="CN46" s="586"/>
      <c r="CO46" s="586"/>
      <c r="CP46" s="586"/>
      <c r="CQ46" s="587"/>
      <c r="CR46" s="588">
        <v>4027220</v>
      </c>
      <c r="CS46" s="589"/>
      <c r="CT46" s="589"/>
      <c r="CU46" s="589"/>
      <c r="CV46" s="589"/>
      <c r="CW46" s="589"/>
      <c r="CX46" s="589"/>
      <c r="CY46" s="590"/>
      <c r="CZ46" s="591">
        <v>6.7</v>
      </c>
      <c r="DA46" s="592"/>
      <c r="DB46" s="592"/>
      <c r="DC46" s="593"/>
      <c r="DD46" s="594">
        <v>804861</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340</v>
      </c>
      <c r="CG47" s="586"/>
      <c r="CH47" s="586"/>
      <c r="CI47" s="586"/>
      <c r="CJ47" s="586"/>
      <c r="CK47" s="586"/>
      <c r="CL47" s="586"/>
      <c r="CM47" s="586"/>
      <c r="CN47" s="586"/>
      <c r="CO47" s="586"/>
      <c r="CP47" s="586"/>
      <c r="CQ47" s="587"/>
      <c r="CR47" s="588" t="s">
        <v>321</v>
      </c>
      <c r="CS47" s="607"/>
      <c r="CT47" s="607"/>
      <c r="CU47" s="607"/>
      <c r="CV47" s="607"/>
      <c r="CW47" s="607"/>
      <c r="CX47" s="607"/>
      <c r="CY47" s="608"/>
      <c r="CZ47" s="591" t="s">
        <v>321</v>
      </c>
      <c r="DA47" s="609"/>
      <c r="DB47" s="609"/>
      <c r="DC47" s="610"/>
      <c r="DD47" s="594" t="s">
        <v>321</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341</v>
      </c>
      <c r="CG48" s="586"/>
      <c r="CH48" s="586"/>
      <c r="CI48" s="586"/>
      <c r="CJ48" s="586"/>
      <c r="CK48" s="586"/>
      <c r="CL48" s="586"/>
      <c r="CM48" s="586"/>
      <c r="CN48" s="586"/>
      <c r="CO48" s="586"/>
      <c r="CP48" s="586"/>
      <c r="CQ48" s="587"/>
      <c r="CR48" s="588" t="s">
        <v>321</v>
      </c>
      <c r="CS48" s="589"/>
      <c r="CT48" s="589"/>
      <c r="CU48" s="589"/>
      <c r="CV48" s="589"/>
      <c r="CW48" s="589"/>
      <c r="CX48" s="589"/>
      <c r="CY48" s="590"/>
      <c r="CZ48" s="591" t="s">
        <v>321</v>
      </c>
      <c r="DA48" s="592"/>
      <c r="DB48" s="592"/>
      <c r="DC48" s="593"/>
      <c r="DD48" s="594" t="s">
        <v>321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342</v>
      </c>
      <c r="CE49" s="570"/>
      <c r="CF49" s="570"/>
      <c r="CG49" s="570"/>
      <c r="CH49" s="570"/>
      <c r="CI49" s="570"/>
      <c r="CJ49" s="570"/>
      <c r="CK49" s="570"/>
      <c r="CL49" s="570"/>
      <c r="CM49" s="570"/>
      <c r="CN49" s="570"/>
      <c r="CO49" s="570"/>
      <c r="CP49" s="570"/>
      <c r="CQ49" s="571"/>
      <c r="CR49" s="572">
        <v>60156575</v>
      </c>
      <c r="CS49" s="573"/>
      <c r="CT49" s="573"/>
      <c r="CU49" s="573"/>
      <c r="CV49" s="573"/>
      <c r="CW49" s="573"/>
      <c r="CX49" s="573"/>
      <c r="CY49" s="574"/>
      <c r="CZ49" s="575">
        <v>100</v>
      </c>
      <c r="DA49" s="576"/>
      <c r="DB49" s="576"/>
      <c r="DC49" s="577"/>
      <c r="DD49" s="578">
        <v>37942646</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344</v>
      </c>
      <c r="DK2" s="1107"/>
      <c r="DL2" s="1107"/>
      <c r="DM2" s="1107"/>
      <c r="DN2" s="1107"/>
      <c r="DO2" s="1108"/>
      <c r="DP2" s="200"/>
      <c r="DQ2" s="1106" t="s">
        <v>345</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9"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4" t="s">
        <v>362</v>
      </c>
      <c r="DH5" s="1095"/>
      <c r="DI5" s="1095"/>
      <c r="DJ5" s="1095"/>
      <c r="DK5" s="1096"/>
      <c r="DL5" s="1094" t="s">
        <v>363</v>
      </c>
      <c r="DM5" s="1095"/>
      <c r="DN5" s="1095"/>
      <c r="DO5" s="1095"/>
      <c r="DP5" s="1096"/>
      <c r="DQ5" s="997" t="s">
        <v>364</v>
      </c>
      <c r="DR5" s="998"/>
      <c r="DS5" s="998"/>
      <c r="DT5" s="998"/>
      <c r="DU5" s="999"/>
      <c r="DV5" s="997" t="s">
        <v>355</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365</v>
      </c>
      <c r="C7" s="1047"/>
      <c r="D7" s="1047"/>
      <c r="E7" s="1047"/>
      <c r="F7" s="1047"/>
      <c r="G7" s="1047"/>
      <c r="H7" s="1047"/>
      <c r="I7" s="1047"/>
      <c r="J7" s="1047"/>
      <c r="K7" s="1047"/>
      <c r="L7" s="1047"/>
      <c r="M7" s="1047"/>
      <c r="N7" s="1047"/>
      <c r="O7" s="1047"/>
      <c r="P7" s="1048"/>
      <c r="Q7" s="1100">
        <v>60103</v>
      </c>
      <c r="R7" s="1101"/>
      <c r="S7" s="1101"/>
      <c r="T7" s="1101"/>
      <c r="U7" s="1101"/>
      <c r="V7" s="1101">
        <v>59967</v>
      </c>
      <c r="W7" s="1101"/>
      <c r="X7" s="1101"/>
      <c r="Y7" s="1101"/>
      <c r="Z7" s="1101"/>
      <c r="AA7" s="1101">
        <v>136</v>
      </c>
      <c r="AB7" s="1101"/>
      <c r="AC7" s="1101"/>
      <c r="AD7" s="1101"/>
      <c r="AE7" s="1102"/>
      <c r="AF7" s="1103">
        <v>68</v>
      </c>
      <c r="AG7" s="1104"/>
      <c r="AH7" s="1104"/>
      <c r="AI7" s="1104"/>
      <c r="AJ7" s="1105"/>
      <c r="AK7" s="1087">
        <v>1367</v>
      </c>
      <c r="AL7" s="1088"/>
      <c r="AM7" s="1088"/>
      <c r="AN7" s="1088"/>
      <c r="AO7" s="1088"/>
      <c r="AP7" s="1088">
        <v>48394</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549</v>
      </c>
      <c r="BT7" s="1092"/>
      <c r="BU7" s="1092"/>
      <c r="BV7" s="1092"/>
      <c r="BW7" s="1092"/>
      <c r="BX7" s="1092"/>
      <c r="BY7" s="1092"/>
      <c r="BZ7" s="1092"/>
      <c r="CA7" s="1092"/>
      <c r="CB7" s="1092"/>
      <c r="CC7" s="1092"/>
      <c r="CD7" s="1092"/>
      <c r="CE7" s="1092"/>
      <c r="CF7" s="1092"/>
      <c r="CG7" s="1093"/>
      <c r="CH7" s="1084">
        <v>5</v>
      </c>
      <c r="CI7" s="1085"/>
      <c r="CJ7" s="1085"/>
      <c r="CK7" s="1085"/>
      <c r="CL7" s="1086"/>
      <c r="CM7" s="1084">
        <v>38</v>
      </c>
      <c r="CN7" s="1085"/>
      <c r="CO7" s="1085"/>
      <c r="CP7" s="1085"/>
      <c r="CQ7" s="1086"/>
      <c r="CR7" s="1084">
        <v>20</v>
      </c>
      <c r="CS7" s="1085"/>
      <c r="CT7" s="1085"/>
      <c r="CU7" s="1085"/>
      <c r="CV7" s="1086"/>
      <c r="CW7" s="1084">
        <v>95</v>
      </c>
      <c r="CX7" s="1085"/>
      <c r="CY7" s="1085"/>
      <c r="CZ7" s="1085"/>
      <c r="DA7" s="1086"/>
      <c r="DB7" s="1084" t="s">
        <v>537</v>
      </c>
      <c r="DC7" s="1085"/>
      <c r="DD7" s="1085"/>
      <c r="DE7" s="1085"/>
      <c r="DF7" s="1086"/>
      <c r="DG7" s="1084" t="s">
        <v>537</v>
      </c>
      <c r="DH7" s="1085"/>
      <c r="DI7" s="1085"/>
      <c r="DJ7" s="1085"/>
      <c r="DK7" s="1086"/>
      <c r="DL7" s="1084" t="s">
        <v>537</v>
      </c>
      <c r="DM7" s="1085"/>
      <c r="DN7" s="1085"/>
      <c r="DO7" s="1085"/>
      <c r="DP7" s="1086"/>
      <c r="DQ7" s="1084" t="s">
        <v>547</v>
      </c>
      <c r="DR7" s="1085"/>
      <c r="DS7" s="1085"/>
      <c r="DT7" s="1085"/>
      <c r="DU7" s="1086"/>
      <c r="DV7" s="1111"/>
      <c r="DW7" s="1112"/>
      <c r="DX7" s="1112"/>
      <c r="DY7" s="1112"/>
      <c r="DZ7" s="1113"/>
      <c r="EA7" s="205"/>
    </row>
    <row r="8" spans="1:131" s="206" customFormat="1" ht="26.25" customHeight="1">
      <c r="A8" s="212">
        <v>2</v>
      </c>
      <c r="B8" s="1033" t="s">
        <v>366</v>
      </c>
      <c r="C8" s="1034"/>
      <c r="D8" s="1034"/>
      <c r="E8" s="1034"/>
      <c r="F8" s="1034"/>
      <c r="G8" s="1034"/>
      <c r="H8" s="1034"/>
      <c r="I8" s="1034"/>
      <c r="J8" s="1034"/>
      <c r="K8" s="1034"/>
      <c r="L8" s="1034"/>
      <c r="M8" s="1034"/>
      <c r="N8" s="1034"/>
      <c r="O8" s="1034"/>
      <c r="P8" s="1035"/>
      <c r="Q8" s="1039">
        <v>217</v>
      </c>
      <c r="R8" s="1040"/>
      <c r="S8" s="1040"/>
      <c r="T8" s="1040"/>
      <c r="U8" s="1040"/>
      <c r="V8" s="1040">
        <v>217</v>
      </c>
      <c r="W8" s="1040"/>
      <c r="X8" s="1040"/>
      <c r="Y8" s="1040"/>
      <c r="Z8" s="1040"/>
      <c r="AA8" s="1040" t="s">
        <v>532</v>
      </c>
      <c r="AB8" s="1040"/>
      <c r="AC8" s="1040"/>
      <c r="AD8" s="1040"/>
      <c r="AE8" s="1041"/>
      <c r="AF8" s="1015" t="s">
        <v>111</v>
      </c>
      <c r="AG8" s="1016"/>
      <c r="AH8" s="1016"/>
      <c r="AI8" s="1016"/>
      <c r="AJ8" s="1017"/>
      <c r="AK8" s="1082">
        <v>217</v>
      </c>
      <c r="AL8" s="1083"/>
      <c r="AM8" s="1083"/>
      <c r="AN8" s="1083"/>
      <c r="AO8" s="1083"/>
      <c r="AP8" s="1083">
        <v>1713</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550</v>
      </c>
      <c r="BT8" s="1011"/>
      <c r="BU8" s="1011"/>
      <c r="BV8" s="1011"/>
      <c r="BW8" s="1011"/>
      <c r="BX8" s="1011"/>
      <c r="BY8" s="1011"/>
      <c r="BZ8" s="1011"/>
      <c r="CA8" s="1011"/>
      <c r="CB8" s="1011"/>
      <c r="CC8" s="1011"/>
      <c r="CD8" s="1011"/>
      <c r="CE8" s="1011"/>
      <c r="CF8" s="1011"/>
      <c r="CG8" s="1012"/>
      <c r="CH8" s="985">
        <v>4</v>
      </c>
      <c r="CI8" s="986"/>
      <c r="CJ8" s="986"/>
      <c r="CK8" s="986"/>
      <c r="CL8" s="987"/>
      <c r="CM8" s="985">
        <v>65</v>
      </c>
      <c r="CN8" s="986"/>
      <c r="CO8" s="986"/>
      <c r="CP8" s="986"/>
      <c r="CQ8" s="987"/>
      <c r="CR8" s="985">
        <v>50</v>
      </c>
      <c r="CS8" s="986"/>
      <c r="CT8" s="986"/>
      <c r="CU8" s="986"/>
      <c r="CV8" s="987"/>
      <c r="CW8" s="985" t="s">
        <v>537</v>
      </c>
      <c r="CX8" s="986"/>
      <c r="CY8" s="986"/>
      <c r="CZ8" s="986"/>
      <c r="DA8" s="987"/>
      <c r="DB8" s="985" t="s">
        <v>537</v>
      </c>
      <c r="DC8" s="986"/>
      <c r="DD8" s="986"/>
      <c r="DE8" s="986"/>
      <c r="DF8" s="987"/>
      <c r="DG8" s="985" t="s">
        <v>537</v>
      </c>
      <c r="DH8" s="986"/>
      <c r="DI8" s="986"/>
      <c r="DJ8" s="986"/>
      <c r="DK8" s="987"/>
      <c r="DL8" s="985" t="s">
        <v>537</v>
      </c>
      <c r="DM8" s="986"/>
      <c r="DN8" s="986"/>
      <c r="DO8" s="986"/>
      <c r="DP8" s="987"/>
      <c r="DQ8" s="985" t="s">
        <v>547</v>
      </c>
      <c r="DR8" s="986"/>
      <c r="DS8" s="986"/>
      <c r="DT8" s="986"/>
      <c r="DU8" s="987"/>
      <c r="DV8" s="988"/>
      <c r="DW8" s="989"/>
      <c r="DX8" s="989"/>
      <c r="DY8" s="989"/>
      <c r="DZ8" s="990"/>
      <c r="EA8" s="205"/>
    </row>
    <row r="9" spans="1:131" s="206" customFormat="1" ht="26.25" customHeight="1">
      <c r="A9" s="212">
        <v>3</v>
      </c>
      <c r="B9" s="1033" t="s">
        <v>367</v>
      </c>
      <c r="C9" s="1034"/>
      <c r="D9" s="1034"/>
      <c r="E9" s="1034"/>
      <c r="F9" s="1034"/>
      <c r="G9" s="1034"/>
      <c r="H9" s="1034"/>
      <c r="I9" s="1034"/>
      <c r="J9" s="1034"/>
      <c r="K9" s="1034"/>
      <c r="L9" s="1034"/>
      <c r="M9" s="1034"/>
      <c r="N9" s="1034"/>
      <c r="O9" s="1034"/>
      <c r="P9" s="1035"/>
      <c r="Q9" s="1039">
        <v>821</v>
      </c>
      <c r="R9" s="1040"/>
      <c r="S9" s="1040"/>
      <c r="T9" s="1040"/>
      <c r="U9" s="1040"/>
      <c r="V9" s="1040">
        <v>821</v>
      </c>
      <c r="W9" s="1040"/>
      <c r="X9" s="1040"/>
      <c r="Y9" s="1040"/>
      <c r="Z9" s="1040"/>
      <c r="AA9" s="1040" t="s">
        <v>532</v>
      </c>
      <c r="AB9" s="1040"/>
      <c r="AC9" s="1040"/>
      <c r="AD9" s="1040"/>
      <c r="AE9" s="1041"/>
      <c r="AF9" s="1015" t="s">
        <v>111</v>
      </c>
      <c r="AG9" s="1016"/>
      <c r="AH9" s="1016"/>
      <c r="AI9" s="1016"/>
      <c r="AJ9" s="1017"/>
      <c r="AK9" s="1082">
        <v>318</v>
      </c>
      <c r="AL9" s="1083"/>
      <c r="AM9" s="1083"/>
      <c r="AN9" s="1083"/>
      <c r="AO9" s="1083"/>
      <c r="AP9" s="1083">
        <v>3594</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551</v>
      </c>
      <c r="BT9" s="1011"/>
      <c r="BU9" s="1011"/>
      <c r="BV9" s="1011"/>
      <c r="BW9" s="1011"/>
      <c r="BX9" s="1011"/>
      <c r="BY9" s="1011"/>
      <c r="BZ9" s="1011"/>
      <c r="CA9" s="1011"/>
      <c r="CB9" s="1011"/>
      <c r="CC9" s="1011"/>
      <c r="CD9" s="1011"/>
      <c r="CE9" s="1011"/>
      <c r="CF9" s="1011"/>
      <c r="CG9" s="1012"/>
      <c r="CH9" s="985">
        <v>0</v>
      </c>
      <c r="CI9" s="986"/>
      <c r="CJ9" s="986"/>
      <c r="CK9" s="986"/>
      <c r="CL9" s="987"/>
      <c r="CM9" s="985">
        <v>610</v>
      </c>
      <c r="CN9" s="986"/>
      <c r="CO9" s="986"/>
      <c r="CP9" s="986"/>
      <c r="CQ9" s="987"/>
      <c r="CR9" s="985">
        <v>300</v>
      </c>
      <c r="CS9" s="986"/>
      <c r="CT9" s="986"/>
      <c r="CU9" s="986"/>
      <c r="CV9" s="987"/>
      <c r="CW9" s="985" t="s">
        <v>537</v>
      </c>
      <c r="CX9" s="986"/>
      <c r="CY9" s="986"/>
      <c r="CZ9" s="986"/>
      <c r="DA9" s="987"/>
      <c r="DB9" s="985" t="s">
        <v>537</v>
      </c>
      <c r="DC9" s="986"/>
      <c r="DD9" s="986"/>
      <c r="DE9" s="986"/>
      <c r="DF9" s="987"/>
      <c r="DG9" s="985" t="s">
        <v>537</v>
      </c>
      <c r="DH9" s="986"/>
      <c r="DI9" s="986"/>
      <c r="DJ9" s="986"/>
      <c r="DK9" s="987"/>
      <c r="DL9" s="985" t="s">
        <v>552</v>
      </c>
      <c r="DM9" s="986"/>
      <c r="DN9" s="986"/>
      <c r="DO9" s="986"/>
      <c r="DP9" s="987"/>
      <c r="DQ9" s="985" t="s">
        <v>547</v>
      </c>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368</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369</v>
      </c>
      <c r="B23" s="940" t="s">
        <v>370</v>
      </c>
      <c r="C23" s="941"/>
      <c r="D23" s="941"/>
      <c r="E23" s="941"/>
      <c r="F23" s="941"/>
      <c r="G23" s="941"/>
      <c r="H23" s="941"/>
      <c r="I23" s="941"/>
      <c r="J23" s="941"/>
      <c r="K23" s="941"/>
      <c r="L23" s="941"/>
      <c r="M23" s="941"/>
      <c r="N23" s="941"/>
      <c r="O23" s="941"/>
      <c r="P23" s="942"/>
      <c r="Q23" s="1064">
        <v>60300</v>
      </c>
      <c r="R23" s="1065"/>
      <c r="S23" s="1065"/>
      <c r="T23" s="1065"/>
      <c r="U23" s="1065"/>
      <c r="V23" s="1065">
        <v>60164</v>
      </c>
      <c r="W23" s="1065"/>
      <c r="X23" s="1065"/>
      <c r="Y23" s="1065"/>
      <c r="Z23" s="1065"/>
      <c r="AA23" s="1065">
        <f>Q23-V23</f>
        <v>136</v>
      </c>
      <c r="AB23" s="1065"/>
      <c r="AC23" s="1065"/>
      <c r="AD23" s="1065"/>
      <c r="AE23" s="1066"/>
      <c r="AF23" s="1067">
        <v>68</v>
      </c>
      <c r="AG23" s="1065"/>
      <c r="AH23" s="1065"/>
      <c r="AI23" s="1065"/>
      <c r="AJ23" s="1068"/>
      <c r="AK23" s="1069"/>
      <c r="AL23" s="1070"/>
      <c r="AM23" s="1070"/>
      <c r="AN23" s="1070"/>
      <c r="AO23" s="1070"/>
      <c r="AP23" s="1065">
        <v>53701</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371</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372</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348</v>
      </c>
      <c r="B26" s="992"/>
      <c r="C26" s="992"/>
      <c r="D26" s="992"/>
      <c r="E26" s="992"/>
      <c r="F26" s="992"/>
      <c r="G26" s="992"/>
      <c r="H26" s="992"/>
      <c r="I26" s="992"/>
      <c r="J26" s="992"/>
      <c r="K26" s="992"/>
      <c r="L26" s="992"/>
      <c r="M26" s="992"/>
      <c r="N26" s="992"/>
      <c r="O26" s="992"/>
      <c r="P26" s="993"/>
      <c r="Q26" s="997" t="s">
        <v>373</v>
      </c>
      <c r="R26" s="998"/>
      <c r="S26" s="998"/>
      <c r="T26" s="998"/>
      <c r="U26" s="999"/>
      <c r="V26" s="997" t="s">
        <v>374</v>
      </c>
      <c r="W26" s="998"/>
      <c r="X26" s="998"/>
      <c r="Y26" s="998"/>
      <c r="Z26" s="999"/>
      <c r="AA26" s="997" t="s">
        <v>375</v>
      </c>
      <c r="AB26" s="998"/>
      <c r="AC26" s="998"/>
      <c r="AD26" s="998"/>
      <c r="AE26" s="998"/>
      <c r="AF26" s="1055" t="s">
        <v>376</v>
      </c>
      <c r="AG26" s="1004"/>
      <c r="AH26" s="1004"/>
      <c r="AI26" s="1004"/>
      <c r="AJ26" s="1056"/>
      <c r="AK26" s="998" t="s">
        <v>377</v>
      </c>
      <c r="AL26" s="998"/>
      <c r="AM26" s="998"/>
      <c r="AN26" s="998"/>
      <c r="AO26" s="999"/>
      <c r="AP26" s="997" t="s">
        <v>378</v>
      </c>
      <c r="AQ26" s="998"/>
      <c r="AR26" s="998"/>
      <c r="AS26" s="998"/>
      <c r="AT26" s="999"/>
      <c r="AU26" s="997" t="s">
        <v>379</v>
      </c>
      <c r="AV26" s="998"/>
      <c r="AW26" s="998"/>
      <c r="AX26" s="998"/>
      <c r="AY26" s="999"/>
      <c r="AZ26" s="997" t="s">
        <v>380</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381</v>
      </c>
      <c r="C28" s="1047"/>
      <c r="D28" s="1047"/>
      <c r="E28" s="1047"/>
      <c r="F28" s="1047"/>
      <c r="G28" s="1047"/>
      <c r="H28" s="1047"/>
      <c r="I28" s="1047"/>
      <c r="J28" s="1047"/>
      <c r="K28" s="1047"/>
      <c r="L28" s="1047"/>
      <c r="M28" s="1047"/>
      <c r="N28" s="1047"/>
      <c r="O28" s="1047"/>
      <c r="P28" s="1048"/>
      <c r="Q28" s="1049">
        <v>20124</v>
      </c>
      <c r="R28" s="1050"/>
      <c r="S28" s="1050"/>
      <c r="T28" s="1050"/>
      <c r="U28" s="1050"/>
      <c r="V28" s="1050">
        <v>19735</v>
      </c>
      <c r="W28" s="1050"/>
      <c r="X28" s="1050"/>
      <c r="Y28" s="1050"/>
      <c r="Z28" s="1050"/>
      <c r="AA28" s="1050">
        <v>389</v>
      </c>
      <c r="AB28" s="1050"/>
      <c r="AC28" s="1050"/>
      <c r="AD28" s="1050"/>
      <c r="AE28" s="1051"/>
      <c r="AF28" s="1052">
        <v>389</v>
      </c>
      <c r="AG28" s="1050"/>
      <c r="AH28" s="1050"/>
      <c r="AI28" s="1050"/>
      <c r="AJ28" s="1053"/>
      <c r="AK28" s="1054">
        <v>1464</v>
      </c>
      <c r="AL28" s="1042"/>
      <c r="AM28" s="1042"/>
      <c r="AN28" s="1042"/>
      <c r="AO28" s="1042"/>
      <c r="AP28" s="1042" t="s">
        <v>537</v>
      </c>
      <c r="AQ28" s="1042"/>
      <c r="AR28" s="1042"/>
      <c r="AS28" s="1042"/>
      <c r="AT28" s="1042"/>
      <c r="AU28" s="1042" t="s">
        <v>536</v>
      </c>
      <c r="AV28" s="1042"/>
      <c r="AW28" s="1042"/>
      <c r="AX28" s="1042"/>
      <c r="AY28" s="1042"/>
      <c r="AZ28" s="1043" t="s">
        <v>533</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382</v>
      </c>
      <c r="C29" s="1034"/>
      <c r="D29" s="1034"/>
      <c r="E29" s="1034"/>
      <c r="F29" s="1034"/>
      <c r="G29" s="1034"/>
      <c r="H29" s="1034"/>
      <c r="I29" s="1034"/>
      <c r="J29" s="1034"/>
      <c r="K29" s="1034"/>
      <c r="L29" s="1034"/>
      <c r="M29" s="1034"/>
      <c r="N29" s="1034"/>
      <c r="O29" s="1034"/>
      <c r="P29" s="1035"/>
      <c r="Q29" s="1039">
        <v>10618</v>
      </c>
      <c r="R29" s="1040"/>
      <c r="S29" s="1040"/>
      <c r="T29" s="1040"/>
      <c r="U29" s="1040"/>
      <c r="V29" s="1040">
        <v>10468</v>
      </c>
      <c r="W29" s="1040"/>
      <c r="X29" s="1040"/>
      <c r="Y29" s="1040"/>
      <c r="Z29" s="1040"/>
      <c r="AA29" s="1040">
        <v>150</v>
      </c>
      <c r="AB29" s="1040"/>
      <c r="AC29" s="1040"/>
      <c r="AD29" s="1040"/>
      <c r="AE29" s="1041"/>
      <c r="AF29" s="1015">
        <v>150</v>
      </c>
      <c r="AG29" s="1016"/>
      <c r="AH29" s="1016"/>
      <c r="AI29" s="1016"/>
      <c r="AJ29" s="1017"/>
      <c r="AK29" s="976">
        <v>1576</v>
      </c>
      <c r="AL29" s="967"/>
      <c r="AM29" s="967"/>
      <c r="AN29" s="967"/>
      <c r="AO29" s="967"/>
      <c r="AP29" s="967" t="s">
        <v>537</v>
      </c>
      <c r="AQ29" s="967"/>
      <c r="AR29" s="967"/>
      <c r="AS29" s="967"/>
      <c r="AT29" s="967"/>
      <c r="AU29" s="967" t="s">
        <v>537</v>
      </c>
      <c r="AV29" s="967"/>
      <c r="AW29" s="967"/>
      <c r="AX29" s="967"/>
      <c r="AY29" s="967"/>
      <c r="AZ29" s="1038" t="s">
        <v>533</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383</v>
      </c>
      <c r="C30" s="1034"/>
      <c r="D30" s="1034"/>
      <c r="E30" s="1034"/>
      <c r="F30" s="1034"/>
      <c r="G30" s="1034"/>
      <c r="H30" s="1034"/>
      <c r="I30" s="1034"/>
      <c r="J30" s="1034"/>
      <c r="K30" s="1034"/>
      <c r="L30" s="1034"/>
      <c r="M30" s="1034"/>
      <c r="N30" s="1034"/>
      <c r="O30" s="1034"/>
      <c r="P30" s="1035"/>
      <c r="Q30" s="1039">
        <v>1690</v>
      </c>
      <c r="R30" s="1040"/>
      <c r="S30" s="1040"/>
      <c r="T30" s="1040"/>
      <c r="U30" s="1040"/>
      <c r="V30" s="1040">
        <v>1642</v>
      </c>
      <c r="W30" s="1040"/>
      <c r="X30" s="1040"/>
      <c r="Y30" s="1040"/>
      <c r="Z30" s="1040"/>
      <c r="AA30" s="1040">
        <v>48</v>
      </c>
      <c r="AB30" s="1040"/>
      <c r="AC30" s="1040"/>
      <c r="AD30" s="1040"/>
      <c r="AE30" s="1041"/>
      <c r="AF30" s="1015">
        <v>48</v>
      </c>
      <c r="AG30" s="1016"/>
      <c r="AH30" s="1016"/>
      <c r="AI30" s="1016"/>
      <c r="AJ30" s="1017"/>
      <c r="AK30" s="976">
        <v>376</v>
      </c>
      <c r="AL30" s="967"/>
      <c r="AM30" s="967"/>
      <c r="AN30" s="967"/>
      <c r="AO30" s="967"/>
      <c r="AP30" s="967" t="s">
        <v>537</v>
      </c>
      <c r="AQ30" s="967"/>
      <c r="AR30" s="967"/>
      <c r="AS30" s="967"/>
      <c r="AT30" s="967"/>
      <c r="AU30" s="967" t="s">
        <v>534</v>
      </c>
      <c r="AV30" s="967"/>
      <c r="AW30" s="967"/>
      <c r="AX30" s="967"/>
      <c r="AY30" s="967"/>
      <c r="AZ30" s="1038" t="s">
        <v>534</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384</v>
      </c>
      <c r="C31" s="1034"/>
      <c r="D31" s="1034"/>
      <c r="E31" s="1034"/>
      <c r="F31" s="1034"/>
      <c r="G31" s="1034"/>
      <c r="H31" s="1034"/>
      <c r="I31" s="1034"/>
      <c r="J31" s="1034"/>
      <c r="K31" s="1034"/>
      <c r="L31" s="1034"/>
      <c r="M31" s="1034"/>
      <c r="N31" s="1034"/>
      <c r="O31" s="1034"/>
      <c r="P31" s="1035"/>
      <c r="Q31" s="1039">
        <v>3584</v>
      </c>
      <c r="R31" s="1040"/>
      <c r="S31" s="1040"/>
      <c r="T31" s="1040"/>
      <c r="U31" s="1040"/>
      <c r="V31" s="1040">
        <v>3581</v>
      </c>
      <c r="W31" s="1040"/>
      <c r="X31" s="1040"/>
      <c r="Y31" s="1040"/>
      <c r="Z31" s="1040"/>
      <c r="AA31" s="1040">
        <v>3</v>
      </c>
      <c r="AB31" s="1040"/>
      <c r="AC31" s="1040"/>
      <c r="AD31" s="1040"/>
      <c r="AE31" s="1041"/>
      <c r="AF31" s="1015">
        <v>1717</v>
      </c>
      <c r="AG31" s="1016"/>
      <c r="AH31" s="1016"/>
      <c r="AI31" s="1016"/>
      <c r="AJ31" s="1017"/>
      <c r="AK31" s="976">
        <v>90</v>
      </c>
      <c r="AL31" s="967"/>
      <c r="AM31" s="967"/>
      <c r="AN31" s="967"/>
      <c r="AO31" s="967"/>
      <c r="AP31" s="967">
        <v>3777</v>
      </c>
      <c r="AQ31" s="967"/>
      <c r="AR31" s="967"/>
      <c r="AS31" s="967"/>
      <c r="AT31" s="967"/>
      <c r="AU31" s="967" t="s">
        <v>533</v>
      </c>
      <c r="AV31" s="967"/>
      <c r="AW31" s="967"/>
      <c r="AX31" s="967"/>
      <c r="AY31" s="967"/>
      <c r="AZ31" s="1038" t="s">
        <v>535</v>
      </c>
      <c r="BA31" s="1038"/>
      <c r="BB31" s="1038"/>
      <c r="BC31" s="1038"/>
      <c r="BD31" s="1038"/>
      <c r="BE31" s="1028" t="s">
        <v>385</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386</v>
      </c>
      <c r="C32" s="1034"/>
      <c r="D32" s="1034"/>
      <c r="E32" s="1034"/>
      <c r="F32" s="1034"/>
      <c r="G32" s="1034"/>
      <c r="H32" s="1034"/>
      <c r="I32" s="1034"/>
      <c r="J32" s="1034"/>
      <c r="K32" s="1034"/>
      <c r="L32" s="1034"/>
      <c r="M32" s="1034"/>
      <c r="N32" s="1034"/>
      <c r="O32" s="1034"/>
      <c r="P32" s="1035"/>
      <c r="Q32" s="1039">
        <v>3783</v>
      </c>
      <c r="R32" s="1040"/>
      <c r="S32" s="1040"/>
      <c r="T32" s="1040"/>
      <c r="U32" s="1040"/>
      <c r="V32" s="1040">
        <v>3734</v>
      </c>
      <c r="W32" s="1040"/>
      <c r="X32" s="1040"/>
      <c r="Y32" s="1040"/>
      <c r="Z32" s="1040"/>
      <c r="AA32" s="1040">
        <v>49</v>
      </c>
      <c r="AB32" s="1040"/>
      <c r="AC32" s="1040"/>
      <c r="AD32" s="1040"/>
      <c r="AE32" s="1041"/>
      <c r="AF32" s="1015">
        <v>128</v>
      </c>
      <c r="AG32" s="1016"/>
      <c r="AH32" s="1016"/>
      <c r="AI32" s="1016"/>
      <c r="AJ32" s="1017"/>
      <c r="AK32" s="976">
        <v>795</v>
      </c>
      <c r="AL32" s="967"/>
      <c r="AM32" s="967"/>
      <c r="AN32" s="967"/>
      <c r="AO32" s="967"/>
      <c r="AP32" s="967">
        <v>28504</v>
      </c>
      <c r="AQ32" s="967"/>
      <c r="AR32" s="967"/>
      <c r="AS32" s="967"/>
      <c r="AT32" s="967"/>
      <c r="AU32" s="967">
        <v>10347</v>
      </c>
      <c r="AV32" s="967"/>
      <c r="AW32" s="967"/>
      <c r="AX32" s="967"/>
      <c r="AY32" s="967"/>
      <c r="AZ32" s="1038" t="s">
        <v>533</v>
      </c>
      <c r="BA32" s="1038"/>
      <c r="BB32" s="1038"/>
      <c r="BC32" s="1038"/>
      <c r="BD32" s="1038"/>
      <c r="BE32" s="1028" t="s">
        <v>385</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387</v>
      </c>
      <c r="C33" s="1034"/>
      <c r="D33" s="1034"/>
      <c r="E33" s="1034"/>
      <c r="F33" s="1034"/>
      <c r="G33" s="1034"/>
      <c r="H33" s="1034"/>
      <c r="I33" s="1034"/>
      <c r="J33" s="1034"/>
      <c r="K33" s="1034"/>
      <c r="L33" s="1034"/>
      <c r="M33" s="1034"/>
      <c r="N33" s="1034"/>
      <c r="O33" s="1034"/>
      <c r="P33" s="1035"/>
      <c r="Q33" s="1039">
        <v>1232</v>
      </c>
      <c r="R33" s="1040"/>
      <c r="S33" s="1040"/>
      <c r="T33" s="1040"/>
      <c r="U33" s="1040"/>
      <c r="V33" s="1040">
        <v>1187</v>
      </c>
      <c r="W33" s="1040"/>
      <c r="X33" s="1040"/>
      <c r="Y33" s="1040"/>
      <c r="Z33" s="1040"/>
      <c r="AA33" s="1040">
        <v>45</v>
      </c>
      <c r="AB33" s="1040"/>
      <c r="AC33" s="1040"/>
      <c r="AD33" s="1040"/>
      <c r="AE33" s="1041"/>
      <c r="AF33" s="1015" t="s">
        <v>111</v>
      </c>
      <c r="AG33" s="1016"/>
      <c r="AH33" s="1016"/>
      <c r="AI33" s="1016"/>
      <c r="AJ33" s="1017"/>
      <c r="AK33" s="976">
        <v>1614</v>
      </c>
      <c r="AL33" s="967"/>
      <c r="AM33" s="967"/>
      <c r="AN33" s="967"/>
      <c r="AO33" s="967"/>
      <c r="AP33" s="967">
        <v>4196</v>
      </c>
      <c r="AQ33" s="967"/>
      <c r="AR33" s="967"/>
      <c r="AS33" s="967"/>
      <c r="AT33" s="967"/>
      <c r="AU33" s="967">
        <v>3300</v>
      </c>
      <c r="AV33" s="967"/>
      <c r="AW33" s="967"/>
      <c r="AX33" s="967"/>
      <c r="AY33" s="967"/>
      <c r="AZ33" s="1038" t="s">
        <v>535</v>
      </c>
      <c r="BA33" s="1038"/>
      <c r="BB33" s="1038"/>
      <c r="BC33" s="1038"/>
      <c r="BD33" s="1038"/>
      <c r="BE33" s="1028" t="s">
        <v>385</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388</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369</v>
      </c>
      <c r="B63" s="940" t="s">
        <v>389</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2432</v>
      </c>
      <c r="AG63" s="955"/>
      <c r="AH63" s="955"/>
      <c r="AI63" s="955"/>
      <c r="AJ63" s="1026"/>
      <c r="AK63" s="1027"/>
      <c r="AL63" s="959"/>
      <c r="AM63" s="959"/>
      <c r="AN63" s="959"/>
      <c r="AO63" s="959"/>
      <c r="AP63" s="955">
        <v>36477</v>
      </c>
      <c r="AQ63" s="955"/>
      <c r="AR63" s="955"/>
      <c r="AS63" s="955"/>
      <c r="AT63" s="955"/>
      <c r="AU63" s="955">
        <v>13647</v>
      </c>
      <c r="AV63" s="955"/>
      <c r="AW63" s="955"/>
      <c r="AX63" s="955"/>
      <c r="AY63" s="955"/>
      <c r="AZ63" s="1021"/>
      <c r="BA63" s="1021"/>
      <c r="BB63" s="1021"/>
      <c r="BC63" s="1021"/>
      <c r="BD63" s="1021"/>
      <c r="BE63" s="956"/>
      <c r="BF63" s="956"/>
      <c r="BG63" s="956"/>
      <c r="BH63" s="956"/>
      <c r="BI63" s="957"/>
      <c r="BJ63" s="1022" t="s">
        <v>111</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391</v>
      </c>
      <c r="B66" s="992"/>
      <c r="C66" s="992"/>
      <c r="D66" s="992"/>
      <c r="E66" s="992"/>
      <c r="F66" s="992"/>
      <c r="G66" s="992"/>
      <c r="H66" s="992"/>
      <c r="I66" s="992"/>
      <c r="J66" s="992"/>
      <c r="K66" s="992"/>
      <c r="L66" s="992"/>
      <c r="M66" s="992"/>
      <c r="N66" s="992"/>
      <c r="O66" s="992"/>
      <c r="P66" s="993"/>
      <c r="Q66" s="997" t="s">
        <v>373</v>
      </c>
      <c r="R66" s="998"/>
      <c r="S66" s="998"/>
      <c r="T66" s="998"/>
      <c r="U66" s="999"/>
      <c r="V66" s="997" t="s">
        <v>374</v>
      </c>
      <c r="W66" s="998"/>
      <c r="X66" s="998"/>
      <c r="Y66" s="998"/>
      <c r="Z66" s="999"/>
      <c r="AA66" s="997" t="s">
        <v>375</v>
      </c>
      <c r="AB66" s="998"/>
      <c r="AC66" s="998"/>
      <c r="AD66" s="998"/>
      <c r="AE66" s="999"/>
      <c r="AF66" s="1003" t="s">
        <v>376</v>
      </c>
      <c r="AG66" s="1004"/>
      <c r="AH66" s="1004"/>
      <c r="AI66" s="1004"/>
      <c r="AJ66" s="1005"/>
      <c r="AK66" s="997" t="s">
        <v>377</v>
      </c>
      <c r="AL66" s="992"/>
      <c r="AM66" s="992"/>
      <c r="AN66" s="992"/>
      <c r="AO66" s="993"/>
      <c r="AP66" s="997" t="s">
        <v>378</v>
      </c>
      <c r="AQ66" s="998"/>
      <c r="AR66" s="998"/>
      <c r="AS66" s="998"/>
      <c r="AT66" s="999"/>
      <c r="AU66" s="997" t="s">
        <v>392</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538</v>
      </c>
      <c r="C68" s="982"/>
      <c r="D68" s="982"/>
      <c r="E68" s="982"/>
      <c r="F68" s="982"/>
      <c r="G68" s="982"/>
      <c r="H68" s="982"/>
      <c r="I68" s="982"/>
      <c r="J68" s="982"/>
      <c r="K68" s="982"/>
      <c r="L68" s="982"/>
      <c r="M68" s="982"/>
      <c r="N68" s="982"/>
      <c r="O68" s="982"/>
      <c r="P68" s="983"/>
      <c r="Q68" s="984">
        <v>4580</v>
      </c>
      <c r="R68" s="978"/>
      <c r="S68" s="978"/>
      <c r="T68" s="978"/>
      <c r="U68" s="978"/>
      <c r="V68" s="978">
        <v>4482</v>
      </c>
      <c r="W68" s="978"/>
      <c r="X68" s="978"/>
      <c r="Y68" s="978"/>
      <c r="Z68" s="978"/>
      <c r="AA68" s="978">
        <v>98</v>
      </c>
      <c r="AB68" s="978"/>
      <c r="AC68" s="978"/>
      <c r="AD68" s="978"/>
      <c r="AE68" s="978"/>
      <c r="AF68" s="978">
        <v>93</v>
      </c>
      <c r="AG68" s="978"/>
      <c r="AH68" s="978"/>
      <c r="AI68" s="978"/>
      <c r="AJ68" s="978"/>
      <c r="AK68" s="978">
        <v>651</v>
      </c>
      <c r="AL68" s="978"/>
      <c r="AM68" s="978"/>
      <c r="AN68" s="978"/>
      <c r="AO68" s="978"/>
      <c r="AP68" s="978">
        <v>1425</v>
      </c>
      <c r="AQ68" s="978"/>
      <c r="AR68" s="978"/>
      <c r="AS68" s="978"/>
      <c r="AT68" s="978"/>
      <c r="AU68" s="978">
        <v>1425</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539</v>
      </c>
      <c r="C69" s="971"/>
      <c r="D69" s="971"/>
      <c r="E69" s="971"/>
      <c r="F69" s="971"/>
      <c r="G69" s="971"/>
      <c r="H69" s="971"/>
      <c r="I69" s="971"/>
      <c r="J69" s="971"/>
      <c r="K69" s="971"/>
      <c r="L69" s="971"/>
      <c r="M69" s="971"/>
      <c r="N69" s="971"/>
      <c r="O69" s="971"/>
      <c r="P69" s="972"/>
      <c r="Q69" s="973">
        <v>697</v>
      </c>
      <c r="R69" s="967"/>
      <c r="S69" s="967"/>
      <c r="T69" s="967"/>
      <c r="U69" s="967"/>
      <c r="V69" s="967">
        <v>650</v>
      </c>
      <c r="W69" s="967"/>
      <c r="X69" s="967"/>
      <c r="Y69" s="967"/>
      <c r="Z69" s="967"/>
      <c r="AA69" s="967">
        <v>47</v>
      </c>
      <c r="AB69" s="967"/>
      <c r="AC69" s="967"/>
      <c r="AD69" s="967"/>
      <c r="AE69" s="967"/>
      <c r="AF69" s="967">
        <v>47</v>
      </c>
      <c r="AG69" s="967"/>
      <c r="AH69" s="967"/>
      <c r="AI69" s="967"/>
      <c r="AJ69" s="967"/>
      <c r="AK69" s="967" t="s">
        <v>547</v>
      </c>
      <c r="AL69" s="967"/>
      <c r="AM69" s="967"/>
      <c r="AN69" s="967"/>
      <c r="AO69" s="967"/>
      <c r="AP69" s="967">
        <v>24</v>
      </c>
      <c r="AQ69" s="967"/>
      <c r="AR69" s="967"/>
      <c r="AS69" s="967"/>
      <c r="AT69" s="967"/>
      <c r="AU69" s="967" t="s">
        <v>555</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540</v>
      </c>
      <c r="C70" s="971"/>
      <c r="D70" s="971"/>
      <c r="E70" s="971"/>
      <c r="F70" s="971"/>
      <c r="G70" s="971"/>
      <c r="H70" s="971"/>
      <c r="I70" s="971"/>
      <c r="J70" s="971"/>
      <c r="K70" s="971"/>
      <c r="L70" s="971"/>
      <c r="M70" s="971"/>
      <c r="N70" s="971"/>
      <c r="O70" s="971"/>
      <c r="P70" s="972"/>
      <c r="Q70" s="973">
        <v>365</v>
      </c>
      <c r="R70" s="967"/>
      <c r="S70" s="967"/>
      <c r="T70" s="967"/>
      <c r="U70" s="967"/>
      <c r="V70" s="967">
        <v>365</v>
      </c>
      <c r="W70" s="967"/>
      <c r="X70" s="967"/>
      <c r="Y70" s="967"/>
      <c r="Z70" s="967"/>
      <c r="AA70" s="967">
        <v>1</v>
      </c>
      <c r="AB70" s="967"/>
      <c r="AC70" s="967"/>
      <c r="AD70" s="967"/>
      <c r="AE70" s="967"/>
      <c r="AF70" s="967">
        <v>2</v>
      </c>
      <c r="AG70" s="967"/>
      <c r="AH70" s="967"/>
      <c r="AI70" s="967"/>
      <c r="AJ70" s="967"/>
      <c r="AK70" s="967" t="s">
        <v>547</v>
      </c>
      <c r="AL70" s="967"/>
      <c r="AM70" s="967"/>
      <c r="AN70" s="967"/>
      <c r="AO70" s="967"/>
      <c r="AP70" s="967">
        <v>868</v>
      </c>
      <c r="AQ70" s="967"/>
      <c r="AR70" s="967"/>
      <c r="AS70" s="967"/>
      <c r="AT70" s="967"/>
      <c r="AU70" s="967">
        <v>597</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541</v>
      </c>
      <c r="C71" s="971"/>
      <c r="D71" s="971"/>
      <c r="E71" s="971"/>
      <c r="F71" s="971"/>
      <c r="G71" s="971"/>
      <c r="H71" s="971"/>
      <c r="I71" s="971"/>
      <c r="J71" s="971"/>
      <c r="K71" s="971"/>
      <c r="L71" s="971"/>
      <c r="M71" s="971"/>
      <c r="N71" s="971"/>
      <c r="O71" s="971"/>
      <c r="P71" s="972"/>
      <c r="Q71" s="973">
        <v>334</v>
      </c>
      <c r="R71" s="967"/>
      <c r="S71" s="967"/>
      <c r="T71" s="967"/>
      <c r="U71" s="967"/>
      <c r="V71" s="967">
        <v>319</v>
      </c>
      <c r="W71" s="967"/>
      <c r="X71" s="967"/>
      <c r="Y71" s="967"/>
      <c r="Z71" s="967"/>
      <c r="AA71" s="967">
        <v>15</v>
      </c>
      <c r="AB71" s="967"/>
      <c r="AC71" s="967"/>
      <c r="AD71" s="967"/>
      <c r="AE71" s="967"/>
      <c r="AF71" s="967">
        <v>269</v>
      </c>
      <c r="AG71" s="967"/>
      <c r="AH71" s="967"/>
      <c r="AI71" s="967"/>
      <c r="AJ71" s="967"/>
      <c r="AK71" s="967" t="s">
        <v>537</v>
      </c>
      <c r="AL71" s="967"/>
      <c r="AM71" s="967"/>
      <c r="AN71" s="967"/>
      <c r="AO71" s="967"/>
      <c r="AP71" s="967" t="s">
        <v>548</v>
      </c>
      <c r="AQ71" s="967"/>
      <c r="AR71" s="967"/>
      <c r="AS71" s="967"/>
      <c r="AT71" s="967"/>
      <c r="AU71" s="967" t="s">
        <v>548</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542</v>
      </c>
      <c r="C72" s="971"/>
      <c r="D72" s="971"/>
      <c r="E72" s="971"/>
      <c r="F72" s="971"/>
      <c r="G72" s="971"/>
      <c r="H72" s="971"/>
      <c r="I72" s="971"/>
      <c r="J72" s="971"/>
      <c r="K72" s="971"/>
      <c r="L72" s="971"/>
      <c r="M72" s="971"/>
      <c r="N72" s="971"/>
      <c r="O72" s="971"/>
      <c r="P72" s="972"/>
      <c r="Q72" s="973">
        <v>21</v>
      </c>
      <c r="R72" s="967"/>
      <c r="S72" s="967"/>
      <c r="T72" s="967"/>
      <c r="U72" s="967"/>
      <c r="V72" s="967">
        <v>21</v>
      </c>
      <c r="W72" s="967"/>
      <c r="X72" s="967"/>
      <c r="Y72" s="967"/>
      <c r="Z72" s="967"/>
      <c r="AA72" s="967">
        <v>0</v>
      </c>
      <c r="AB72" s="967"/>
      <c r="AC72" s="967"/>
      <c r="AD72" s="967"/>
      <c r="AE72" s="967"/>
      <c r="AF72" s="967" t="s">
        <v>553</v>
      </c>
      <c r="AG72" s="967"/>
      <c r="AH72" s="967"/>
      <c r="AI72" s="967"/>
      <c r="AJ72" s="967"/>
      <c r="AK72" s="967">
        <v>6</v>
      </c>
      <c r="AL72" s="967"/>
      <c r="AM72" s="967"/>
      <c r="AN72" s="967"/>
      <c r="AO72" s="967"/>
      <c r="AP72" s="967" t="s">
        <v>553</v>
      </c>
      <c r="AQ72" s="967"/>
      <c r="AR72" s="967"/>
      <c r="AS72" s="967"/>
      <c r="AT72" s="967"/>
      <c r="AU72" s="967" t="s">
        <v>553</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543</v>
      </c>
      <c r="C73" s="971"/>
      <c r="D73" s="971"/>
      <c r="E73" s="971"/>
      <c r="F73" s="971"/>
      <c r="G73" s="971"/>
      <c r="H73" s="971"/>
      <c r="I73" s="971"/>
      <c r="J73" s="971"/>
      <c r="K73" s="971"/>
      <c r="L73" s="971"/>
      <c r="M73" s="971"/>
      <c r="N73" s="971"/>
      <c r="O73" s="971"/>
      <c r="P73" s="972"/>
      <c r="Q73" s="973">
        <v>194</v>
      </c>
      <c r="R73" s="967"/>
      <c r="S73" s="967"/>
      <c r="T73" s="967"/>
      <c r="U73" s="967"/>
      <c r="V73" s="967">
        <v>166</v>
      </c>
      <c r="W73" s="967"/>
      <c r="X73" s="967"/>
      <c r="Y73" s="967"/>
      <c r="Z73" s="967"/>
      <c r="AA73" s="967">
        <v>28</v>
      </c>
      <c r="AB73" s="967"/>
      <c r="AC73" s="967"/>
      <c r="AD73" s="967"/>
      <c r="AE73" s="967"/>
      <c r="AF73" s="967">
        <v>28</v>
      </c>
      <c r="AG73" s="967"/>
      <c r="AH73" s="967"/>
      <c r="AI73" s="967"/>
      <c r="AJ73" s="967"/>
      <c r="AK73" s="967">
        <v>11</v>
      </c>
      <c r="AL73" s="967"/>
      <c r="AM73" s="967"/>
      <c r="AN73" s="967"/>
      <c r="AO73" s="967"/>
      <c r="AP73" s="967" t="s">
        <v>548</v>
      </c>
      <c r="AQ73" s="967"/>
      <c r="AR73" s="967"/>
      <c r="AS73" s="967"/>
      <c r="AT73" s="967"/>
      <c r="AU73" s="967" t="s">
        <v>548</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544</v>
      </c>
      <c r="C74" s="971"/>
      <c r="D74" s="971"/>
      <c r="E74" s="971"/>
      <c r="F74" s="971"/>
      <c r="G74" s="971"/>
      <c r="H74" s="971"/>
      <c r="I74" s="971"/>
      <c r="J74" s="971"/>
      <c r="K74" s="971"/>
      <c r="L74" s="971"/>
      <c r="M74" s="971"/>
      <c r="N74" s="971"/>
      <c r="O74" s="971"/>
      <c r="P74" s="972"/>
      <c r="Q74" s="973">
        <v>998134</v>
      </c>
      <c r="R74" s="967"/>
      <c r="S74" s="967"/>
      <c r="T74" s="967"/>
      <c r="U74" s="967"/>
      <c r="V74" s="967">
        <v>966662</v>
      </c>
      <c r="W74" s="967"/>
      <c r="X74" s="967"/>
      <c r="Y74" s="967"/>
      <c r="Z74" s="967"/>
      <c r="AA74" s="967">
        <v>31472</v>
      </c>
      <c r="AB74" s="967"/>
      <c r="AC74" s="967"/>
      <c r="AD74" s="967"/>
      <c r="AE74" s="967"/>
      <c r="AF74" s="967">
        <v>31472</v>
      </c>
      <c r="AG74" s="967"/>
      <c r="AH74" s="967"/>
      <c r="AI74" s="967"/>
      <c r="AJ74" s="967"/>
      <c r="AK74" s="967">
        <v>5942</v>
      </c>
      <c r="AL74" s="967"/>
      <c r="AM74" s="967"/>
      <c r="AN74" s="967"/>
      <c r="AO74" s="967"/>
      <c r="AP74" s="967" t="s">
        <v>548</v>
      </c>
      <c r="AQ74" s="967"/>
      <c r="AR74" s="967"/>
      <c r="AS74" s="967"/>
      <c r="AT74" s="967"/>
      <c r="AU74" s="967" t="s">
        <v>548</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545</v>
      </c>
      <c r="C75" s="971"/>
      <c r="D75" s="971"/>
      <c r="E75" s="971"/>
      <c r="F75" s="971"/>
      <c r="G75" s="971"/>
      <c r="H75" s="971"/>
      <c r="I75" s="971"/>
      <c r="J75" s="971"/>
      <c r="K75" s="971"/>
      <c r="L75" s="971"/>
      <c r="M75" s="971"/>
      <c r="N75" s="971"/>
      <c r="O75" s="971"/>
      <c r="P75" s="972"/>
      <c r="Q75" s="974">
        <v>43564</v>
      </c>
      <c r="R75" s="975"/>
      <c r="S75" s="975"/>
      <c r="T75" s="975"/>
      <c r="U75" s="976"/>
      <c r="V75" s="977">
        <v>37771</v>
      </c>
      <c r="W75" s="975"/>
      <c r="X75" s="975"/>
      <c r="Y75" s="975"/>
      <c r="Z75" s="976"/>
      <c r="AA75" s="977">
        <v>5792</v>
      </c>
      <c r="AB75" s="975"/>
      <c r="AC75" s="975"/>
      <c r="AD75" s="975"/>
      <c r="AE75" s="976"/>
      <c r="AF75" s="977">
        <v>29201</v>
      </c>
      <c r="AG75" s="975"/>
      <c r="AH75" s="975"/>
      <c r="AI75" s="975"/>
      <c r="AJ75" s="976"/>
      <c r="AK75" s="977" t="s">
        <v>548</v>
      </c>
      <c r="AL75" s="975"/>
      <c r="AM75" s="975"/>
      <c r="AN75" s="975"/>
      <c r="AO75" s="976"/>
      <c r="AP75" s="977">
        <v>144908</v>
      </c>
      <c r="AQ75" s="975"/>
      <c r="AR75" s="975"/>
      <c r="AS75" s="975"/>
      <c r="AT75" s="976"/>
      <c r="AU75" s="977" t="s">
        <v>548</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546</v>
      </c>
      <c r="C76" s="971"/>
      <c r="D76" s="971"/>
      <c r="E76" s="971"/>
      <c r="F76" s="971"/>
      <c r="G76" s="971"/>
      <c r="H76" s="971"/>
      <c r="I76" s="971"/>
      <c r="J76" s="971"/>
      <c r="K76" s="971"/>
      <c r="L76" s="971"/>
      <c r="M76" s="971"/>
      <c r="N76" s="971"/>
      <c r="O76" s="971"/>
      <c r="P76" s="972"/>
      <c r="Q76" s="974">
        <v>9051</v>
      </c>
      <c r="R76" s="975"/>
      <c r="S76" s="975"/>
      <c r="T76" s="975"/>
      <c r="U76" s="976"/>
      <c r="V76" s="977">
        <v>6088</v>
      </c>
      <c r="W76" s="975"/>
      <c r="X76" s="975"/>
      <c r="Y76" s="975"/>
      <c r="Z76" s="976"/>
      <c r="AA76" s="977">
        <v>2963</v>
      </c>
      <c r="AB76" s="975"/>
      <c r="AC76" s="975"/>
      <c r="AD76" s="975"/>
      <c r="AE76" s="976"/>
      <c r="AF76" s="977">
        <v>14577</v>
      </c>
      <c r="AG76" s="975"/>
      <c r="AH76" s="975"/>
      <c r="AI76" s="975"/>
      <c r="AJ76" s="976"/>
      <c r="AK76" s="977" t="s">
        <v>548</v>
      </c>
      <c r="AL76" s="975"/>
      <c r="AM76" s="975"/>
      <c r="AN76" s="975"/>
      <c r="AO76" s="976"/>
      <c r="AP76" s="977">
        <v>19295</v>
      </c>
      <c r="AQ76" s="975"/>
      <c r="AR76" s="975"/>
      <c r="AS76" s="975"/>
      <c r="AT76" s="976"/>
      <c r="AU76" s="977" t="s">
        <v>548</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369</v>
      </c>
      <c r="B88" s="940" t="s">
        <v>393</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75689</v>
      </c>
      <c r="AG88" s="955"/>
      <c r="AH88" s="955"/>
      <c r="AI88" s="955"/>
      <c r="AJ88" s="955"/>
      <c r="AK88" s="959"/>
      <c r="AL88" s="959"/>
      <c r="AM88" s="959"/>
      <c r="AN88" s="959"/>
      <c r="AO88" s="959"/>
      <c r="AP88" s="955">
        <v>166520</v>
      </c>
      <c r="AQ88" s="955"/>
      <c r="AR88" s="955"/>
      <c r="AS88" s="955"/>
      <c r="AT88" s="955"/>
      <c r="AU88" s="955">
        <v>2022</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40" t="s">
        <v>394</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370</v>
      </c>
      <c r="CS102" s="947"/>
      <c r="CT102" s="947"/>
      <c r="CU102" s="947"/>
      <c r="CV102" s="948"/>
      <c r="CW102" s="946">
        <v>95</v>
      </c>
      <c r="CX102" s="947"/>
      <c r="CY102" s="947"/>
      <c r="CZ102" s="947"/>
      <c r="DA102" s="948"/>
      <c r="DB102" s="946" t="s">
        <v>554</v>
      </c>
      <c r="DC102" s="947"/>
      <c r="DD102" s="947"/>
      <c r="DE102" s="947"/>
      <c r="DF102" s="948"/>
      <c r="DG102" s="946" t="s">
        <v>554</v>
      </c>
      <c r="DH102" s="947"/>
      <c r="DI102" s="947"/>
      <c r="DJ102" s="947"/>
      <c r="DK102" s="948"/>
      <c r="DL102" s="946" t="s">
        <v>554</v>
      </c>
      <c r="DM102" s="947"/>
      <c r="DN102" s="947"/>
      <c r="DO102" s="947"/>
      <c r="DP102" s="948"/>
      <c r="DQ102" s="946" t="s">
        <v>554</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395</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396</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399</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400</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401</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402</v>
      </c>
      <c r="AB109" s="888"/>
      <c r="AC109" s="888"/>
      <c r="AD109" s="888"/>
      <c r="AE109" s="889"/>
      <c r="AF109" s="890" t="s">
        <v>286</v>
      </c>
      <c r="AG109" s="888"/>
      <c r="AH109" s="888"/>
      <c r="AI109" s="888"/>
      <c r="AJ109" s="889"/>
      <c r="AK109" s="890" t="s">
        <v>285</v>
      </c>
      <c r="AL109" s="888"/>
      <c r="AM109" s="888"/>
      <c r="AN109" s="888"/>
      <c r="AO109" s="889"/>
      <c r="AP109" s="890" t="s">
        <v>403</v>
      </c>
      <c r="AQ109" s="888"/>
      <c r="AR109" s="888"/>
      <c r="AS109" s="888"/>
      <c r="AT109" s="919"/>
      <c r="AU109" s="887" t="s">
        <v>401</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402</v>
      </c>
      <c r="BR109" s="888"/>
      <c r="BS109" s="888"/>
      <c r="BT109" s="888"/>
      <c r="BU109" s="889"/>
      <c r="BV109" s="890" t="s">
        <v>286</v>
      </c>
      <c r="BW109" s="888"/>
      <c r="BX109" s="888"/>
      <c r="BY109" s="888"/>
      <c r="BZ109" s="889"/>
      <c r="CA109" s="890" t="s">
        <v>285</v>
      </c>
      <c r="CB109" s="888"/>
      <c r="CC109" s="888"/>
      <c r="CD109" s="888"/>
      <c r="CE109" s="889"/>
      <c r="CF109" s="928" t="s">
        <v>403</v>
      </c>
      <c r="CG109" s="928"/>
      <c r="CH109" s="928"/>
      <c r="CI109" s="928"/>
      <c r="CJ109" s="928"/>
      <c r="CK109" s="890" t="s">
        <v>404</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402</v>
      </c>
      <c r="DH109" s="888"/>
      <c r="DI109" s="888"/>
      <c r="DJ109" s="888"/>
      <c r="DK109" s="889"/>
      <c r="DL109" s="890" t="s">
        <v>286</v>
      </c>
      <c r="DM109" s="888"/>
      <c r="DN109" s="888"/>
      <c r="DO109" s="888"/>
      <c r="DP109" s="889"/>
      <c r="DQ109" s="890" t="s">
        <v>285</v>
      </c>
      <c r="DR109" s="888"/>
      <c r="DS109" s="888"/>
      <c r="DT109" s="888"/>
      <c r="DU109" s="889"/>
      <c r="DV109" s="890" t="s">
        <v>403</v>
      </c>
      <c r="DW109" s="888"/>
      <c r="DX109" s="888"/>
      <c r="DY109" s="888"/>
      <c r="DZ109" s="919"/>
    </row>
    <row r="110" spans="1:131" s="197" customFormat="1" ht="26.25" customHeight="1">
      <c r="A110" s="757" t="s">
        <v>405</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5329976</v>
      </c>
      <c r="AB110" s="873"/>
      <c r="AC110" s="873"/>
      <c r="AD110" s="873"/>
      <c r="AE110" s="874"/>
      <c r="AF110" s="875">
        <v>5638519</v>
      </c>
      <c r="AG110" s="873"/>
      <c r="AH110" s="873"/>
      <c r="AI110" s="873"/>
      <c r="AJ110" s="874"/>
      <c r="AK110" s="875">
        <v>5928182</v>
      </c>
      <c r="AL110" s="873"/>
      <c r="AM110" s="873"/>
      <c r="AN110" s="873"/>
      <c r="AO110" s="874"/>
      <c r="AP110" s="876">
        <v>20.3</v>
      </c>
      <c r="AQ110" s="877"/>
      <c r="AR110" s="877"/>
      <c r="AS110" s="877"/>
      <c r="AT110" s="878"/>
      <c r="AU110" s="920" t="s">
        <v>59</v>
      </c>
      <c r="AV110" s="921"/>
      <c r="AW110" s="921"/>
      <c r="AX110" s="921"/>
      <c r="AY110" s="922"/>
      <c r="AZ110" s="816" t="s">
        <v>406</v>
      </c>
      <c r="BA110" s="758"/>
      <c r="BB110" s="758"/>
      <c r="BC110" s="758"/>
      <c r="BD110" s="758"/>
      <c r="BE110" s="758"/>
      <c r="BF110" s="758"/>
      <c r="BG110" s="758"/>
      <c r="BH110" s="758"/>
      <c r="BI110" s="758"/>
      <c r="BJ110" s="758"/>
      <c r="BK110" s="758"/>
      <c r="BL110" s="758"/>
      <c r="BM110" s="758"/>
      <c r="BN110" s="758"/>
      <c r="BO110" s="758"/>
      <c r="BP110" s="759"/>
      <c r="BQ110" s="799">
        <v>52774150</v>
      </c>
      <c r="BR110" s="800"/>
      <c r="BS110" s="800"/>
      <c r="BT110" s="800"/>
      <c r="BU110" s="800"/>
      <c r="BV110" s="800">
        <v>53436620</v>
      </c>
      <c r="BW110" s="800"/>
      <c r="BX110" s="800"/>
      <c r="BY110" s="800"/>
      <c r="BZ110" s="800"/>
      <c r="CA110" s="800">
        <v>53701061</v>
      </c>
      <c r="CB110" s="800"/>
      <c r="CC110" s="800"/>
      <c r="CD110" s="800"/>
      <c r="CE110" s="800"/>
      <c r="CF110" s="861">
        <v>183.5</v>
      </c>
      <c r="CG110" s="862"/>
      <c r="CH110" s="862"/>
      <c r="CI110" s="862"/>
      <c r="CJ110" s="862"/>
      <c r="CK110" s="916" t="s">
        <v>407</v>
      </c>
      <c r="CL110" s="864"/>
      <c r="CM110" s="869" t="s">
        <v>408</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409</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410</v>
      </c>
      <c r="BA111" s="768"/>
      <c r="BB111" s="768"/>
      <c r="BC111" s="768"/>
      <c r="BD111" s="768"/>
      <c r="BE111" s="768"/>
      <c r="BF111" s="768"/>
      <c r="BG111" s="768"/>
      <c r="BH111" s="768"/>
      <c r="BI111" s="768"/>
      <c r="BJ111" s="768"/>
      <c r="BK111" s="768"/>
      <c r="BL111" s="768"/>
      <c r="BM111" s="768"/>
      <c r="BN111" s="768"/>
      <c r="BO111" s="768"/>
      <c r="BP111" s="769"/>
      <c r="BQ111" s="770">
        <v>3211002</v>
      </c>
      <c r="BR111" s="771"/>
      <c r="BS111" s="771"/>
      <c r="BT111" s="771"/>
      <c r="BU111" s="771"/>
      <c r="BV111" s="771">
        <v>2954253</v>
      </c>
      <c r="BW111" s="771"/>
      <c r="BX111" s="771"/>
      <c r="BY111" s="771"/>
      <c r="BZ111" s="771"/>
      <c r="CA111" s="771">
        <v>2695363</v>
      </c>
      <c r="CB111" s="771"/>
      <c r="CC111" s="771"/>
      <c r="CD111" s="771"/>
      <c r="CE111" s="771"/>
      <c r="CF111" s="848">
        <v>9.1999999999999993</v>
      </c>
      <c r="CG111" s="849"/>
      <c r="CH111" s="849"/>
      <c r="CI111" s="849"/>
      <c r="CJ111" s="849"/>
      <c r="CK111" s="917"/>
      <c r="CL111" s="866"/>
      <c r="CM111" s="803" t="s">
        <v>411</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v>1306273</v>
      </c>
      <c r="DH111" s="771"/>
      <c r="DI111" s="771"/>
      <c r="DJ111" s="771"/>
      <c r="DK111" s="771"/>
      <c r="DL111" s="771">
        <v>1230952</v>
      </c>
      <c r="DM111" s="771"/>
      <c r="DN111" s="771"/>
      <c r="DO111" s="771"/>
      <c r="DP111" s="771"/>
      <c r="DQ111" s="771">
        <v>1155346</v>
      </c>
      <c r="DR111" s="771"/>
      <c r="DS111" s="771"/>
      <c r="DT111" s="771"/>
      <c r="DU111" s="771"/>
      <c r="DV111" s="823">
        <v>3.9</v>
      </c>
      <c r="DW111" s="823"/>
      <c r="DX111" s="823"/>
      <c r="DY111" s="823"/>
      <c r="DZ111" s="824"/>
    </row>
    <row r="112" spans="1:131" s="197" customFormat="1" ht="26.25" customHeight="1">
      <c r="A112" s="902" t="s">
        <v>412</v>
      </c>
      <c r="B112" s="903"/>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414</v>
      </c>
      <c r="BA112" s="768"/>
      <c r="BB112" s="768"/>
      <c r="BC112" s="768"/>
      <c r="BD112" s="768"/>
      <c r="BE112" s="768"/>
      <c r="BF112" s="768"/>
      <c r="BG112" s="768"/>
      <c r="BH112" s="768"/>
      <c r="BI112" s="768"/>
      <c r="BJ112" s="768"/>
      <c r="BK112" s="768"/>
      <c r="BL112" s="768"/>
      <c r="BM112" s="768"/>
      <c r="BN112" s="768"/>
      <c r="BO112" s="768"/>
      <c r="BP112" s="769"/>
      <c r="BQ112" s="770">
        <v>14717575</v>
      </c>
      <c r="BR112" s="771"/>
      <c r="BS112" s="771"/>
      <c r="BT112" s="771"/>
      <c r="BU112" s="771"/>
      <c r="BV112" s="771">
        <v>14845332</v>
      </c>
      <c r="BW112" s="771"/>
      <c r="BX112" s="771"/>
      <c r="BY112" s="771"/>
      <c r="BZ112" s="771"/>
      <c r="CA112" s="771">
        <v>13647026</v>
      </c>
      <c r="CB112" s="771"/>
      <c r="CC112" s="771"/>
      <c r="CD112" s="771"/>
      <c r="CE112" s="771"/>
      <c r="CF112" s="848">
        <v>46.6</v>
      </c>
      <c r="CG112" s="849"/>
      <c r="CH112" s="849"/>
      <c r="CI112" s="849"/>
      <c r="CJ112" s="849"/>
      <c r="CK112" s="917"/>
      <c r="CL112" s="866"/>
      <c r="CM112" s="803" t="s">
        <v>415</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1226185</v>
      </c>
      <c r="AB113" s="909"/>
      <c r="AC113" s="909"/>
      <c r="AD113" s="909"/>
      <c r="AE113" s="910"/>
      <c r="AF113" s="911">
        <v>1292807</v>
      </c>
      <c r="AG113" s="909"/>
      <c r="AH113" s="909"/>
      <c r="AI113" s="909"/>
      <c r="AJ113" s="910"/>
      <c r="AK113" s="911">
        <v>1195231</v>
      </c>
      <c r="AL113" s="909"/>
      <c r="AM113" s="909"/>
      <c r="AN113" s="909"/>
      <c r="AO113" s="910"/>
      <c r="AP113" s="912">
        <v>4.0999999999999996</v>
      </c>
      <c r="AQ113" s="913"/>
      <c r="AR113" s="913"/>
      <c r="AS113" s="913"/>
      <c r="AT113" s="914"/>
      <c r="AU113" s="923"/>
      <c r="AV113" s="924"/>
      <c r="AW113" s="924"/>
      <c r="AX113" s="924"/>
      <c r="AY113" s="925"/>
      <c r="AZ113" s="767" t="s">
        <v>417</v>
      </c>
      <c r="BA113" s="768"/>
      <c r="BB113" s="768"/>
      <c r="BC113" s="768"/>
      <c r="BD113" s="768"/>
      <c r="BE113" s="768"/>
      <c r="BF113" s="768"/>
      <c r="BG113" s="768"/>
      <c r="BH113" s="768"/>
      <c r="BI113" s="768"/>
      <c r="BJ113" s="768"/>
      <c r="BK113" s="768"/>
      <c r="BL113" s="768"/>
      <c r="BM113" s="768"/>
      <c r="BN113" s="768"/>
      <c r="BO113" s="768"/>
      <c r="BP113" s="769"/>
      <c r="BQ113" s="770">
        <v>2963292</v>
      </c>
      <c r="BR113" s="771"/>
      <c r="BS113" s="771"/>
      <c r="BT113" s="771"/>
      <c r="BU113" s="771"/>
      <c r="BV113" s="771">
        <v>2411765</v>
      </c>
      <c r="BW113" s="771"/>
      <c r="BX113" s="771"/>
      <c r="BY113" s="771"/>
      <c r="BZ113" s="771"/>
      <c r="CA113" s="771">
        <v>2021932</v>
      </c>
      <c r="CB113" s="771"/>
      <c r="CC113" s="771"/>
      <c r="CD113" s="771"/>
      <c r="CE113" s="771"/>
      <c r="CF113" s="848">
        <v>6.9</v>
      </c>
      <c r="CG113" s="849"/>
      <c r="CH113" s="849"/>
      <c r="CI113" s="849"/>
      <c r="CJ113" s="849"/>
      <c r="CK113" s="917"/>
      <c r="CL113" s="866"/>
      <c r="CM113" s="803" t="s">
        <v>418</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v>1904729</v>
      </c>
      <c r="DH113" s="784"/>
      <c r="DI113" s="784"/>
      <c r="DJ113" s="784"/>
      <c r="DK113" s="785"/>
      <c r="DL113" s="786">
        <v>1723301</v>
      </c>
      <c r="DM113" s="784"/>
      <c r="DN113" s="784"/>
      <c r="DO113" s="784"/>
      <c r="DP113" s="785"/>
      <c r="DQ113" s="786">
        <v>1540017</v>
      </c>
      <c r="DR113" s="784"/>
      <c r="DS113" s="784"/>
      <c r="DT113" s="784"/>
      <c r="DU113" s="785"/>
      <c r="DV113" s="754">
        <v>5.3</v>
      </c>
      <c r="DW113" s="755"/>
      <c r="DX113" s="755"/>
      <c r="DY113" s="755"/>
      <c r="DZ113" s="756"/>
    </row>
    <row r="114" spans="1:130" s="197" customFormat="1" ht="26.25" customHeight="1">
      <c r="A114" s="904"/>
      <c r="B114" s="905"/>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698578</v>
      </c>
      <c r="AB114" s="784"/>
      <c r="AC114" s="784"/>
      <c r="AD114" s="784"/>
      <c r="AE114" s="785"/>
      <c r="AF114" s="786">
        <v>652815</v>
      </c>
      <c r="AG114" s="784"/>
      <c r="AH114" s="784"/>
      <c r="AI114" s="784"/>
      <c r="AJ114" s="785"/>
      <c r="AK114" s="786">
        <v>673583</v>
      </c>
      <c r="AL114" s="784"/>
      <c r="AM114" s="784"/>
      <c r="AN114" s="784"/>
      <c r="AO114" s="785"/>
      <c r="AP114" s="754">
        <v>2.2999999999999998</v>
      </c>
      <c r="AQ114" s="755"/>
      <c r="AR114" s="755"/>
      <c r="AS114" s="755"/>
      <c r="AT114" s="756"/>
      <c r="AU114" s="923"/>
      <c r="AV114" s="924"/>
      <c r="AW114" s="924"/>
      <c r="AX114" s="924"/>
      <c r="AY114" s="925"/>
      <c r="AZ114" s="767" t="s">
        <v>420</v>
      </c>
      <c r="BA114" s="768"/>
      <c r="BB114" s="768"/>
      <c r="BC114" s="768"/>
      <c r="BD114" s="768"/>
      <c r="BE114" s="768"/>
      <c r="BF114" s="768"/>
      <c r="BG114" s="768"/>
      <c r="BH114" s="768"/>
      <c r="BI114" s="768"/>
      <c r="BJ114" s="768"/>
      <c r="BK114" s="768"/>
      <c r="BL114" s="768"/>
      <c r="BM114" s="768"/>
      <c r="BN114" s="768"/>
      <c r="BO114" s="768"/>
      <c r="BP114" s="769"/>
      <c r="BQ114" s="770">
        <v>7844726</v>
      </c>
      <c r="BR114" s="771"/>
      <c r="BS114" s="771"/>
      <c r="BT114" s="771"/>
      <c r="BU114" s="771"/>
      <c r="BV114" s="771">
        <v>7339566</v>
      </c>
      <c r="BW114" s="771"/>
      <c r="BX114" s="771"/>
      <c r="BY114" s="771"/>
      <c r="BZ114" s="771"/>
      <c r="CA114" s="771">
        <v>6974025</v>
      </c>
      <c r="CB114" s="771"/>
      <c r="CC114" s="771"/>
      <c r="CD114" s="771"/>
      <c r="CE114" s="771"/>
      <c r="CF114" s="848">
        <v>23.8</v>
      </c>
      <c r="CG114" s="849"/>
      <c r="CH114" s="849"/>
      <c r="CI114" s="849"/>
      <c r="CJ114" s="849"/>
      <c r="CK114" s="917"/>
      <c r="CL114" s="866"/>
      <c r="CM114" s="803" t="s">
        <v>421</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363891</v>
      </c>
      <c r="AB115" s="909"/>
      <c r="AC115" s="909"/>
      <c r="AD115" s="909"/>
      <c r="AE115" s="910"/>
      <c r="AF115" s="911">
        <v>243892</v>
      </c>
      <c r="AG115" s="909"/>
      <c r="AH115" s="909"/>
      <c r="AI115" s="909"/>
      <c r="AJ115" s="910"/>
      <c r="AK115" s="911">
        <v>246944</v>
      </c>
      <c r="AL115" s="909"/>
      <c r="AM115" s="909"/>
      <c r="AN115" s="909"/>
      <c r="AO115" s="910"/>
      <c r="AP115" s="912">
        <v>0.8</v>
      </c>
      <c r="AQ115" s="913"/>
      <c r="AR115" s="913"/>
      <c r="AS115" s="913"/>
      <c r="AT115" s="914"/>
      <c r="AU115" s="923"/>
      <c r="AV115" s="924"/>
      <c r="AW115" s="924"/>
      <c r="AX115" s="924"/>
      <c r="AY115" s="925"/>
      <c r="AZ115" s="767" t="s">
        <v>423</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424</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c r="A116" s="906"/>
      <c r="B116" s="907"/>
      <c r="C116" s="846" t="s">
        <v>425</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3336</v>
      </c>
      <c r="AB116" s="784"/>
      <c r="AC116" s="784"/>
      <c r="AD116" s="784"/>
      <c r="AE116" s="785"/>
      <c r="AF116" s="786">
        <v>1229</v>
      </c>
      <c r="AG116" s="784"/>
      <c r="AH116" s="784"/>
      <c r="AI116" s="784"/>
      <c r="AJ116" s="785"/>
      <c r="AK116" s="786">
        <v>148</v>
      </c>
      <c r="AL116" s="784"/>
      <c r="AM116" s="784"/>
      <c r="AN116" s="784"/>
      <c r="AO116" s="785"/>
      <c r="AP116" s="754">
        <v>0</v>
      </c>
      <c r="AQ116" s="755"/>
      <c r="AR116" s="755"/>
      <c r="AS116" s="755"/>
      <c r="AT116" s="756"/>
      <c r="AU116" s="923"/>
      <c r="AV116" s="924"/>
      <c r="AW116" s="924"/>
      <c r="AX116" s="924"/>
      <c r="AY116" s="925"/>
      <c r="AZ116" s="767" t="s">
        <v>426</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427</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428</v>
      </c>
      <c r="Z117" s="889"/>
      <c r="AA117" s="894">
        <v>7621966</v>
      </c>
      <c r="AB117" s="895"/>
      <c r="AC117" s="895"/>
      <c r="AD117" s="895"/>
      <c r="AE117" s="896"/>
      <c r="AF117" s="898">
        <v>7829262</v>
      </c>
      <c r="AG117" s="895"/>
      <c r="AH117" s="895"/>
      <c r="AI117" s="895"/>
      <c r="AJ117" s="896"/>
      <c r="AK117" s="898">
        <v>8044088</v>
      </c>
      <c r="AL117" s="895"/>
      <c r="AM117" s="895"/>
      <c r="AN117" s="895"/>
      <c r="AO117" s="896"/>
      <c r="AP117" s="899"/>
      <c r="AQ117" s="900"/>
      <c r="AR117" s="900"/>
      <c r="AS117" s="900"/>
      <c r="AT117" s="901"/>
      <c r="AU117" s="923"/>
      <c r="AV117" s="924"/>
      <c r="AW117" s="924"/>
      <c r="AX117" s="924"/>
      <c r="AY117" s="925"/>
      <c r="AZ117" s="845" t="s">
        <v>429</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430</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404</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402</v>
      </c>
      <c r="AB118" s="888"/>
      <c r="AC118" s="888"/>
      <c r="AD118" s="888"/>
      <c r="AE118" s="889"/>
      <c r="AF118" s="890" t="s">
        <v>286</v>
      </c>
      <c r="AG118" s="888"/>
      <c r="AH118" s="888"/>
      <c r="AI118" s="888"/>
      <c r="AJ118" s="889"/>
      <c r="AK118" s="890" t="s">
        <v>285</v>
      </c>
      <c r="AL118" s="888"/>
      <c r="AM118" s="888"/>
      <c r="AN118" s="888"/>
      <c r="AO118" s="889"/>
      <c r="AP118" s="891" t="s">
        <v>403</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431</v>
      </c>
      <c r="BP118" s="838"/>
      <c r="BQ118" s="857">
        <v>81510745</v>
      </c>
      <c r="BR118" s="858"/>
      <c r="BS118" s="858"/>
      <c r="BT118" s="858"/>
      <c r="BU118" s="858"/>
      <c r="BV118" s="858">
        <v>80987536</v>
      </c>
      <c r="BW118" s="858"/>
      <c r="BX118" s="858"/>
      <c r="BY118" s="858"/>
      <c r="BZ118" s="858"/>
      <c r="CA118" s="858">
        <v>79039407</v>
      </c>
      <c r="CB118" s="858"/>
      <c r="CC118" s="858"/>
      <c r="CD118" s="858"/>
      <c r="CE118" s="858"/>
      <c r="CF118" s="743"/>
      <c r="CG118" s="744"/>
      <c r="CH118" s="744"/>
      <c r="CI118" s="744"/>
      <c r="CJ118" s="841"/>
      <c r="CK118" s="917"/>
      <c r="CL118" s="866"/>
      <c r="CM118" s="803" t="s">
        <v>432</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407</v>
      </c>
      <c r="B119" s="864"/>
      <c r="C119" s="869" t="s">
        <v>408</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433</v>
      </c>
      <c r="AV119" s="880"/>
      <c r="AW119" s="880"/>
      <c r="AX119" s="880"/>
      <c r="AY119" s="881"/>
      <c r="AZ119" s="816" t="s">
        <v>434</v>
      </c>
      <c r="BA119" s="758"/>
      <c r="BB119" s="758"/>
      <c r="BC119" s="758"/>
      <c r="BD119" s="758"/>
      <c r="BE119" s="758"/>
      <c r="BF119" s="758"/>
      <c r="BG119" s="758"/>
      <c r="BH119" s="758"/>
      <c r="BI119" s="758"/>
      <c r="BJ119" s="758"/>
      <c r="BK119" s="758"/>
      <c r="BL119" s="758"/>
      <c r="BM119" s="758"/>
      <c r="BN119" s="758"/>
      <c r="BO119" s="758"/>
      <c r="BP119" s="759"/>
      <c r="BQ119" s="799">
        <v>8485176</v>
      </c>
      <c r="BR119" s="800"/>
      <c r="BS119" s="800"/>
      <c r="BT119" s="800"/>
      <c r="BU119" s="800"/>
      <c r="BV119" s="800">
        <v>9372149</v>
      </c>
      <c r="BW119" s="800"/>
      <c r="BX119" s="800"/>
      <c r="BY119" s="800"/>
      <c r="BZ119" s="800"/>
      <c r="CA119" s="800">
        <v>8892294</v>
      </c>
      <c r="CB119" s="800"/>
      <c r="CC119" s="800"/>
      <c r="CD119" s="800"/>
      <c r="CE119" s="800"/>
      <c r="CF119" s="861">
        <v>30.4</v>
      </c>
      <c r="CG119" s="862"/>
      <c r="CH119" s="862"/>
      <c r="CI119" s="862"/>
      <c r="CJ119" s="862"/>
      <c r="CK119" s="918"/>
      <c r="CL119" s="868"/>
      <c r="CM119" s="825" t="s">
        <v>435</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c r="A120" s="865"/>
      <c r="B120" s="866"/>
      <c r="C120" s="803" t="s">
        <v>411</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v>198039</v>
      </c>
      <c r="AB120" s="784"/>
      <c r="AC120" s="784"/>
      <c r="AD120" s="784"/>
      <c r="AE120" s="785"/>
      <c r="AF120" s="786">
        <v>75320</v>
      </c>
      <c r="AG120" s="784"/>
      <c r="AH120" s="784"/>
      <c r="AI120" s="784"/>
      <c r="AJ120" s="785"/>
      <c r="AK120" s="786">
        <v>75606</v>
      </c>
      <c r="AL120" s="784"/>
      <c r="AM120" s="784"/>
      <c r="AN120" s="784"/>
      <c r="AO120" s="785"/>
      <c r="AP120" s="754">
        <v>0.3</v>
      </c>
      <c r="AQ120" s="755"/>
      <c r="AR120" s="755"/>
      <c r="AS120" s="755"/>
      <c r="AT120" s="756"/>
      <c r="AU120" s="882"/>
      <c r="AV120" s="883"/>
      <c r="AW120" s="883"/>
      <c r="AX120" s="883"/>
      <c r="AY120" s="884"/>
      <c r="AZ120" s="767" t="s">
        <v>436</v>
      </c>
      <c r="BA120" s="768"/>
      <c r="BB120" s="768"/>
      <c r="BC120" s="768"/>
      <c r="BD120" s="768"/>
      <c r="BE120" s="768"/>
      <c r="BF120" s="768"/>
      <c r="BG120" s="768"/>
      <c r="BH120" s="768"/>
      <c r="BI120" s="768"/>
      <c r="BJ120" s="768"/>
      <c r="BK120" s="768"/>
      <c r="BL120" s="768"/>
      <c r="BM120" s="768"/>
      <c r="BN120" s="768"/>
      <c r="BO120" s="768"/>
      <c r="BP120" s="769"/>
      <c r="BQ120" s="770">
        <v>16072151</v>
      </c>
      <c r="BR120" s="771"/>
      <c r="BS120" s="771"/>
      <c r="BT120" s="771"/>
      <c r="BU120" s="771"/>
      <c r="BV120" s="771">
        <v>15932196</v>
      </c>
      <c r="BW120" s="771"/>
      <c r="BX120" s="771"/>
      <c r="BY120" s="771"/>
      <c r="BZ120" s="771"/>
      <c r="CA120" s="771">
        <v>15131216</v>
      </c>
      <c r="CB120" s="771"/>
      <c r="CC120" s="771"/>
      <c r="CD120" s="771"/>
      <c r="CE120" s="771"/>
      <c r="CF120" s="848">
        <v>51.7</v>
      </c>
      <c r="CG120" s="849"/>
      <c r="CH120" s="849"/>
      <c r="CI120" s="849"/>
      <c r="CJ120" s="849"/>
      <c r="CK120" s="850" t="s">
        <v>437</v>
      </c>
      <c r="CL120" s="810"/>
      <c r="CM120" s="810"/>
      <c r="CN120" s="810"/>
      <c r="CO120" s="811"/>
      <c r="CP120" s="854" t="s">
        <v>386</v>
      </c>
      <c r="CQ120" s="855"/>
      <c r="CR120" s="855"/>
      <c r="CS120" s="855"/>
      <c r="CT120" s="855"/>
      <c r="CU120" s="855"/>
      <c r="CV120" s="855"/>
      <c r="CW120" s="855"/>
      <c r="CX120" s="855"/>
      <c r="CY120" s="855"/>
      <c r="CZ120" s="855"/>
      <c r="DA120" s="855"/>
      <c r="DB120" s="855"/>
      <c r="DC120" s="855"/>
      <c r="DD120" s="855"/>
      <c r="DE120" s="855"/>
      <c r="DF120" s="856"/>
      <c r="DG120" s="799">
        <v>12016839</v>
      </c>
      <c r="DH120" s="800"/>
      <c r="DI120" s="800"/>
      <c r="DJ120" s="800"/>
      <c r="DK120" s="800"/>
      <c r="DL120" s="800">
        <v>10871163</v>
      </c>
      <c r="DM120" s="800"/>
      <c r="DN120" s="800"/>
      <c r="DO120" s="800"/>
      <c r="DP120" s="800"/>
      <c r="DQ120" s="800">
        <v>10347125</v>
      </c>
      <c r="DR120" s="800"/>
      <c r="DS120" s="800"/>
      <c r="DT120" s="800"/>
      <c r="DU120" s="800"/>
      <c r="DV120" s="801">
        <v>35.4</v>
      </c>
      <c r="DW120" s="801"/>
      <c r="DX120" s="801"/>
      <c r="DY120" s="801"/>
      <c r="DZ120" s="802"/>
    </row>
    <row r="121" spans="1:130" s="197" customFormat="1" ht="26.25" customHeight="1">
      <c r="A121" s="865"/>
      <c r="B121" s="866"/>
      <c r="C121" s="842" t="s">
        <v>438</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165852</v>
      </c>
      <c r="AB121" s="784"/>
      <c r="AC121" s="784"/>
      <c r="AD121" s="784"/>
      <c r="AE121" s="785"/>
      <c r="AF121" s="786">
        <v>168572</v>
      </c>
      <c r="AG121" s="784"/>
      <c r="AH121" s="784"/>
      <c r="AI121" s="784"/>
      <c r="AJ121" s="785"/>
      <c r="AK121" s="786">
        <v>171338</v>
      </c>
      <c r="AL121" s="784"/>
      <c r="AM121" s="784"/>
      <c r="AN121" s="784"/>
      <c r="AO121" s="785"/>
      <c r="AP121" s="754">
        <v>0.6</v>
      </c>
      <c r="AQ121" s="755"/>
      <c r="AR121" s="755"/>
      <c r="AS121" s="755"/>
      <c r="AT121" s="756"/>
      <c r="AU121" s="882"/>
      <c r="AV121" s="883"/>
      <c r="AW121" s="883"/>
      <c r="AX121" s="883"/>
      <c r="AY121" s="884"/>
      <c r="AZ121" s="845" t="s">
        <v>439</v>
      </c>
      <c r="BA121" s="846"/>
      <c r="BB121" s="846"/>
      <c r="BC121" s="846"/>
      <c r="BD121" s="846"/>
      <c r="BE121" s="846"/>
      <c r="BF121" s="846"/>
      <c r="BG121" s="846"/>
      <c r="BH121" s="846"/>
      <c r="BI121" s="846"/>
      <c r="BJ121" s="846"/>
      <c r="BK121" s="846"/>
      <c r="BL121" s="846"/>
      <c r="BM121" s="846"/>
      <c r="BN121" s="846"/>
      <c r="BO121" s="846"/>
      <c r="BP121" s="847"/>
      <c r="BQ121" s="857">
        <v>48828050</v>
      </c>
      <c r="BR121" s="858"/>
      <c r="BS121" s="858"/>
      <c r="BT121" s="858"/>
      <c r="BU121" s="858"/>
      <c r="BV121" s="858">
        <v>49604107</v>
      </c>
      <c r="BW121" s="858"/>
      <c r="BX121" s="858"/>
      <c r="BY121" s="858"/>
      <c r="BZ121" s="858"/>
      <c r="CA121" s="858">
        <v>50671542</v>
      </c>
      <c r="CB121" s="858"/>
      <c r="CC121" s="858"/>
      <c r="CD121" s="858"/>
      <c r="CE121" s="858"/>
      <c r="CF121" s="859">
        <v>173.1</v>
      </c>
      <c r="CG121" s="860"/>
      <c r="CH121" s="860"/>
      <c r="CI121" s="860"/>
      <c r="CJ121" s="860"/>
      <c r="CK121" s="851"/>
      <c r="CL121" s="812"/>
      <c r="CM121" s="812"/>
      <c r="CN121" s="812"/>
      <c r="CO121" s="813"/>
      <c r="CP121" s="828" t="s">
        <v>387</v>
      </c>
      <c r="CQ121" s="829"/>
      <c r="CR121" s="829"/>
      <c r="CS121" s="829"/>
      <c r="CT121" s="829"/>
      <c r="CU121" s="829"/>
      <c r="CV121" s="829"/>
      <c r="CW121" s="829"/>
      <c r="CX121" s="829"/>
      <c r="CY121" s="829"/>
      <c r="CZ121" s="829"/>
      <c r="DA121" s="829"/>
      <c r="DB121" s="829"/>
      <c r="DC121" s="829"/>
      <c r="DD121" s="829"/>
      <c r="DE121" s="829"/>
      <c r="DF121" s="830"/>
      <c r="DG121" s="770">
        <v>2700736</v>
      </c>
      <c r="DH121" s="771"/>
      <c r="DI121" s="771"/>
      <c r="DJ121" s="771"/>
      <c r="DK121" s="771"/>
      <c r="DL121" s="771">
        <v>3974169</v>
      </c>
      <c r="DM121" s="771"/>
      <c r="DN121" s="771"/>
      <c r="DO121" s="771"/>
      <c r="DP121" s="771"/>
      <c r="DQ121" s="771">
        <v>3299901</v>
      </c>
      <c r="DR121" s="771"/>
      <c r="DS121" s="771"/>
      <c r="DT121" s="771"/>
      <c r="DU121" s="771"/>
      <c r="DV121" s="823">
        <v>11.3</v>
      </c>
      <c r="DW121" s="823"/>
      <c r="DX121" s="823"/>
      <c r="DY121" s="823"/>
      <c r="DZ121" s="824"/>
    </row>
    <row r="122" spans="1:130" s="197" customFormat="1" ht="26.25" customHeight="1">
      <c r="A122" s="865"/>
      <c r="B122" s="866"/>
      <c r="C122" s="803" t="s">
        <v>421</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440</v>
      </c>
      <c r="BP122" s="838"/>
      <c r="BQ122" s="839">
        <v>73385377</v>
      </c>
      <c r="BR122" s="840"/>
      <c r="BS122" s="840"/>
      <c r="BT122" s="840"/>
      <c r="BU122" s="840"/>
      <c r="BV122" s="840">
        <v>74908452</v>
      </c>
      <c r="BW122" s="840"/>
      <c r="BX122" s="840"/>
      <c r="BY122" s="840"/>
      <c r="BZ122" s="840"/>
      <c r="CA122" s="840">
        <v>74695052</v>
      </c>
      <c r="CB122" s="840"/>
      <c r="CC122" s="840"/>
      <c r="CD122" s="840"/>
      <c r="CE122" s="840"/>
      <c r="CF122" s="743"/>
      <c r="CG122" s="744"/>
      <c r="CH122" s="744"/>
      <c r="CI122" s="744"/>
      <c r="CJ122" s="841"/>
      <c r="CK122" s="851"/>
      <c r="CL122" s="812"/>
      <c r="CM122" s="812"/>
      <c r="CN122" s="812"/>
      <c r="CO122" s="813"/>
      <c r="CP122" s="828" t="s">
        <v>384</v>
      </c>
      <c r="CQ122" s="829"/>
      <c r="CR122" s="829"/>
      <c r="CS122" s="829"/>
      <c r="CT122" s="829"/>
      <c r="CU122" s="829"/>
      <c r="CV122" s="829"/>
      <c r="CW122" s="829"/>
      <c r="CX122" s="829"/>
      <c r="CY122" s="829"/>
      <c r="CZ122" s="829"/>
      <c r="DA122" s="829"/>
      <c r="DB122" s="829"/>
      <c r="DC122" s="829"/>
      <c r="DD122" s="829"/>
      <c r="DE122" s="829"/>
      <c r="DF122" s="830"/>
      <c r="DG122" s="770" t="s">
        <v>111</v>
      </c>
      <c r="DH122" s="771"/>
      <c r="DI122" s="771"/>
      <c r="DJ122" s="771"/>
      <c r="DK122" s="771"/>
      <c r="DL122" s="771" t="s">
        <v>111</v>
      </c>
      <c r="DM122" s="771"/>
      <c r="DN122" s="771"/>
      <c r="DO122" s="771"/>
      <c r="DP122" s="771"/>
      <c r="DQ122" s="771" t="s">
        <v>111</v>
      </c>
      <c r="DR122" s="771"/>
      <c r="DS122" s="771"/>
      <c r="DT122" s="771"/>
      <c r="DU122" s="771"/>
      <c r="DV122" s="823" t="s">
        <v>111</v>
      </c>
      <c r="DW122" s="823"/>
      <c r="DX122" s="823"/>
      <c r="DY122" s="823"/>
      <c r="DZ122" s="824"/>
    </row>
    <row r="123" spans="1:130" s="197" customFormat="1" ht="26.25" customHeight="1" thickBot="1">
      <c r="A123" s="865"/>
      <c r="B123" s="866"/>
      <c r="C123" s="803" t="s">
        <v>427</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441</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28.1</v>
      </c>
      <c r="BR123" s="832"/>
      <c r="BS123" s="832"/>
      <c r="BT123" s="832"/>
      <c r="BU123" s="832"/>
      <c r="BV123" s="832">
        <v>20.7</v>
      </c>
      <c r="BW123" s="832"/>
      <c r="BX123" s="832"/>
      <c r="BY123" s="832"/>
      <c r="BZ123" s="832"/>
      <c r="CA123" s="832">
        <v>14.8</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430</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442</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c r="A125" s="865"/>
      <c r="B125" s="866"/>
      <c r="C125" s="803" t="s">
        <v>432</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443</v>
      </c>
      <c r="CL125" s="810"/>
      <c r="CM125" s="810"/>
      <c r="CN125" s="810"/>
      <c r="CO125" s="811"/>
      <c r="CP125" s="816" t="s">
        <v>444</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435</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111</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445</v>
      </c>
      <c r="AY126" s="764"/>
      <c r="AZ126" s="764"/>
      <c r="BA126" s="764"/>
      <c r="BB126" s="764"/>
      <c r="BC126" s="764"/>
      <c r="BD126" s="764"/>
      <c r="BE126" s="765"/>
      <c r="BF126" s="763" t="s">
        <v>446</v>
      </c>
      <c r="BG126" s="764"/>
      <c r="BH126" s="764"/>
      <c r="BI126" s="764"/>
      <c r="BJ126" s="764"/>
      <c r="BK126" s="764"/>
      <c r="BL126" s="765"/>
      <c r="BM126" s="763" t="s">
        <v>447</v>
      </c>
      <c r="BN126" s="764"/>
      <c r="BO126" s="764"/>
      <c r="BP126" s="764"/>
      <c r="BQ126" s="764"/>
      <c r="BR126" s="764"/>
      <c r="BS126" s="765"/>
      <c r="BT126" s="763" t="s">
        <v>448</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449</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450</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111</v>
      </c>
      <c r="AB127" s="784"/>
      <c r="AC127" s="784"/>
      <c r="AD127" s="784"/>
      <c r="AE127" s="785"/>
      <c r="AF127" s="786" t="s">
        <v>111</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451</v>
      </c>
      <c r="AY127" s="758"/>
      <c r="AZ127" s="758"/>
      <c r="BA127" s="758"/>
      <c r="BB127" s="758"/>
      <c r="BC127" s="758"/>
      <c r="BD127" s="758"/>
      <c r="BE127" s="759"/>
      <c r="BF127" s="760" t="s">
        <v>111</v>
      </c>
      <c r="BG127" s="761"/>
      <c r="BH127" s="761"/>
      <c r="BI127" s="761"/>
      <c r="BJ127" s="761"/>
      <c r="BK127" s="761"/>
      <c r="BL127" s="762"/>
      <c r="BM127" s="760">
        <v>11.65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452</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c r="A128" s="795" t="s">
        <v>453</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454</v>
      </c>
      <c r="X128" s="797"/>
      <c r="Y128" s="797"/>
      <c r="Z128" s="798"/>
      <c r="AA128" s="723">
        <v>1797437</v>
      </c>
      <c r="AB128" s="724"/>
      <c r="AC128" s="724"/>
      <c r="AD128" s="724"/>
      <c r="AE128" s="725"/>
      <c r="AF128" s="726">
        <v>1671958</v>
      </c>
      <c r="AG128" s="724"/>
      <c r="AH128" s="724"/>
      <c r="AI128" s="724"/>
      <c r="AJ128" s="725"/>
      <c r="AK128" s="726">
        <v>1712798</v>
      </c>
      <c r="AL128" s="724"/>
      <c r="AM128" s="724"/>
      <c r="AN128" s="724"/>
      <c r="AO128" s="725"/>
      <c r="AP128" s="727"/>
      <c r="AQ128" s="728"/>
      <c r="AR128" s="728"/>
      <c r="AS128" s="728"/>
      <c r="AT128" s="729"/>
      <c r="AU128" s="235"/>
      <c r="AV128" s="235"/>
      <c r="AW128" s="235"/>
      <c r="AX128" s="772" t="s">
        <v>455</v>
      </c>
      <c r="AY128" s="768"/>
      <c r="AZ128" s="768"/>
      <c r="BA128" s="768"/>
      <c r="BB128" s="768"/>
      <c r="BC128" s="768"/>
      <c r="BD128" s="768"/>
      <c r="BE128" s="769"/>
      <c r="BF128" s="790" t="s">
        <v>111</v>
      </c>
      <c r="BG128" s="791"/>
      <c r="BH128" s="791"/>
      <c r="BI128" s="791"/>
      <c r="BJ128" s="791"/>
      <c r="BK128" s="791"/>
      <c r="BL128" s="792"/>
      <c r="BM128" s="790">
        <v>16.649999999999999</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89</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456</v>
      </c>
      <c r="X129" s="781"/>
      <c r="Y129" s="781"/>
      <c r="Z129" s="782"/>
      <c r="AA129" s="783">
        <v>33172542</v>
      </c>
      <c r="AB129" s="784"/>
      <c r="AC129" s="784"/>
      <c r="AD129" s="784"/>
      <c r="AE129" s="785"/>
      <c r="AF129" s="786">
        <v>33538575</v>
      </c>
      <c r="AG129" s="784"/>
      <c r="AH129" s="784"/>
      <c r="AI129" s="784"/>
      <c r="AJ129" s="785"/>
      <c r="AK129" s="786">
        <v>33720568</v>
      </c>
      <c r="AL129" s="784"/>
      <c r="AM129" s="784"/>
      <c r="AN129" s="784"/>
      <c r="AO129" s="785"/>
      <c r="AP129" s="787"/>
      <c r="AQ129" s="788"/>
      <c r="AR129" s="788"/>
      <c r="AS129" s="788"/>
      <c r="AT129" s="789"/>
      <c r="AU129" s="235"/>
      <c r="AV129" s="235"/>
      <c r="AW129" s="235"/>
      <c r="AX129" s="772" t="s">
        <v>457</v>
      </c>
      <c r="AY129" s="768"/>
      <c r="AZ129" s="768"/>
      <c r="BA129" s="768"/>
      <c r="BB129" s="768"/>
      <c r="BC129" s="768"/>
      <c r="BD129" s="768"/>
      <c r="BE129" s="769"/>
      <c r="BF129" s="773">
        <v>6.1</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458</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459</v>
      </c>
      <c r="X130" s="781"/>
      <c r="Y130" s="781"/>
      <c r="Z130" s="782"/>
      <c r="AA130" s="783">
        <v>4260020</v>
      </c>
      <c r="AB130" s="784"/>
      <c r="AC130" s="784"/>
      <c r="AD130" s="784"/>
      <c r="AE130" s="785"/>
      <c r="AF130" s="786">
        <v>4260694</v>
      </c>
      <c r="AG130" s="784"/>
      <c r="AH130" s="784"/>
      <c r="AI130" s="784"/>
      <c r="AJ130" s="785"/>
      <c r="AK130" s="786">
        <v>4450301</v>
      </c>
      <c r="AL130" s="784"/>
      <c r="AM130" s="784"/>
      <c r="AN130" s="784"/>
      <c r="AO130" s="785"/>
      <c r="AP130" s="787"/>
      <c r="AQ130" s="788"/>
      <c r="AR130" s="788"/>
      <c r="AS130" s="788"/>
      <c r="AT130" s="789"/>
      <c r="AU130" s="235"/>
      <c r="AV130" s="235"/>
      <c r="AW130" s="235"/>
      <c r="AX130" s="751" t="s">
        <v>460</v>
      </c>
      <c r="AY130" s="752"/>
      <c r="AZ130" s="752"/>
      <c r="BA130" s="752"/>
      <c r="BB130" s="752"/>
      <c r="BC130" s="752"/>
      <c r="BD130" s="752"/>
      <c r="BE130" s="753"/>
      <c r="BF130" s="705">
        <v>14.8</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461</v>
      </c>
      <c r="X131" s="714"/>
      <c r="Y131" s="714"/>
      <c r="Z131" s="715"/>
      <c r="AA131" s="716">
        <v>28912522</v>
      </c>
      <c r="AB131" s="717"/>
      <c r="AC131" s="717"/>
      <c r="AD131" s="717"/>
      <c r="AE131" s="718"/>
      <c r="AF131" s="719">
        <v>29277881</v>
      </c>
      <c r="AG131" s="717"/>
      <c r="AH131" s="717"/>
      <c r="AI131" s="717"/>
      <c r="AJ131" s="718"/>
      <c r="AK131" s="719">
        <v>29270267</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462</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463</v>
      </c>
      <c r="W132" s="737"/>
      <c r="X132" s="737"/>
      <c r="Y132" s="737"/>
      <c r="Z132" s="738"/>
      <c r="AA132" s="739">
        <v>5.4111828300000004</v>
      </c>
      <c r="AB132" s="740"/>
      <c r="AC132" s="740"/>
      <c r="AD132" s="740"/>
      <c r="AE132" s="741"/>
      <c r="AF132" s="742">
        <v>6.4779619730000002</v>
      </c>
      <c r="AG132" s="740"/>
      <c r="AH132" s="740"/>
      <c r="AI132" s="740"/>
      <c r="AJ132" s="741"/>
      <c r="AK132" s="742">
        <v>6.4262776580000001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464</v>
      </c>
      <c r="W133" s="746"/>
      <c r="X133" s="746"/>
      <c r="Y133" s="746"/>
      <c r="Z133" s="747"/>
      <c r="AA133" s="748">
        <v>4.7</v>
      </c>
      <c r="AB133" s="749"/>
      <c r="AC133" s="749"/>
      <c r="AD133" s="749"/>
      <c r="AE133" s="750"/>
      <c r="AF133" s="748">
        <v>5.0999999999999996</v>
      </c>
      <c r="AG133" s="749"/>
      <c r="AH133" s="749"/>
      <c r="AI133" s="749"/>
      <c r="AJ133" s="750"/>
      <c r="AK133" s="748">
        <v>6.1</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9" t="s">
        <v>467</v>
      </c>
      <c r="L7" s="254"/>
      <c r="M7" s="255" t="s">
        <v>468</v>
      </c>
      <c r="N7" s="256"/>
    </row>
    <row r="8" spans="1:16">
      <c r="A8" s="248"/>
      <c r="B8" s="244"/>
      <c r="C8" s="244"/>
      <c r="D8" s="244"/>
      <c r="E8" s="244"/>
      <c r="F8" s="244"/>
      <c r="G8" s="257"/>
      <c r="H8" s="258"/>
      <c r="I8" s="258"/>
      <c r="J8" s="259"/>
      <c r="K8" s="1120"/>
      <c r="L8" s="260" t="s">
        <v>469</v>
      </c>
      <c r="M8" s="261" t="s">
        <v>470</v>
      </c>
      <c r="N8" s="262" t="s">
        <v>471</v>
      </c>
    </row>
    <row r="9" spans="1:16">
      <c r="A9" s="248"/>
      <c r="B9" s="244"/>
      <c r="C9" s="244"/>
      <c r="D9" s="244"/>
      <c r="E9" s="244"/>
      <c r="F9" s="244"/>
      <c r="G9" s="1133" t="s">
        <v>472</v>
      </c>
      <c r="H9" s="1134"/>
      <c r="I9" s="1134"/>
      <c r="J9" s="1135"/>
      <c r="K9" s="263">
        <v>10619279</v>
      </c>
      <c r="L9" s="264">
        <v>56656</v>
      </c>
      <c r="M9" s="265">
        <v>57009</v>
      </c>
      <c r="N9" s="266">
        <v>-0.6</v>
      </c>
    </row>
    <row r="10" spans="1:16">
      <c r="A10" s="248"/>
      <c r="B10" s="244"/>
      <c r="C10" s="244"/>
      <c r="D10" s="244"/>
      <c r="E10" s="244"/>
      <c r="F10" s="244"/>
      <c r="G10" s="1133" t="s">
        <v>473</v>
      </c>
      <c r="H10" s="1134"/>
      <c r="I10" s="1134"/>
      <c r="J10" s="1135"/>
      <c r="K10" s="267">
        <v>309486</v>
      </c>
      <c r="L10" s="268">
        <v>1651</v>
      </c>
      <c r="M10" s="269">
        <v>3340</v>
      </c>
      <c r="N10" s="270">
        <v>-50.6</v>
      </c>
    </row>
    <row r="11" spans="1:16" ht="13.5" customHeight="1">
      <c r="A11" s="248"/>
      <c r="B11" s="244"/>
      <c r="C11" s="244"/>
      <c r="D11" s="244"/>
      <c r="E11" s="244"/>
      <c r="F11" s="244"/>
      <c r="G11" s="1133" t="s">
        <v>474</v>
      </c>
      <c r="H11" s="1134"/>
      <c r="I11" s="1134"/>
      <c r="J11" s="1135"/>
      <c r="K11" s="267">
        <v>190769</v>
      </c>
      <c r="L11" s="268">
        <v>1018</v>
      </c>
      <c r="M11" s="269">
        <v>1813</v>
      </c>
      <c r="N11" s="270">
        <v>-43.8</v>
      </c>
    </row>
    <row r="12" spans="1:16" ht="13.5" customHeight="1">
      <c r="A12" s="248"/>
      <c r="B12" s="244"/>
      <c r="C12" s="244"/>
      <c r="D12" s="244"/>
      <c r="E12" s="244"/>
      <c r="F12" s="244"/>
      <c r="G12" s="1133" t="s">
        <v>475</v>
      </c>
      <c r="H12" s="1134"/>
      <c r="I12" s="1134"/>
      <c r="J12" s="1135"/>
      <c r="K12" s="267">
        <v>27908</v>
      </c>
      <c r="L12" s="268">
        <v>149</v>
      </c>
      <c r="M12" s="269">
        <v>675</v>
      </c>
      <c r="N12" s="270">
        <v>-77.900000000000006</v>
      </c>
    </row>
    <row r="13" spans="1:16" ht="13.5" customHeight="1">
      <c r="A13" s="248"/>
      <c r="B13" s="244"/>
      <c r="C13" s="244"/>
      <c r="D13" s="244"/>
      <c r="E13" s="244"/>
      <c r="F13" s="244"/>
      <c r="G13" s="1133" t="s">
        <v>476</v>
      </c>
      <c r="H13" s="1134"/>
      <c r="I13" s="1134"/>
      <c r="J13" s="1135"/>
      <c r="K13" s="267" t="s">
        <v>477</v>
      </c>
      <c r="L13" s="268" t="s">
        <v>477</v>
      </c>
      <c r="M13" s="269">
        <v>17</v>
      </c>
      <c r="N13" s="270" t="s">
        <v>477</v>
      </c>
    </row>
    <row r="14" spans="1:16" ht="13.5" customHeight="1">
      <c r="A14" s="248"/>
      <c r="B14" s="244"/>
      <c r="C14" s="244"/>
      <c r="D14" s="244"/>
      <c r="E14" s="244"/>
      <c r="F14" s="244"/>
      <c r="G14" s="1133" t="s">
        <v>478</v>
      </c>
      <c r="H14" s="1134"/>
      <c r="I14" s="1134"/>
      <c r="J14" s="1135"/>
      <c r="K14" s="267">
        <v>297770</v>
      </c>
      <c r="L14" s="268">
        <v>1589</v>
      </c>
      <c r="M14" s="269">
        <v>2354</v>
      </c>
      <c r="N14" s="270">
        <v>-32.5</v>
      </c>
    </row>
    <row r="15" spans="1:16" ht="13.5" customHeight="1">
      <c r="A15" s="248"/>
      <c r="B15" s="244"/>
      <c r="C15" s="244"/>
      <c r="D15" s="244"/>
      <c r="E15" s="244"/>
      <c r="F15" s="244"/>
      <c r="G15" s="1133" t="s">
        <v>479</v>
      </c>
      <c r="H15" s="1134"/>
      <c r="I15" s="1134"/>
      <c r="J15" s="1135"/>
      <c r="K15" s="267">
        <v>133113</v>
      </c>
      <c r="L15" s="268">
        <v>710</v>
      </c>
      <c r="M15" s="269">
        <v>1355</v>
      </c>
      <c r="N15" s="270">
        <v>-47.6</v>
      </c>
    </row>
    <row r="16" spans="1:16">
      <c r="A16" s="248"/>
      <c r="B16" s="244"/>
      <c r="C16" s="244"/>
      <c r="D16" s="244"/>
      <c r="E16" s="244"/>
      <c r="F16" s="244"/>
      <c r="G16" s="1136" t="s">
        <v>480</v>
      </c>
      <c r="H16" s="1137"/>
      <c r="I16" s="1137"/>
      <c r="J16" s="1138"/>
      <c r="K16" s="268">
        <v>-1203159</v>
      </c>
      <c r="L16" s="268">
        <v>-6419</v>
      </c>
      <c r="M16" s="269">
        <v>-5590</v>
      </c>
      <c r="N16" s="270">
        <v>14.8</v>
      </c>
    </row>
    <row r="17" spans="1:16">
      <c r="A17" s="248"/>
      <c r="B17" s="244"/>
      <c r="C17" s="244"/>
      <c r="D17" s="244"/>
      <c r="E17" s="244"/>
      <c r="F17" s="244"/>
      <c r="G17" s="1136" t="s">
        <v>169</v>
      </c>
      <c r="H17" s="1137"/>
      <c r="I17" s="1137"/>
      <c r="J17" s="1138"/>
      <c r="K17" s="268">
        <v>10375166</v>
      </c>
      <c r="L17" s="268">
        <v>55354</v>
      </c>
      <c r="M17" s="269">
        <v>60973</v>
      </c>
      <c r="N17" s="270">
        <v>-9.1999999999999993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30" t="s">
        <v>485</v>
      </c>
      <c r="H21" s="1131"/>
      <c r="I21" s="1131"/>
      <c r="J21" s="1132"/>
      <c r="K21" s="280">
        <v>5.65</v>
      </c>
      <c r="L21" s="281">
        <v>6.07</v>
      </c>
      <c r="M21" s="282">
        <v>-0.42</v>
      </c>
      <c r="N21" s="249"/>
      <c r="O21" s="283"/>
      <c r="P21" s="279"/>
    </row>
    <row r="22" spans="1:16" s="284" customFormat="1">
      <c r="A22" s="279"/>
      <c r="B22" s="249"/>
      <c r="C22" s="249"/>
      <c r="D22" s="249"/>
      <c r="E22" s="249"/>
      <c r="F22" s="249"/>
      <c r="G22" s="1130" t="s">
        <v>486</v>
      </c>
      <c r="H22" s="1131"/>
      <c r="I22" s="1131"/>
      <c r="J22" s="1132"/>
      <c r="K22" s="285">
        <v>99.5</v>
      </c>
      <c r="L22" s="286">
        <v>99.9</v>
      </c>
      <c r="M22" s="287">
        <v>-0.4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9" t="s">
        <v>467</v>
      </c>
      <c r="L30" s="254"/>
      <c r="M30" s="255" t="s">
        <v>468</v>
      </c>
      <c r="N30" s="256"/>
    </row>
    <row r="31" spans="1:16">
      <c r="A31" s="248"/>
      <c r="B31" s="244"/>
      <c r="C31" s="244"/>
      <c r="D31" s="244"/>
      <c r="E31" s="244"/>
      <c r="F31" s="244"/>
      <c r="G31" s="257"/>
      <c r="H31" s="258"/>
      <c r="I31" s="258"/>
      <c r="J31" s="259"/>
      <c r="K31" s="1120"/>
      <c r="L31" s="260" t="s">
        <v>469</v>
      </c>
      <c r="M31" s="261" t="s">
        <v>470</v>
      </c>
      <c r="N31" s="262" t="s">
        <v>471</v>
      </c>
    </row>
    <row r="32" spans="1:16" ht="27" customHeight="1">
      <c r="A32" s="248"/>
      <c r="B32" s="244"/>
      <c r="C32" s="244"/>
      <c r="D32" s="244"/>
      <c r="E32" s="244"/>
      <c r="F32" s="244"/>
      <c r="G32" s="1121" t="s">
        <v>489</v>
      </c>
      <c r="H32" s="1122"/>
      <c r="I32" s="1122"/>
      <c r="J32" s="1123"/>
      <c r="K32" s="294">
        <v>5928182</v>
      </c>
      <c r="L32" s="294">
        <v>31628</v>
      </c>
      <c r="M32" s="295">
        <v>31696</v>
      </c>
      <c r="N32" s="296">
        <v>-0.2</v>
      </c>
    </row>
    <row r="33" spans="1:16" ht="13.5" customHeight="1">
      <c r="A33" s="248"/>
      <c r="B33" s="244"/>
      <c r="C33" s="244"/>
      <c r="D33" s="244"/>
      <c r="E33" s="244"/>
      <c r="F33" s="244"/>
      <c r="G33" s="1121" t="s">
        <v>490</v>
      </c>
      <c r="H33" s="1122"/>
      <c r="I33" s="1122"/>
      <c r="J33" s="1123"/>
      <c r="K33" s="294" t="s">
        <v>477</v>
      </c>
      <c r="L33" s="294" t="s">
        <v>477</v>
      </c>
      <c r="M33" s="295">
        <v>4</v>
      </c>
      <c r="N33" s="296" t="s">
        <v>477</v>
      </c>
    </row>
    <row r="34" spans="1:16" ht="27" customHeight="1">
      <c r="A34" s="248"/>
      <c r="B34" s="244"/>
      <c r="C34" s="244"/>
      <c r="D34" s="244"/>
      <c r="E34" s="244"/>
      <c r="F34" s="244"/>
      <c r="G34" s="1121" t="s">
        <v>491</v>
      </c>
      <c r="H34" s="1122"/>
      <c r="I34" s="1122"/>
      <c r="J34" s="1123"/>
      <c r="K34" s="294" t="s">
        <v>477</v>
      </c>
      <c r="L34" s="294" t="s">
        <v>477</v>
      </c>
      <c r="M34" s="295">
        <v>31</v>
      </c>
      <c r="N34" s="296" t="s">
        <v>477</v>
      </c>
    </row>
    <row r="35" spans="1:16" ht="27" customHeight="1">
      <c r="A35" s="248"/>
      <c r="B35" s="244"/>
      <c r="C35" s="244"/>
      <c r="D35" s="244"/>
      <c r="E35" s="244"/>
      <c r="F35" s="244"/>
      <c r="G35" s="1121" t="s">
        <v>492</v>
      </c>
      <c r="H35" s="1122"/>
      <c r="I35" s="1122"/>
      <c r="J35" s="1123"/>
      <c r="K35" s="294">
        <v>1195231</v>
      </c>
      <c r="L35" s="294">
        <v>6377</v>
      </c>
      <c r="M35" s="295">
        <v>8185</v>
      </c>
      <c r="N35" s="296">
        <v>-22.1</v>
      </c>
    </row>
    <row r="36" spans="1:16" ht="27" customHeight="1">
      <c r="A36" s="248"/>
      <c r="B36" s="244"/>
      <c r="C36" s="244"/>
      <c r="D36" s="244"/>
      <c r="E36" s="244"/>
      <c r="F36" s="244"/>
      <c r="G36" s="1121" t="s">
        <v>493</v>
      </c>
      <c r="H36" s="1122"/>
      <c r="I36" s="1122"/>
      <c r="J36" s="1123"/>
      <c r="K36" s="294">
        <v>673583</v>
      </c>
      <c r="L36" s="294">
        <v>3594</v>
      </c>
      <c r="M36" s="295">
        <v>857</v>
      </c>
      <c r="N36" s="296">
        <v>319.39999999999998</v>
      </c>
    </row>
    <row r="37" spans="1:16" ht="13.5" customHeight="1">
      <c r="A37" s="248"/>
      <c r="B37" s="244"/>
      <c r="C37" s="244"/>
      <c r="D37" s="244"/>
      <c r="E37" s="244"/>
      <c r="F37" s="244"/>
      <c r="G37" s="1121" t="s">
        <v>494</v>
      </c>
      <c r="H37" s="1122"/>
      <c r="I37" s="1122"/>
      <c r="J37" s="1123"/>
      <c r="K37" s="294">
        <v>246944</v>
      </c>
      <c r="L37" s="294">
        <v>1317</v>
      </c>
      <c r="M37" s="295">
        <v>1599</v>
      </c>
      <c r="N37" s="296">
        <v>-17.600000000000001</v>
      </c>
    </row>
    <row r="38" spans="1:16" ht="27" customHeight="1">
      <c r="A38" s="248"/>
      <c r="B38" s="244"/>
      <c r="C38" s="244"/>
      <c r="D38" s="244"/>
      <c r="E38" s="244"/>
      <c r="F38" s="244"/>
      <c r="G38" s="1124" t="s">
        <v>495</v>
      </c>
      <c r="H38" s="1125"/>
      <c r="I38" s="1125"/>
      <c r="J38" s="1126"/>
      <c r="K38" s="297">
        <v>148</v>
      </c>
      <c r="L38" s="297">
        <v>1</v>
      </c>
      <c r="M38" s="298">
        <v>2</v>
      </c>
      <c r="N38" s="299">
        <v>-50</v>
      </c>
      <c r="O38" s="293"/>
    </row>
    <row r="39" spans="1:16">
      <c r="A39" s="248"/>
      <c r="B39" s="244"/>
      <c r="C39" s="244"/>
      <c r="D39" s="244"/>
      <c r="E39" s="244"/>
      <c r="F39" s="244"/>
      <c r="G39" s="1124" t="s">
        <v>496</v>
      </c>
      <c r="H39" s="1125"/>
      <c r="I39" s="1125"/>
      <c r="J39" s="1126"/>
      <c r="K39" s="300">
        <v>-1712798</v>
      </c>
      <c r="L39" s="300">
        <v>-9138</v>
      </c>
      <c r="M39" s="301">
        <v>-7786</v>
      </c>
      <c r="N39" s="302">
        <v>17.399999999999999</v>
      </c>
      <c r="O39" s="293"/>
    </row>
    <row r="40" spans="1:16" ht="27" customHeight="1">
      <c r="A40" s="248"/>
      <c r="B40" s="244"/>
      <c r="C40" s="244"/>
      <c r="D40" s="244"/>
      <c r="E40" s="244"/>
      <c r="F40" s="244"/>
      <c r="G40" s="1121" t="s">
        <v>497</v>
      </c>
      <c r="H40" s="1122"/>
      <c r="I40" s="1122"/>
      <c r="J40" s="1123"/>
      <c r="K40" s="300">
        <v>-4450301</v>
      </c>
      <c r="L40" s="300">
        <v>-23743</v>
      </c>
      <c r="M40" s="301">
        <v>-26731</v>
      </c>
      <c r="N40" s="302">
        <v>-11.2</v>
      </c>
      <c r="O40" s="293"/>
    </row>
    <row r="41" spans="1:16">
      <c r="A41" s="248"/>
      <c r="B41" s="244"/>
      <c r="C41" s="244"/>
      <c r="D41" s="244"/>
      <c r="E41" s="244"/>
      <c r="F41" s="244"/>
      <c r="G41" s="1127" t="s">
        <v>280</v>
      </c>
      <c r="H41" s="1128"/>
      <c r="I41" s="1128"/>
      <c r="J41" s="1129"/>
      <c r="K41" s="294">
        <v>1880989</v>
      </c>
      <c r="L41" s="300">
        <v>10035</v>
      </c>
      <c r="M41" s="301">
        <v>7858</v>
      </c>
      <c r="N41" s="302">
        <v>27.7</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14" t="s">
        <v>467</v>
      </c>
      <c r="J49" s="1116" t="s">
        <v>501</v>
      </c>
      <c r="K49" s="1117"/>
      <c r="L49" s="1117"/>
      <c r="M49" s="1117"/>
      <c r="N49" s="1118"/>
    </row>
    <row r="50" spans="1:14">
      <c r="A50" s="248"/>
      <c r="B50" s="244"/>
      <c r="C50" s="244"/>
      <c r="D50" s="244"/>
      <c r="E50" s="244"/>
      <c r="F50" s="244"/>
      <c r="G50" s="312"/>
      <c r="H50" s="313"/>
      <c r="I50" s="1115"/>
      <c r="J50" s="314" t="s">
        <v>502</v>
      </c>
      <c r="K50" s="315" t="s">
        <v>503</v>
      </c>
      <c r="L50" s="316" t="s">
        <v>504</v>
      </c>
      <c r="M50" s="317" t="s">
        <v>505</v>
      </c>
      <c r="N50" s="318" t="s">
        <v>506</v>
      </c>
    </row>
    <row r="51" spans="1:14">
      <c r="A51" s="248"/>
      <c r="B51" s="244"/>
      <c r="C51" s="244"/>
      <c r="D51" s="244"/>
      <c r="E51" s="244"/>
      <c r="F51" s="244"/>
      <c r="G51" s="310" t="s">
        <v>507</v>
      </c>
      <c r="H51" s="311"/>
      <c r="I51" s="319">
        <v>6858022</v>
      </c>
      <c r="J51" s="320">
        <v>37065</v>
      </c>
      <c r="K51" s="321">
        <v>7.8</v>
      </c>
      <c r="L51" s="322">
        <v>37688</v>
      </c>
      <c r="M51" s="323">
        <v>-1.7</v>
      </c>
      <c r="N51" s="324">
        <v>9.5</v>
      </c>
    </row>
    <row r="52" spans="1:14">
      <c r="A52" s="248"/>
      <c r="B52" s="244"/>
      <c r="C52" s="244"/>
      <c r="D52" s="244"/>
      <c r="E52" s="244"/>
      <c r="F52" s="244"/>
      <c r="G52" s="325"/>
      <c r="H52" s="326" t="s">
        <v>508</v>
      </c>
      <c r="I52" s="327">
        <v>3081860</v>
      </c>
      <c r="J52" s="328">
        <v>16656</v>
      </c>
      <c r="K52" s="329">
        <v>-25.8</v>
      </c>
      <c r="L52" s="330">
        <v>22661</v>
      </c>
      <c r="M52" s="331">
        <v>0.3</v>
      </c>
      <c r="N52" s="332">
        <v>-26.1</v>
      </c>
    </row>
    <row r="53" spans="1:14">
      <c r="A53" s="248"/>
      <c r="B53" s="244"/>
      <c r="C53" s="244"/>
      <c r="D53" s="244"/>
      <c r="E53" s="244"/>
      <c r="F53" s="244"/>
      <c r="G53" s="310" t="s">
        <v>509</v>
      </c>
      <c r="H53" s="311"/>
      <c r="I53" s="319">
        <v>4791978</v>
      </c>
      <c r="J53" s="320">
        <v>25856</v>
      </c>
      <c r="K53" s="321">
        <v>-30.2</v>
      </c>
      <c r="L53" s="322">
        <v>38606</v>
      </c>
      <c r="M53" s="323">
        <v>2.4</v>
      </c>
      <c r="N53" s="324">
        <v>-32.6</v>
      </c>
    </row>
    <row r="54" spans="1:14">
      <c r="A54" s="248"/>
      <c r="B54" s="244"/>
      <c r="C54" s="244"/>
      <c r="D54" s="244"/>
      <c r="E54" s="244"/>
      <c r="F54" s="244"/>
      <c r="G54" s="325"/>
      <c r="H54" s="326" t="s">
        <v>508</v>
      </c>
      <c r="I54" s="327">
        <v>3349987</v>
      </c>
      <c r="J54" s="328">
        <v>18075</v>
      </c>
      <c r="K54" s="329">
        <v>8.5</v>
      </c>
      <c r="L54" s="330">
        <v>22435</v>
      </c>
      <c r="M54" s="331">
        <v>-1</v>
      </c>
      <c r="N54" s="332">
        <v>9.5</v>
      </c>
    </row>
    <row r="55" spans="1:14">
      <c r="A55" s="248"/>
      <c r="B55" s="244"/>
      <c r="C55" s="244"/>
      <c r="D55" s="244"/>
      <c r="E55" s="244"/>
      <c r="F55" s="244"/>
      <c r="G55" s="310" t="s">
        <v>510</v>
      </c>
      <c r="H55" s="311"/>
      <c r="I55" s="319">
        <v>4768715</v>
      </c>
      <c r="J55" s="320">
        <v>25486</v>
      </c>
      <c r="K55" s="321">
        <v>-1.4</v>
      </c>
      <c r="L55" s="322">
        <v>39425</v>
      </c>
      <c r="M55" s="323">
        <v>2.1</v>
      </c>
      <c r="N55" s="324">
        <v>-3.5</v>
      </c>
    </row>
    <row r="56" spans="1:14">
      <c r="A56" s="248"/>
      <c r="B56" s="244"/>
      <c r="C56" s="244"/>
      <c r="D56" s="244"/>
      <c r="E56" s="244"/>
      <c r="F56" s="244"/>
      <c r="G56" s="325"/>
      <c r="H56" s="326" t="s">
        <v>508</v>
      </c>
      <c r="I56" s="327">
        <v>2279314</v>
      </c>
      <c r="J56" s="328">
        <v>12182</v>
      </c>
      <c r="K56" s="329">
        <v>-32.6</v>
      </c>
      <c r="L56" s="330">
        <v>22414</v>
      </c>
      <c r="M56" s="331">
        <v>-0.1</v>
      </c>
      <c r="N56" s="332">
        <v>-32.5</v>
      </c>
    </row>
    <row r="57" spans="1:14">
      <c r="A57" s="248"/>
      <c r="B57" s="244"/>
      <c r="C57" s="244"/>
      <c r="D57" s="244"/>
      <c r="E57" s="244"/>
      <c r="F57" s="244"/>
      <c r="G57" s="310" t="s">
        <v>511</v>
      </c>
      <c r="H57" s="311"/>
      <c r="I57" s="319">
        <v>6303179</v>
      </c>
      <c r="J57" s="320">
        <v>33616</v>
      </c>
      <c r="K57" s="321">
        <v>31.9</v>
      </c>
      <c r="L57" s="322">
        <v>43141</v>
      </c>
      <c r="M57" s="323">
        <v>9.4</v>
      </c>
      <c r="N57" s="324">
        <v>22.5</v>
      </c>
    </row>
    <row r="58" spans="1:14">
      <c r="A58" s="248"/>
      <c r="B58" s="244"/>
      <c r="C58" s="244"/>
      <c r="D58" s="244"/>
      <c r="E58" s="244"/>
      <c r="F58" s="244"/>
      <c r="G58" s="325"/>
      <c r="H58" s="326" t="s">
        <v>508</v>
      </c>
      <c r="I58" s="327">
        <v>2128501</v>
      </c>
      <c r="J58" s="328">
        <v>11352</v>
      </c>
      <c r="K58" s="329">
        <v>-6.8</v>
      </c>
      <c r="L58" s="330">
        <v>21887</v>
      </c>
      <c r="M58" s="331">
        <v>-2.4</v>
      </c>
      <c r="N58" s="332">
        <v>-4.4000000000000004</v>
      </c>
    </row>
    <row r="59" spans="1:14">
      <c r="A59" s="248"/>
      <c r="B59" s="244"/>
      <c r="C59" s="244"/>
      <c r="D59" s="244"/>
      <c r="E59" s="244"/>
      <c r="F59" s="244"/>
      <c r="G59" s="310" t="s">
        <v>512</v>
      </c>
      <c r="H59" s="311"/>
      <c r="I59" s="319">
        <v>5982317</v>
      </c>
      <c r="J59" s="320">
        <v>31917</v>
      </c>
      <c r="K59" s="321">
        <v>-5.0999999999999996</v>
      </c>
      <c r="L59" s="322">
        <v>45117</v>
      </c>
      <c r="M59" s="323">
        <v>4.5999999999999996</v>
      </c>
      <c r="N59" s="324">
        <v>-9.6999999999999993</v>
      </c>
    </row>
    <row r="60" spans="1:14">
      <c r="A60" s="248"/>
      <c r="B60" s="244"/>
      <c r="C60" s="244"/>
      <c r="D60" s="244"/>
      <c r="E60" s="244"/>
      <c r="F60" s="244"/>
      <c r="G60" s="325"/>
      <c r="H60" s="326" t="s">
        <v>508</v>
      </c>
      <c r="I60" s="333">
        <v>4027220</v>
      </c>
      <c r="J60" s="328">
        <v>21486</v>
      </c>
      <c r="K60" s="329">
        <v>89.3</v>
      </c>
      <c r="L60" s="330">
        <v>25589</v>
      </c>
      <c r="M60" s="331">
        <v>16.899999999999999</v>
      </c>
      <c r="N60" s="332">
        <v>72.400000000000006</v>
      </c>
    </row>
    <row r="61" spans="1:14">
      <c r="A61" s="248"/>
      <c r="B61" s="244"/>
      <c r="C61" s="244"/>
      <c r="D61" s="244"/>
      <c r="E61" s="244"/>
      <c r="F61" s="244"/>
      <c r="G61" s="310" t="s">
        <v>513</v>
      </c>
      <c r="H61" s="334"/>
      <c r="I61" s="335">
        <v>5740842</v>
      </c>
      <c r="J61" s="336">
        <v>30788</v>
      </c>
      <c r="K61" s="337">
        <v>0.6</v>
      </c>
      <c r="L61" s="338">
        <v>40795</v>
      </c>
      <c r="M61" s="339">
        <v>3.4</v>
      </c>
      <c r="N61" s="324">
        <v>-2.8</v>
      </c>
    </row>
    <row r="62" spans="1:14">
      <c r="A62" s="248"/>
      <c r="B62" s="244"/>
      <c r="C62" s="244"/>
      <c r="D62" s="244"/>
      <c r="E62" s="244"/>
      <c r="F62" s="244"/>
      <c r="G62" s="325"/>
      <c r="H62" s="326" t="s">
        <v>508</v>
      </c>
      <c r="I62" s="327">
        <v>2973376</v>
      </c>
      <c r="J62" s="328">
        <v>15950</v>
      </c>
      <c r="K62" s="329">
        <v>6.5</v>
      </c>
      <c r="L62" s="330">
        <v>22997</v>
      </c>
      <c r="M62" s="331">
        <v>2.7</v>
      </c>
      <c r="N62" s="332">
        <v>3.8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9" t="s">
        <v>3</v>
      </c>
      <c r="D47" s="1139"/>
      <c r="E47" s="1140"/>
      <c r="F47" s="11">
        <v>9.48</v>
      </c>
      <c r="G47" s="12">
        <v>11.12</v>
      </c>
      <c r="H47" s="12">
        <v>11.55</v>
      </c>
      <c r="I47" s="12">
        <v>12.38</v>
      </c>
      <c r="J47" s="13">
        <v>11.58</v>
      </c>
    </row>
    <row r="48" spans="2:10" ht="57.75" customHeight="1">
      <c r="B48" s="14"/>
      <c r="C48" s="1141" t="s">
        <v>4</v>
      </c>
      <c r="D48" s="1141"/>
      <c r="E48" s="1142"/>
      <c r="F48" s="15">
        <v>0.26</v>
      </c>
      <c r="G48" s="16">
        <v>1.08</v>
      </c>
      <c r="H48" s="16">
        <v>0.71</v>
      </c>
      <c r="I48" s="16">
        <v>0.28000000000000003</v>
      </c>
      <c r="J48" s="17">
        <v>0.2</v>
      </c>
    </row>
    <row r="49" spans="2:10" ht="57.75" customHeight="1" thickBot="1">
      <c r="B49" s="18"/>
      <c r="C49" s="1143" t="s">
        <v>5</v>
      </c>
      <c r="D49" s="1143"/>
      <c r="E49" s="1144"/>
      <c r="F49" s="19">
        <v>0.35</v>
      </c>
      <c r="G49" s="20">
        <v>2.62</v>
      </c>
      <c r="H49" s="20">
        <v>0.19</v>
      </c>
      <c r="I49" s="20">
        <v>0.54</v>
      </c>
      <c r="J49" s="21" t="s">
        <v>520</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51" t="s">
        <v>521</v>
      </c>
      <c r="D34" s="1151"/>
      <c r="E34" s="1152"/>
      <c r="F34" s="32">
        <v>6.56</v>
      </c>
      <c r="G34" s="33">
        <v>5.24</v>
      </c>
      <c r="H34" s="33">
        <v>5.49</v>
      </c>
      <c r="I34" s="33">
        <v>5.8</v>
      </c>
      <c r="J34" s="34">
        <v>5.09</v>
      </c>
      <c r="K34" s="22"/>
      <c r="L34" s="22"/>
      <c r="M34" s="22"/>
      <c r="N34" s="22"/>
      <c r="O34" s="22"/>
      <c r="P34" s="22"/>
    </row>
    <row r="35" spans="1:16" ht="39" customHeight="1">
      <c r="A35" s="22"/>
      <c r="B35" s="35"/>
      <c r="C35" s="1145" t="s">
        <v>522</v>
      </c>
      <c r="D35" s="1146"/>
      <c r="E35" s="1147"/>
      <c r="F35" s="36">
        <v>2.19</v>
      </c>
      <c r="G35" s="37">
        <v>2.86</v>
      </c>
      <c r="H35" s="37">
        <v>2.4900000000000002</v>
      </c>
      <c r="I35" s="37">
        <v>1.6</v>
      </c>
      <c r="J35" s="38">
        <v>1.1499999999999999</v>
      </c>
      <c r="K35" s="22"/>
      <c r="L35" s="22"/>
      <c r="M35" s="22"/>
      <c r="N35" s="22"/>
      <c r="O35" s="22"/>
      <c r="P35" s="22"/>
    </row>
    <row r="36" spans="1:16" ht="39" customHeight="1">
      <c r="A36" s="22"/>
      <c r="B36" s="35"/>
      <c r="C36" s="1145" t="s">
        <v>523</v>
      </c>
      <c r="D36" s="1146"/>
      <c r="E36" s="1147"/>
      <c r="F36" s="36">
        <v>0.42</v>
      </c>
      <c r="G36" s="37">
        <v>0.21</v>
      </c>
      <c r="H36" s="37">
        <v>0.35</v>
      </c>
      <c r="I36" s="37">
        <v>0.33</v>
      </c>
      <c r="J36" s="38">
        <v>0.44</v>
      </c>
      <c r="K36" s="22"/>
      <c r="L36" s="22"/>
      <c r="M36" s="22"/>
      <c r="N36" s="22"/>
      <c r="O36" s="22"/>
      <c r="P36" s="22"/>
    </row>
    <row r="37" spans="1:16" ht="39" customHeight="1">
      <c r="A37" s="22"/>
      <c r="B37" s="35"/>
      <c r="C37" s="1145" t="s">
        <v>524</v>
      </c>
      <c r="D37" s="1146"/>
      <c r="E37" s="1147"/>
      <c r="F37" s="36" t="s">
        <v>477</v>
      </c>
      <c r="G37" s="37">
        <v>0.67</v>
      </c>
      <c r="H37" s="37">
        <v>0.75</v>
      </c>
      <c r="I37" s="37">
        <v>0.53</v>
      </c>
      <c r="J37" s="38">
        <v>0.37</v>
      </c>
      <c r="K37" s="22"/>
      <c r="L37" s="22"/>
      <c r="M37" s="22"/>
      <c r="N37" s="22"/>
      <c r="O37" s="22"/>
      <c r="P37" s="22"/>
    </row>
    <row r="38" spans="1:16" ht="39" customHeight="1">
      <c r="A38" s="22"/>
      <c r="B38" s="35"/>
      <c r="C38" s="1145" t="s">
        <v>525</v>
      </c>
      <c r="D38" s="1146"/>
      <c r="E38" s="1147"/>
      <c r="F38" s="36">
        <v>0.25</v>
      </c>
      <c r="G38" s="37">
        <v>1.07</v>
      </c>
      <c r="H38" s="37">
        <v>0.7</v>
      </c>
      <c r="I38" s="37">
        <v>0.27</v>
      </c>
      <c r="J38" s="38">
        <v>0.2</v>
      </c>
      <c r="K38" s="22"/>
      <c r="L38" s="22"/>
      <c r="M38" s="22"/>
      <c r="N38" s="22"/>
      <c r="O38" s="22"/>
      <c r="P38" s="22"/>
    </row>
    <row r="39" spans="1:16" ht="39" customHeight="1">
      <c r="A39" s="22"/>
      <c r="B39" s="35"/>
      <c r="C39" s="1145" t="s">
        <v>526</v>
      </c>
      <c r="D39" s="1146"/>
      <c r="E39" s="1147"/>
      <c r="F39" s="36">
        <v>0.1</v>
      </c>
      <c r="G39" s="37">
        <v>0.11</v>
      </c>
      <c r="H39" s="37">
        <v>0.13</v>
      </c>
      <c r="I39" s="37">
        <v>0.13</v>
      </c>
      <c r="J39" s="38">
        <v>0.14000000000000001</v>
      </c>
      <c r="K39" s="22"/>
      <c r="L39" s="22"/>
      <c r="M39" s="22"/>
      <c r="N39" s="22"/>
      <c r="O39" s="22"/>
      <c r="P39" s="22"/>
    </row>
    <row r="40" spans="1:16" ht="39" customHeight="1">
      <c r="A40" s="22"/>
      <c r="B40" s="35"/>
      <c r="C40" s="1145" t="s">
        <v>527</v>
      </c>
      <c r="D40" s="1146"/>
      <c r="E40" s="1147"/>
      <c r="F40" s="36">
        <v>0</v>
      </c>
      <c r="G40" s="37">
        <v>0</v>
      </c>
      <c r="H40" s="37">
        <v>0</v>
      </c>
      <c r="I40" s="37">
        <v>0</v>
      </c>
      <c r="J40" s="38">
        <v>0</v>
      </c>
      <c r="K40" s="22"/>
      <c r="L40" s="22"/>
      <c r="M40" s="22"/>
      <c r="N40" s="22"/>
      <c r="O40" s="22"/>
      <c r="P40" s="22"/>
    </row>
    <row r="41" spans="1:16" ht="39" customHeight="1">
      <c r="A41" s="22"/>
      <c r="B41" s="35"/>
      <c r="C41" s="1145" t="s">
        <v>528</v>
      </c>
      <c r="D41" s="1146"/>
      <c r="E41" s="1147"/>
      <c r="F41" s="36">
        <v>0</v>
      </c>
      <c r="G41" s="37">
        <v>0</v>
      </c>
      <c r="H41" s="37">
        <v>0</v>
      </c>
      <c r="I41" s="37">
        <v>0</v>
      </c>
      <c r="J41" s="38">
        <v>0</v>
      </c>
      <c r="K41" s="22"/>
      <c r="L41" s="22"/>
      <c r="M41" s="22"/>
      <c r="N41" s="22"/>
      <c r="O41" s="22"/>
      <c r="P41" s="22"/>
    </row>
    <row r="42" spans="1:16" ht="39" customHeight="1">
      <c r="A42" s="22"/>
      <c r="B42" s="39"/>
      <c r="C42" s="1145" t="s">
        <v>529</v>
      </c>
      <c r="D42" s="1146"/>
      <c r="E42" s="1147"/>
      <c r="F42" s="36" t="s">
        <v>530</v>
      </c>
      <c r="G42" s="37" t="s">
        <v>477</v>
      </c>
      <c r="H42" s="37" t="s">
        <v>477</v>
      </c>
      <c r="I42" s="37" t="s">
        <v>477</v>
      </c>
      <c r="J42" s="38" t="s">
        <v>477</v>
      </c>
      <c r="K42" s="22"/>
      <c r="L42" s="22"/>
      <c r="M42" s="22"/>
      <c r="N42" s="22"/>
      <c r="O42" s="22"/>
      <c r="P42" s="22"/>
    </row>
    <row r="43" spans="1:16" ht="39" customHeight="1" thickBot="1">
      <c r="A43" s="22"/>
      <c r="B43" s="40"/>
      <c r="C43" s="1148" t="s">
        <v>531</v>
      </c>
      <c r="D43" s="1149"/>
      <c r="E43" s="1150"/>
      <c r="F43" s="41">
        <v>0.08</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61" t="s">
        <v>10</v>
      </c>
      <c r="C45" s="1162"/>
      <c r="D45" s="58"/>
      <c r="E45" s="1167" t="s">
        <v>11</v>
      </c>
      <c r="F45" s="1167"/>
      <c r="G45" s="1167"/>
      <c r="H45" s="1167"/>
      <c r="I45" s="1167"/>
      <c r="J45" s="1168"/>
      <c r="K45" s="59">
        <v>5190</v>
      </c>
      <c r="L45" s="60">
        <v>4999</v>
      </c>
      <c r="M45" s="60">
        <v>5330</v>
      </c>
      <c r="N45" s="60">
        <v>5639</v>
      </c>
      <c r="O45" s="61">
        <v>5928</v>
      </c>
      <c r="P45" s="48"/>
      <c r="Q45" s="48"/>
      <c r="R45" s="48"/>
      <c r="S45" s="48"/>
      <c r="T45" s="48"/>
      <c r="U45" s="48"/>
    </row>
    <row r="46" spans="1:21" ht="30.75" customHeight="1">
      <c r="A46" s="48"/>
      <c r="B46" s="1163"/>
      <c r="C46" s="1164"/>
      <c r="D46" s="62"/>
      <c r="E46" s="1155" t="s">
        <v>12</v>
      </c>
      <c r="F46" s="1155"/>
      <c r="G46" s="1155"/>
      <c r="H46" s="1155"/>
      <c r="I46" s="1155"/>
      <c r="J46" s="1156"/>
      <c r="K46" s="63" t="s">
        <v>477</v>
      </c>
      <c r="L46" s="64" t="s">
        <v>477</v>
      </c>
      <c r="M46" s="64" t="s">
        <v>477</v>
      </c>
      <c r="N46" s="64" t="s">
        <v>477</v>
      </c>
      <c r="O46" s="65" t="s">
        <v>477</v>
      </c>
      <c r="P46" s="48"/>
      <c r="Q46" s="48"/>
      <c r="R46" s="48"/>
      <c r="S46" s="48"/>
      <c r="T46" s="48"/>
      <c r="U46" s="48"/>
    </row>
    <row r="47" spans="1:21" ht="30.75" customHeight="1">
      <c r="A47" s="48"/>
      <c r="B47" s="1163"/>
      <c r="C47" s="1164"/>
      <c r="D47" s="62"/>
      <c r="E47" s="1155" t="s">
        <v>13</v>
      </c>
      <c r="F47" s="1155"/>
      <c r="G47" s="1155"/>
      <c r="H47" s="1155"/>
      <c r="I47" s="1155"/>
      <c r="J47" s="1156"/>
      <c r="K47" s="63">
        <v>3</v>
      </c>
      <c r="L47" s="64">
        <v>3</v>
      </c>
      <c r="M47" s="64" t="s">
        <v>477</v>
      </c>
      <c r="N47" s="64" t="s">
        <v>477</v>
      </c>
      <c r="O47" s="65" t="s">
        <v>477</v>
      </c>
      <c r="P47" s="48"/>
      <c r="Q47" s="48"/>
      <c r="R47" s="48"/>
      <c r="S47" s="48"/>
      <c r="T47" s="48"/>
      <c r="U47" s="48"/>
    </row>
    <row r="48" spans="1:21" ht="30.75" customHeight="1">
      <c r="A48" s="48"/>
      <c r="B48" s="1163"/>
      <c r="C48" s="1164"/>
      <c r="D48" s="62"/>
      <c r="E48" s="1155" t="s">
        <v>14</v>
      </c>
      <c r="F48" s="1155"/>
      <c r="G48" s="1155"/>
      <c r="H48" s="1155"/>
      <c r="I48" s="1155"/>
      <c r="J48" s="1156"/>
      <c r="K48" s="63">
        <v>1281</v>
      </c>
      <c r="L48" s="64">
        <v>1225</v>
      </c>
      <c r="M48" s="64">
        <v>1226</v>
      </c>
      <c r="N48" s="64">
        <v>1293</v>
      </c>
      <c r="O48" s="65">
        <v>1195</v>
      </c>
      <c r="P48" s="48"/>
      <c r="Q48" s="48"/>
      <c r="R48" s="48"/>
      <c r="S48" s="48"/>
      <c r="T48" s="48"/>
      <c r="U48" s="48"/>
    </row>
    <row r="49" spans="1:21" ht="30.75" customHeight="1">
      <c r="A49" s="48"/>
      <c r="B49" s="1163"/>
      <c r="C49" s="1164"/>
      <c r="D49" s="62"/>
      <c r="E49" s="1155" t="s">
        <v>15</v>
      </c>
      <c r="F49" s="1155"/>
      <c r="G49" s="1155"/>
      <c r="H49" s="1155"/>
      <c r="I49" s="1155"/>
      <c r="J49" s="1156"/>
      <c r="K49" s="63">
        <v>680</v>
      </c>
      <c r="L49" s="64">
        <v>666</v>
      </c>
      <c r="M49" s="64">
        <v>699</v>
      </c>
      <c r="N49" s="64">
        <v>653</v>
      </c>
      <c r="O49" s="65">
        <v>674</v>
      </c>
      <c r="P49" s="48"/>
      <c r="Q49" s="48"/>
      <c r="R49" s="48"/>
      <c r="S49" s="48"/>
      <c r="T49" s="48"/>
      <c r="U49" s="48"/>
    </row>
    <row r="50" spans="1:21" ht="30.75" customHeight="1">
      <c r="A50" s="48"/>
      <c r="B50" s="1163"/>
      <c r="C50" s="1164"/>
      <c r="D50" s="62"/>
      <c r="E50" s="1155" t="s">
        <v>16</v>
      </c>
      <c r="F50" s="1155"/>
      <c r="G50" s="1155"/>
      <c r="H50" s="1155"/>
      <c r="I50" s="1155"/>
      <c r="J50" s="1156"/>
      <c r="K50" s="63">
        <v>251</v>
      </c>
      <c r="L50" s="64">
        <v>253</v>
      </c>
      <c r="M50" s="64">
        <v>364</v>
      </c>
      <c r="N50" s="64">
        <v>244</v>
      </c>
      <c r="O50" s="65">
        <v>247</v>
      </c>
      <c r="P50" s="48"/>
      <c r="Q50" s="48"/>
      <c r="R50" s="48"/>
      <c r="S50" s="48"/>
      <c r="T50" s="48"/>
      <c r="U50" s="48"/>
    </row>
    <row r="51" spans="1:21" ht="30.75" customHeight="1">
      <c r="A51" s="48"/>
      <c r="B51" s="1165"/>
      <c r="C51" s="1166"/>
      <c r="D51" s="66"/>
      <c r="E51" s="1155" t="s">
        <v>17</v>
      </c>
      <c r="F51" s="1155"/>
      <c r="G51" s="1155"/>
      <c r="H51" s="1155"/>
      <c r="I51" s="1155"/>
      <c r="J51" s="1156"/>
      <c r="K51" s="63">
        <v>5</v>
      </c>
      <c r="L51" s="64">
        <v>4</v>
      </c>
      <c r="M51" s="64">
        <v>3</v>
      </c>
      <c r="N51" s="64">
        <v>1</v>
      </c>
      <c r="O51" s="65">
        <v>0</v>
      </c>
      <c r="P51" s="48"/>
      <c r="Q51" s="48"/>
      <c r="R51" s="48"/>
      <c r="S51" s="48"/>
      <c r="T51" s="48"/>
      <c r="U51" s="48"/>
    </row>
    <row r="52" spans="1:21" ht="30.75" customHeight="1">
      <c r="A52" s="48"/>
      <c r="B52" s="1153" t="s">
        <v>18</v>
      </c>
      <c r="C52" s="1154"/>
      <c r="D52" s="66"/>
      <c r="E52" s="1155" t="s">
        <v>19</v>
      </c>
      <c r="F52" s="1155"/>
      <c r="G52" s="1155"/>
      <c r="H52" s="1155"/>
      <c r="I52" s="1155"/>
      <c r="J52" s="1156"/>
      <c r="K52" s="63">
        <v>5959</v>
      </c>
      <c r="L52" s="64">
        <v>6095</v>
      </c>
      <c r="M52" s="64">
        <v>6058</v>
      </c>
      <c r="N52" s="64">
        <v>5933</v>
      </c>
      <c r="O52" s="65">
        <v>6165</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1451</v>
      </c>
      <c r="L53" s="69">
        <v>1055</v>
      </c>
      <c r="M53" s="69">
        <v>1564</v>
      </c>
      <c r="N53" s="69">
        <v>1897</v>
      </c>
      <c r="O53" s="70">
        <v>1879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HOSTNAME</cp:lastModifiedBy>
  <cp:lastPrinted>2016-04-26T00:43:25Z</cp:lastPrinted>
  <dcterms:created xsi:type="dcterms:W3CDTF">2016-02-15T01:45:06Z</dcterms:created>
  <dcterms:modified xsi:type="dcterms:W3CDTF">2016-05-02T10:21:18Z</dcterms:modified>
  <cp:category/>
</cp:coreProperties>
</file>