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20490" windowHeight="77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DQ102" i="11" l="1"/>
  <c r="DL102" i="11"/>
  <c r="DG102" i="11"/>
  <c r="DB102" i="11"/>
  <c r="CW102" i="11"/>
  <c r="CR102" i="11"/>
  <c r="AU88" i="11"/>
  <c r="AP88" i="11"/>
  <c r="AF88" i="11"/>
  <c r="AU63" i="11"/>
  <c r="AP63" i="11"/>
  <c r="AF63" i="11"/>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U34" i="9"/>
  <c r="U35" i="9" s="1"/>
  <c r="U36" i="9" s="1"/>
  <c r="AM34" i="9"/>
</calcChain>
</file>

<file path=xl/sharedStrings.xml><?xml version="1.0" encoding="utf-8"?>
<sst xmlns="http://schemas.openxmlformats.org/spreadsheetml/2006/main" count="1007" uniqueCount="548">
  <si>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</si>
  <si>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</si>
  <si>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</si>
  <si>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</si>
  <si>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</si>
  <si>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</si>
  <si>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</si>
  <si>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</si>
  <si>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</si>
  <si>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</si>
  <si>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</si>
  <si>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</si>
  <si>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</si>
  <si>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</si>
  <si>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</si>
  <si>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</si>
  <si>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</si>
  <si>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</si>
  <si>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</si>
  <si>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</si>
  <si>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</si>
  <si>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</si>
  <si>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</si>
  <si>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</si>
  <si>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</si>
  <si>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</si>
  <si>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</si>
  <si>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</si>
  <si>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</si>
  <si>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</si>
  <si>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</si>
  <si>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</si>
  <si>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</si>
  <si>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</si>
  <si>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</si>
  <si>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</si>
  <si>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</si>
  <si>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</si>
  <si>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</si>
  <si>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</si>
  <si>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</si>
  <si>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</si>
  <si>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</si>
  <si>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</si>
  <si>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</si>
  <si>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</si>
  <si>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</si>
  <si>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</si>
  <si>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</si>
  <si>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</si>
  <si>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</si>
  <si>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</si>
  <si>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</si>
  <si>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</si>
  <si>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</si>
  <si>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</si>
  <si>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</si>
  <si>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</si>
  <si>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</si>
  <si>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</si>
  <si>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</si>
  <si>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</si>
  <si>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</si>
  <si>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</si>
  <si>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</si>
  <si>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</si>
  <si>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</si>
  <si>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</si>
  <si>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</si>
  <si>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</si>
  <si>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</si>
  <si>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</si>
  <si>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</si>
  <si>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</si>
  <si>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</si>
  <si>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</si>
  <si>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</si>
  <si>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</si>
  <si>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</si>
  <si>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</si>
  <si>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</si>
  <si>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</si>
  <si>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富田林市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</si>
  <si>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</si>
  <si>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</si>
  <si>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</si>
  <si>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</si>
  <si>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</si>
  <si>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</si>
  <si>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</si>
  <si>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</si>
  <si>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</si>
  <si>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</si>
  <si>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</si>
  <si>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</si>
  <si>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</si>
  <si>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</si>
  <si>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</si>
  <si>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</si>
  <si>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</si>
  <si>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</si>
  <si>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</si>
  <si>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</si>
  <si>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</si>
  <si>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</si>
  <si>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</si>
  <si>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</si>
  <si>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</si>
  <si>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</si>
  <si>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</si>
  <si>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</si>
  <si>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</si>
  <si>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</si>
  <si>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</si>
  <si>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</si>
  <si>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</si>
  <si>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</si>
  <si>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</si>
  <si>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</si>
  <si>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</si>
  <si>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</si>
  <si>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</si>
  <si>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</si>
  <si>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</si>
  <si>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</si>
  <si>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</si>
  <si>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</si>
  <si>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</si>
  <si>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</si>
  <si>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</si>
  <si>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</si>
  <si>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</si>
  <si>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</si>
  <si>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</si>
  <si>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</si>
  <si>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</si>
  <si>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</si>
  <si>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</si>
  <si>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</si>
  <si>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</si>
  <si>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</si>
  <si>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</si>
  <si>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</si>
  <si>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</si>
  <si>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</si>
  <si>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</si>
  <si>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</si>
  <si>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</si>
  <si>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</si>
  <si>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</si>
  <si>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</si>
  <si>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</si>
  <si>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</si>
  <si>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</si>
  <si>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</si>
  <si>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</si>
  <si>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</si>
  <si>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</si>
  <si>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</si>
  <si>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</si>
  <si>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</si>
  <si>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</si>
  <si>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</si>
  <si>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</si>
  <si>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</si>
  <si>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</si>
  <si>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</si>
  <si>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</si>
  <si>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</si>
  <si>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</si>
  <si>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</si>
  <si>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</si>
  <si>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</si>
  <si>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</si>
  <si>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</si>
  <si>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</si>
  <si>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</si>
  <si>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</si>
  <si>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</si>
  <si>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</si>
  <si>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</si>
  <si>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</si>
  <si>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</si>
  <si>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</si>
  <si>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</si>
  <si>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</si>
  <si>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</si>
  <si>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</si>
  <si>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</si>
  <si>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</si>
  <si>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</si>
  <si>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</si>
  <si>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</si>
  <si>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</si>
  <si>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大阪府富田林市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</si>
  <si>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</si>
  <si>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</si>
  <si>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</si>
  <si>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</si>
  <si>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</si>
  <si>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</si>
  <si>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</si>
  <si>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</si>
  <si>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</si>
  <si>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</si>
  <si>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</si>
  <si>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</si>
  <si>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</si>
  <si>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</si>
  <si>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</si>
  <si>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</si>
  <si>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</si>
  <si>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</si>
  <si>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</si>
  <si>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</si>
  <si>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</si>
  <si>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</si>
  <si>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</si>
  <si>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</si>
  <si>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</si>
  <si>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</si>
  <si>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</si>
  <si>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</si>
  <si>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</si>
  <si>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</si>
  <si>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</si>
  <si>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</si>
  <si>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</si>
  <si>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</si>
  <si>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</si>
  <si>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</si>
  <si>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</si>
  <si>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</si>
  <si>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</si>
  <si>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</si>
  <si>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</si>
  <si>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</si>
  <si>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</si>
  <si>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</si>
  <si>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</si>
  <si>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</si>
  <si>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</si>
  <si>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</si>
  <si>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</si>
  <si>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</si>
  <si>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</si>
  <si>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</si>
  <si>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</si>
  <si>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</si>
  <si>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</si>
  <si>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</si>
  <si>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</si>
  <si>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</si>
  <si>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</si>
  <si>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</si>
  <si>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</si>
  <si>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</si>
  <si>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</si>
  <si>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</si>
  <si>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</si>
  <si>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</si>
  <si>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</si>
  <si>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</si>
  <si>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</si>
  <si>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</si>
  <si>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</si>
  <si>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</si>
  <si>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</si>
  <si>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</si>
  <si>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</si>
  <si>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</si>
  <si>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</si>
  <si>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</si>
  <si>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</si>
  <si>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</si>
  <si>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</si>
  <si>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</si>
  <si>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</si>
  <si>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</si>
  <si>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</si>
  <si>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</si>
  <si>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</si>
  <si>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</si>
  <si>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</si>
  <si>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</si>
  <si>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</si>
  <si>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</si>
  <si>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</si>
  <si>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</si>
  <si>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</si>
  <si>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</si>
  <si>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</si>
  <si>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</si>
  <si>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</si>
  <si>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</si>
  <si>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</si>
  <si>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</si>
  <si>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</si>
  <si>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</si>
  <si>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</si>
  <si>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</si>
  <si>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</si>
  <si>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</si>
  <si>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</si>
  <si>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</si>
  <si>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</si>
  <si>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</si>
  <si>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</si>
  <si>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</si>
  <si>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</si>
  <si>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</si>
  <si>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</si>
  <si>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</si>
  <si>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</si>
  <si>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</si>
  <si>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</si>
  <si>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</si>
  <si>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</si>
  <si>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</si>
  <si>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</si>
  <si>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</si>
  <si>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</si>
  <si>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</si>
  <si>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</si>
  <si>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</si>
  <si>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</si>
  <si>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</si>
  <si>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</si>
  <si>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</si>
  <si>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</si>
  <si>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</si>
  <si>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</si>
  <si>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</si>
  <si>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</si>
  <si>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</si>
  <si>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</si>
  <si>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</si>
  <si>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</si>
  <si>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</si>
  <si>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</si>
  <si>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</si>
  <si>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</si>
  <si>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</si>
  <si>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</si>
  <si>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</si>
  <si>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大阪府富田林市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</si>
  <si>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</si>
  <si>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</si>
  <si>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</si>
  <si>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</si>
  <si>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</si>
  <si>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</si>
  <si>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</si>
  <si>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</si>
  <si>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</si>
  <si>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</si>
  <si>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</si>
  <si>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</si>
  <si>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</si>
  <si>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</si>
  <si>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</si>
  <si>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</si>
  <si>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</si>
  <si>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</si>
  <si>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</si>
  <si>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</si>
  <si>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南河内広域行政共同処理事業特別会計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</si>
  <si>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</si>
  <si>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</si>
  <si>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</si>
  <si>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</si>
  <si>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</si>
  <si>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</si>
  <si>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</si>
  <si>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</si>
  <si>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</si>
  <si>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</si>
  <si>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</si>
  <si>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</si>
  <si>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</si>
  <si>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</si>
  <si>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</si>
  <si>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</si>
  <si>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水道事業会計</t>
    <phoneticPr fontId="5"/>
  </si>
  <si>
    <t>法適用企業</t>
    <phoneticPr fontId="5"/>
  </si>
  <si>
    <t>公共下水道事業会計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</si>
  <si>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</si>
  <si>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</si>
  <si>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</si>
  <si>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</si>
  <si>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</si>
  <si>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</si>
  <si>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</si>
  <si>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</si>
  <si>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</si>
  <si>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</si>
  <si>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</si>
  <si>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</si>
  <si>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</si>
  <si>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</si>
  <si>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</si>
  <si>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</si>
  <si>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</si>
  <si>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</si>
  <si>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</si>
  <si>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</si>
  <si>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</si>
  <si>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</si>
  <si>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</si>
  <si>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</si>
  <si>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</si>
  <si>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</si>
  <si>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</si>
  <si>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</si>
  <si>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</si>
  <si>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</si>
  <si>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</si>
  <si>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</si>
  <si>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</si>
  <si>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</si>
  <si>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</si>
  <si>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</si>
  <si>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</si>
  <si>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</si>
  <si>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</si>
  <si>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</si>
  <si>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</si>
  <si>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</si>
  <si>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</si>
  <si>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</si>
  <si>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</si>
  <si>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</si>
  <si>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</si>
  <si>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</si>
  <si>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</si>
  <si>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</si>
  <si>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</si>
  <si>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</si>
  <si>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</si>
  <si>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</si>
  <si>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</si>
  <si>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</si>
  <si>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</si>
  <si>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</si>
  <si>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</si>
  <si>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</si>
  <si>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</si>
  <si>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</si>
  <si>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</si>
  <si>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</si>
  <si>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</si>
  <si>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</si>
  <si>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</si>
  <si>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</si>
  <si>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</si>
  <si>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</si>
  <si>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</si>
  <si>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</si>
  <si>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</si>
  <si>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</si>
  <si>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</si>
  <si>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</si>
  <si>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</si>
  <si>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</si>
  <si>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</si>
  <si>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</si>
  <si>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</si>
  <si>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</si>
  <si>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</si>
  <si>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</si>
  <si>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</si>
  <si>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</si>
  <si>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</si>
  <si>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</si>
  <si>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</si>
  <si>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</si>
  <si>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</si>
  <si>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</si>
  <si>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</si>
  <si>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</si>
  <si>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</si>
  <si>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</si>
  <si>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</si>
  <si>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</si>
  <si>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</si>
  <si>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</si>
  <si>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</si>
  <si>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</si>
  <si>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</si>
  <si>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</si>
  <si>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</si>
  <si>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</si>
  <si>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</si>
  <si>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</si>
  <si>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</si>
  <si>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</si>
  <si>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</si>
  <si>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</si>
  <si>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</si>
  <si>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</si>
  <si>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</si>
  <si>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</si>
  <si>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</si>
  <si>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</si>
  <si>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</si>
  <si>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</si>
  <si>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</si>
  <si>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</si>
  <si>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</si>
  <si>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</si>
  <si>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</si>
  <si>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</si>
  <si>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</si>
  <si>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</si>
  <si>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</si>
  <si>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</si>
  <si>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</si>
  <si>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</si>
  <si>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</si>
  <si>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0.12</t>
  </si>
  <si>
    <t>▲ 0.47</t>
  </si>
  <si>
    <t>国民健康保険事業会計</t>
  </si>
  <si>
    <t>▲ 0.23</t>
  </si>
  <si>
    <t>▲ 0.39</t>
  </si>
  <si>
    <t>水道事業会計</t>
  </si>
  <si>
    <t>一般会計</t>
  </si>
  <si>
    <t>後期高齢者医療事業会計</t>
  </si>
  <si>
    <t>介護保険事業会計</t>
  </si>
  <si>
    <t>南河内広域行政共同処理事業特別会計</t>
  </si>
  <si>
    <t>公共下水道事業会計</t>
  </si>
  <si>
    <t>その他会計（赤字）</t>
  </si>
  <si>
    <t>その他会計（黒字）</t>
  </si>
  <si>
    <t>-</t>
    <phoneticPr fontId="2"/>
  </si>
  <si>
    <t>-</t>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</si>
  <si>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</si>
  <si>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15" eb="17">
      <t>コウキ</t>
    </rPh>
    <rPh sb="17" eb="20">
      <t>コウレイシャ</t>
    </rPh>
    <rPh sb="20" eb="22">
      <t>イリョウ</t>
    </rPh>
    <rPh sb="22" eb="24">
      <t>トクベツ</t>
    </rPh>
    <rPh sb="24" eb="26">
      <t>カイケイ</t>
    </rPh>
    <phoneticPr fontId="2"/>
  </si>
  <si>
    <t>大阪府広域水道事業団（水道事業会計）</t>
    <rPh sb="0" eb="2">
      <t>オオサカ</t>
    </rPh>
    <rPh sb="2" eb="3">
      <t>フ</t>
    </rPh>
    <rPh sb="3" eb="5">
      <t>コウイキ</t>
    </rPh>
    <rPh sb="5" eb="7">
      <t>スイドウ</t>
    </rPh>
    <rPh sb="7" eb="10">
      <t>ジギョウダン</t>
    </rPh>
    <rPh sb="11" eb="13">
      <t>スイドウ</t>
    </rPh>
    <rPh sb="13" eb="15">
      <t>ジギョウ</t>
    </rPh>
    <rPh sb="15" eb="17">
      <t>カイケイ</t>
    </rPh>
    <phoneticPr fontId="2"/>
  </si>
  <si>
    <t>大阪府広域水道事業団（工業用水道事業会計）</t>
    <rPh sb="0" eb="2">
      <t>オオサカ</t>
    </rPh>
    <rPh sb="2" eb="3">
      <t>フ</t>
    </rPh>
    <rPh sb="3" eb="5">
      <t>コウイキ</t>
    </rPh>
    <rPh sb="5" eb="7">
      <t>スイドウ</t>
    </rPh>
    <rPh sb="7" eb="10">
      <t>ジギョウダン</t>
    </rPh>
    <rPh sb="11" eb="14">
      <t>コウギョウヨウ</t>
    </rPh>
    <rPh sb="14" eb="16">
      <t>スイドウ</t>
    </rPh>
    <rPh sb="16" eb="18">
      <t>ジギョウ</t>
    </rPh>
    <rPh sb="18" eb="20">
      <t>カイケイ</t>
    </rPh>
    <phoneticPr fontId="2"/>
  </si>
  <si>
    <t>南河内環境事業組合</t>
    <rPh sb="0" eb="3">
      <t>ミナミカワチ</t>
    </rPh>
    <rPh sb="3" eb="5">
      <t>カンキョウ</t>
    </rPh>
    <rPh sb="5" eb="7">
      <t>ジギョウ</t>
    </rPh>
    <rPh sb="7" eb="9">
      <t>クミアイ</t>
    </rPh>
    <phoneticPr fontId="2"/>
  </si>
  <si>
    <t>大阪府都市競艇組合</t>
    <rPh sb="0" eb="3">
      <t>オオサカフ</t>
    </rPh>
    <rPh sb="3" eb="5">
      <t>トシ</t>
    </rPh>
    <rPh sb="5" eb="7">
      <t>キョウテイ</t>
    </rPh>
    <rPh sb="7" eb="9">
      <t>クミアイ</t>
    </rPh>
    <phoneticPr fontId="2"/>
  </si>
  <si>
    <t>富田林市福祉公社</t>
    <rPh sb="0" eb="4">
      <t>トンダバヤシシ</t>
    </rPh>
    <rPh sb="4" eb="6">
      <t>フクシ</t>
    </rPh>
    <rPh sb="6" eb="8">
      <t>コウシャ</t>
    </rPh>
    <phoneticPr fontId="2"/>
  </si>
  <si>
    <t>富田林市文化振興事業団</t>
    <rPh sb="0" eb="4">
      <t>トンダバヤシシ</t>
    </rPh>
    <rPh sb="4" eb="6">
      <t>ブンカ</t>
    </rPh>
    <rPh sb="6" eb="8">
      <t>シンコウ</t>
    </rPh>
    <rPh sb="8" eb="11">
      <t>ジギョウダン</t>
    </rPh>
    <phoneticPr fontId="2"/>
  </si>
  <si>
    <t>富田林市公園緑化協会</t>
    <rPh sb="0" eb="4">
      <t>トンダバヤシシ</t>
    </rPh>
    <rPh sb="4" eb="6">
      <t>コウエン</t>
    </rPh>
    <rPh sb="6" eb="8">
      <t>リョクカ</t>
    </rPh>
    <rPh sb="8" eb="10">
      <t>キョウカイ</t>
    </rPh>
    <phoneticPr fontId="2"/>
  </si>
  <si>
    <t>富田林市学校給食</t>
    <rPh sb="0" eb="4">
      <t>トンダバヤシシ</t>
    </rPh>
    <rPh sb="4" eb="6">
      <t>ガッコウ</t>
    </rPh>
    <rPh sb="6" eb="8">
      <t>キュウショク</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</si>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</sst>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35965</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26471</c:v>
                </c:pt>
                <c:pt idx="1">
                  <c:v>19155</c:v>
                </c:pt>
                <c:pt idx="2">
                  <c:v>20460</c:v>
                </c:pt>
                <c:pt idx="3">
                  <c:v>27262</c:v>
                </c:pt>
                <c:pt idx="4">
                  <c:v>21598</c:v>
                </c:pt>
              </c:numCache>
            </c:numRef>
          </c:val>
          <c:smooth val="0"/>
        </c:ser>
        <c:dLbls>
          <c:showLegendKey val="0"/>
          <c:showVal val="0"/>
          <c:showCatName val="0"/>
          <c:showSerName val="0"/>
          <c:showPercent val="0"/>
          <c:showBubbleSize val="0"/>
        </c:dLbls>
        <c:marker val="1"/>
        <c:smooth val="0"/>
        <c:axId val="100231808"/>
        <c:axId val="100336384"/>
      </c:lineChart>
      <c:catAx>
        <c:axId val="100231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336384"/>
        <c:crosses val="autoZero"/>
        <c:auto val="1"/>
        <c:lblAlgn val="ctr"/>
        <c:lblOffset val="100"/>
        <c:tickLblSkip val="1"/>
        <c:tickMarkSkip val="1"/>
        <c:noMultiLvlLbl val="0"/>
      </c:catAx>
      <c:valAx>
        <c:axId val="10033638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231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2.44</c:v>
                </c:pt>
                <c:pt idx="1">
                  <c:v>2.4500000000000002</c:v>
                </c:pt>
                <c:pt idx="2">
                  <c:v>2.3199999999999998</c:v>
                </c:pt>
                <c:pt idx="3">
                  <c:v>3.48</c:v>
                </c:pt>
                <c:pt idx="4">
                  <c:v>3.02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17.170000000000002</c:v>
                </c:pt>
                <c:pt idx="1">
                  <c:v>16.739999999999998</c:v>
                </c:pt>
                <c:pt idx="2">
                  <c:v>16.77</c:v>
                </c:pt>
                <c:pt idx="3">
                  <c:v>16.760000000000002</c:v>
                </c:pt>
                <c:pt idx="4">
                  <c:v>16.899999999999999</c:v>
                </c:pt>
              </c:numCache>
            </c:numRef>
          </c:val>
        </c:ser>
        <c:dLbls>
          <c:showLegendKey val="0"/>
          <c:showVal val="0"/>
          <c:showCatName val="0"/>
          <c:showSerName val="0"/>
          <c:showPercent val="0"/>
          <c:showBubbleSize val="0"/>
        </c:dLbls>
        <c:gapWidth val="250"/>
        <c:overlap val="100"/>
        <c:axId val="107957632"/>
        <c:axId val="107980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1.33</c:v>
                </c:pt>
                <c:pt idx="1">
                  <c:v>0.03</c:v>
                </c:pt>
                <c:pt idx="2">
                  <c:v>-0.12</c:v>
                </c:pt>
                <c:pt idx="3">
                  <c:v>1.18</c:v>
                </c:pt>
                <c:pt idx="4">
                  <c:v>-0.47</c:v>
                </c:pt>
              </c:numCache>
            </c:numRef>
          </c:val>
          <c:smooth val="0"/>
        </c:ser>
        <c:dLbls>
          <c:showLegendKey val="0"/>
          <c:showVal val="0"/>
          <c:showCatName val="0"/>
          <c:showSerName val="0"/>
          <c:showPercent val="0"/>
          <c:showBubbleSize val="0"/>
        </c:dLbls>
        <c:marker val="1"/>
        <c:smooth val="0"/>
        <c:axId val="107957632"/>
        <c:axId val="107980288"/>
      </c:lineChart>
      <c:catAx>
        <c:axId val="107957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980288"/>
        <c:crosses val="autoZero"/>
        <c:auto val="1"/>
        <c:lblAlgn val="ctr"/>
        <c:lblOffset val="100"/>
        <c:tickLblSkip val="1"/>
        <c:tickMarkSkip val="1"/>
        <c:noMultiLvlLbl val="0"/>
      </c:catAx>
      <c:valAx>
        <c:axId val="107980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957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公共下水道事業会計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南河内広域行政共同処理事業特別会計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介護保険事業会計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0.15</c:v>
                </c:pt>
                <c:pt idx="2">
                  <c:v>#N/A</c:v>
                </c:pt>
                <c:pt idx="3">
                  <c:v>0.09</c:v>
                </c:pt>
                <c:pt idx="4">
                  <c:v>#N/A</c:v>
                </c:pt>
                <c:pt idx="5">
                  <c:v>0.32</c:v>
                </c:pt>
                <c:pt idx="6">
                  <c:v>#N/A</c:v>
                </c:pt>
                <c:pt idx="7">
                  <c:v>0.34</c:v>
                </c:pt>
                <c:pt idx="8">
                  <c:v>#N/A</c:v>
                </c:pt>
                <c:pt idx="9">
                  <c:v>0.1</c:v>
                </c:pt>
              </c:numCache>
            </c:numRef>
          </c:val>
        </c:ser>
        <c:ser>
          <c:idx val="6"/>
          <c:order val="6"/>
          <c:tx>
            <c:strRef>
              <c:f>データシート!$A$33</c:f>
              <c:strCache>
                <c:ptCount val="1"/>
                <c:pt idx="0">
                  <c:v>後期高齢者医療事業会計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0.15</c:v>
                </c:pt>
                <c:pt idx="2">
                  <c:v>#N/A</c:v>
                </c:pt>
                <c:pt idx="3">
                  <c:v>0.16</c:v>
                </c:pt>
                <c:pt idx="4">
                  <c:v>#N/A</c:v>
                </c:pt>
                <c:pt idx="5">
                  <c:v>0.2</c:v>
                </c:pt>
                <c:pt idx="6">
                  <c:v>#N/A</c:v>
                </c:pt>
                <c:pt idx="7">
                  <c:v>0.21</c:v>
                </c:pt>
                <c:pt idx="8">
                  <c:v>#N/A</c:v>
                </c:pt>
                <c:pt idx="9">
                  <c:v>0.23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2.44</c:v>
                </c:pt>
                <c:pt idx="2">
                  <c:v>#N/A</c:v>
                </c:pt>
                <c:pt idx="3">
                  <c:v>2.4500000000000002</c:v>
                </c:pt>
                <c:pt idx="4">
                  <c:v>#N/A</c:v>
                </c:pt>
                <c:pt idx="5">
                  <c:v>2.31</c:v>
                </c:pt>
                <c:pt idx="6">
                  <c:v>#N/A</c:v>
                </c:pt>
                <c:pt idx="7">
                  <c:v>3.48</c:v>
                </c:pt>
                <c:pt idx="8">
                  <c:v>#N/A</c:v>
                </c:pt>
                <c:pt idx="9">
                  <c:v>3.01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15.18</c:v>
                </c:pt>
                <c:pt idx="2">
                  <c:v>#N/A</c:v>
                </c:pt>
                <c:pt idx="3">
                  <c:v>16.649999999999999</c:v>
                </c:pt>
                <c:pt idx="4">
                  <c:v>#N/A</c:v>
                </c:pt>
                <c:pt idx="5">
                  <c:v>18.57</c:v>
                </c:pt>
                <c:pt idx="6">
                  <c:v>#N/A</c:v>
                </c:pt>
                <c:pt idx="7">
                  <c:v>18.79</c:v>
                </c:pt>
                <c:pt idx="8">
                  <c:v>#N/A</c:v>
                </c:pt>
                <c:pt idx="9">
                  <c:v>16.649999999999999</c:v>
                </c:pt>
              </c:numCache>
            </c:numRef>
          </c:val>
        </c:ser>
        <c:ser>
          <c:idx val="9"/>
          <c:order val="9"/>
          <c:tx>
            <c:strRef>
              <c:f>データシート!$A$36</c:f>
              <c:strCache>
                <c:ptCount val="1"/>
                <c:pt idx="0">
                  <c:v>国民健康保険事業会計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0.99</c:v>
                </c:pt>
                <c:pt idx="2">
                  <c:v>#N/A</c:v>
                </c:pt>
                <c:pt idx="3">
                  <c:v>0.86</c:v>
                </c:pt>
                <c:pt idx="4">
                  <c:v>#N/A</c:v>
                </c:pt>
                <c:pt idx="5">
                  <c:v>0.2</c:v>
                </c:pt>
                <c:pt idx="6">
                  <c:v>0.23</c:v>
                </c:pt>
                <c:pt idx="7">
                  <c:v>#N/A</c:v>
                </c:pt>
                <c:pt idx="8">
                  <c:v>0.39</c:v>
                </c:pt>
                <c:pt idx="9">
                  <c:v>#N/A</c:v>
                </c:pt>
              </c:numCache>
            </c:numRef>
          </c:val>
        </c:ser>
        <c:dLbls>
          <c:showLegendKey val="0"/>
          <c:showVal val="0"/>
          <c:showCatName val="0"/>
          <c:showSerName val="0"/>
          <c:showPercent val="0"/>
          <c:showBubbleSize val="0"/>
        </c:dLbls>
        <c:gapWidth val="150"/>
        <c:overlap val="100"/>
        <c:axId val="108443136"/>
        <c:axId val="108444672"/>
      </c:barChart>
      <c:catAx>
        <c:axId val="108443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444672"/>
        <c:crosses val="autoZero"/>
        <c:auto val="1"/>
        <c:lblAlgn val="ctr"/>
        <c:lblOffset val="100"/>
        <c:tickLblSkip val="1"/>
        <c:tickMarkSkip val="1"/>
        <c:noMultiLvlLbl val="0"/>
      </c:catAx>
      <c:valAx>
        <c:axId val="108444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443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3527</c:v>
                </c:pt>
                <c:pt idx="5">
                  <c:v>3573</c:v>
                </c:pt>
                <c:pt idx="8">
                  <c:v>3571</c:v>
                </c:pt>
                <c:pt idx="11">
                  <c:v>3614</c:v>
                </c:pt>
                <c:pt idx="14">
                  <c:v>3752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43</c:v>
                </c:pt>
                <c:pt idx="3">
                  <c:v>42</c:v>
                </c:pt>
                <c:pt idx="6">
                  <c:v>40</c:v>
                </c:pt>
                <c:pt idx="9">
                  <c:v>39</c:v>
                </c:pt>
                <c:pt idx="12">
                  <c:v>38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452</c:v>
                </c:pt>
                <c:pt idx="3">
                  <c:v>474</c:v>
                </c:pt>
                <c:pt idx="6">
                  <c:v>445</c:v>
                </c:pt>
                <c:pt idx="9">
                  <c:v>436</c:v>
                </c:pt>
                <c:pt idx="12">
                  <c:v>409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1102</c:v>
                </c:pt>
                <c:pt idx="3">
                  <c:v>1046</c:v>
                </c:pt>
                <c:pt idx="6">
                  <c:v>1029</c:v>
                </c:pt>
                <c:pt idx="9">
                  <c:v>984</c:v>
                </c:pt>
                <c:pt idx="12">
                  <c:v>874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2331</c:v>
                </c:pt>
                <c:pt idx="3">
                  <c:v>2143</c:v>
                </c:pt>
                <c:pt idx="6">
                  <c:v>2149</c:v>
                </c:pt>
                <c:pt idx="9">
                  <c:v>2232</c:v>
                </c:pt>
                <c:pt idx="12">
                  <c:v>2346</c:v>
                </c:pt>
              </c:numCache>
            </c:numRef>
          </c:val>
        </c:ser>
        <c:dLbls>
          <c:showLegendKey val="0"/>
          <c:showVal val="0"/>
          <c:showCatName val="0"/>
          <c:showSerName val="0"/>
          <c:showPercent val="0"/>
          <c:showBubbleSize val="0"/>
        </c:dLbls>
        <c:gapWidth val="100"/>
        <c:overlap val="100"/>
        <c:axId val="106955136"/>
        <c:axId val="106957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401</c:v>
                </c:pt>
                <c:pt idx="2">
                  <c:v>#N/A</c:v>
                </c:pt>
                <c:pt idx="3">
                  <c:v>#N/A</c:v>
                </c:pt>
                <c:pt idx="4">
                  <c:v>132</c:v>
                </c:pt>
                <c:pt idx="5">
                  <c:v>#N/A</c:v>
                </c:pt>
                <c:pt idx="6">
                  <c:v>#N/A</c:v>
                </c:pt>
                <c:pt idx="7">
                  <c:v>92</c:v>
                </c:pt>
                <c:pt idx="8">
                  <c:v>#N/A</c:v>
                </c:pt>
                <c:pt idx="9">
                  <c:v>#N/A</c:v>
                </c:pt>
                <c:pt idx="10">
                  <c:v>77</c:v>
                </c:pt>
                <c:pt idx="11">
                  <c:v>#N/A</c:v>
                </c:pt>
                <c:pt idx="12">
                  <c:v>#N/A</c:v>
                </c:pt>
                <c:pt idx="13">
                  <c:v>-85</c:v>
                </c:pt>
                <c:pt idx="14">
                  <c:v>#N/A</c:v>
                </c:pt>
              </c:numCache>
            </c:numRef>
          </c:val>
          <c:smooth val="0"/>
        </c:ser>
        <c:dLbls>
          <c:showLegendKey val="0"/>
          <c:showVal val="0"/>
          <c:showCatName val="0"/>
          <c:showSerName val="0"/>
          <c:showPercent val="0"/>
          <c:showBubbleSize val="0"/>
        </c:dLbls>
        <c:marker val="1"/>
        <c:smooth val="0"/>
        <c:axId val="106955136"/>
        <c:axId val="106957056"/>
      </c:lineChart>
      <c:catAx>
        <c:axId val="10695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957056"/>
        <c:crosses val="autoZero"/>
        <c:auto val="1"/>
        <c:lblAlgn val="ctr"/>
        <c:lblOffset val="100"/>
        <c:tickLblSkip val="1"/>
        <c:tickMarkSkip val="1"/>
        <c:noMultiLvlLbl val="0"/>
      </c:catAx>
      <c:valAx>
        <c:axId val="106957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955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29646</c:v>
                </c:pt>
                <c:pt idx="5">
                  <c:v>30250</c:v>
                </c:pt>
                <c:pt idx="8">
                  <c:v>30928</c:v>
                </c:pt>
                <c:pt idx="11">
                  <c:v>31159</c:v>
                </c:pt>
                <c:pt idx="14">
                  <c:v>30833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10076</c:v>
                </c:pt>
                <c:pt idx="5">
                  <c:v>9391</c:v>
                </c:pt>
                <c:pt idx="8">
                  <c:v>9019</c:v>
                </c:pt>
                <c:pt idx="11">
                  <c:v>8455</c:v>
                </c:pt>
                <c:pt idx="14">
                  <c:v>7899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8669</c:v>
                </c:pt>
                <c:pt idx="5">
                  <c:v>8851</c:v>
                </c:pt>
                <c:pt idx="8">
                  <c:v>9139</c:v>
                </c:pt>
                <c:pt idx="11">
                  <c:v>9675</c:v>
                </c:pt>
                <c:pt idx="14">
                  <c:v>10019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7633</c:v>
                </c:pt>
                <c:pt idx="3">
                  <c:v>7453</c:v>
                </c:pt>
                <c:pt idx="6">
                  <c:v>7096</c:v>
                </c:pt>
                <c:pt idx="9">
                  <c:v>6320</c:v>
                </c:pt>
                <c:pt idx="12">
                  <c:v>5890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1866</c:v>
                </c:pt>
                <c:pt idx="3">
                  <c:v>1486</c:v>
                </c:pt>
                <c:pt idx="6">
                  <c:v>1068</c:v>
                </c:pt>
                <c:pt idx="9">
                  <c:v>654</c:v>
                </c:pt>
                <c:pt idx="12">
                  <c:v>257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14535</c:v>
                </c:pt>
                <c:pt idx="3">
                  <c:v>13630</c:v>
                </c:pt>
                <c:pt idx="6">
                  <c:v>12934</c:v>
                </c:pt>
                <c:pt idx="9">
                  <c:v>12114</c:v>
                </c:pt>
                <c:pt idx="12">
                  <c:v>11055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356</c:v>
                </c:pt>
                <c:pt idx="3">
                  <c:v>314</c:v>
                </c:pt>
                <c:pt idx="6">
                  <c:v>274</c:v>
                </c:pt>
                <c:pt idx="9">
                  <c:v>235</c:v>
                </c:pt>
                <c:pt idx="12">
                  <c:v>197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24465</c:v>
                </c:pt>
                <c:pt idx="3">
                  <c:v>24614</c:v>
                </c:pt>
                <c:pt idx="6">
                  <c:v>25301</c:v>
                </c:pt>
                <c:pt idx="9">
                  <c:v>26113</c:v>
                </c:pt>
                <c:pt idx="12">
                  <c:v>26437</c:v>
                </c:pt>
              </c:numCache>
            </c:numRef>
          </c:val>
        </c:ser>
        <c:dLbls>
          <c:showLegendKey val="0"/>
          <c:showVal val="0"/>
          <c:showCatName val="0"/>
          <c:showSerName val="0"/>
          <c:showPercent val="0"/>
          <c:showBubbleSize val="0"/>
        </c:dLbls>
        <c:gapWidth val="100"/>
        <c:overlap val="100"/>
        <c:axId val="106993920"/>
        <c:axId val="107012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465</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6993920"/>
        <c:axId val="107012480"/>
      </c:lineChart>
      <c:catAx>
        <c:axId val="10699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012480"/>
        <c:crosses val="autoZero"/>
        <c:auto val="1"/>
        <c:lblAlgn val="ctr"/>
        <c:lblOffset val="100"/>
        <c:tickLblSkip val="1"/>
        <c:tickMarkSkip val="1"/>
        <c:noMultiLvlLbl val="0"/>
      </c:catAx>
      <c:valAx>
        <c:axId val="107012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993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大阪府富田林市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115,931
114,963
39.72
39,247,580
38,561,923
671,464
22,255,048
26,437,072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本市の財政力指数は、平成</a:t>
          </a:r>
          <a:r>
            <a:rPr kumimoji="1" lang="en-US" altLang="ja-JP" sz="1300">
              <a:latin typeface="ＭＳ Ｐゴシック"/>
            </a:rPr>
            <a:t>26</a:t>
          </a:r>
          <a:r>
            <a:rPr kumimoji="1" lang="ja-JP" altLang="en-US" sz="1300">
              <a:latin typeface="ＭＳ Ｐゴシック"/>
            </a:rPr>
            <a:t>年度は前年度と同水準の</a:t>
          </a:r>
          <a:r>
            <a:rPr kumimoji="1" lang="en-US" altLang="ja-JP" sz="1300">
              <a:latin typeface="ＭＳ Ｐゴシック"/>
            </a:rPr>
            <a:t>0.63</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類似団体内では平均よりも低い水準のため、歳出面では更なる事務の効率化、歳入面では税の徴収率の向上に努める。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78015</xdr:rowOff>
    </xdr:from>
    <xdr:to>
      <xdr:col>7</xdr:col>
      <xdr:colOff>152400</xdr:colOff>
      <xdr:row>43</xdr:row>
      <xdr:rowOff>78015</xdr:rowOff>
    </xdr:to>
    <xdr:cxnSp macro="">
      <xdr:nvCxnSpPr>
        <xdr:cNvPr id="69" name="直線コネクタ 68"/>
        <xdr:cNvCxnSpPr/>
      </xdr:nvCxnSpPr>
      <xdr:spPr>
        <a:xfrm>
          <a:off x="4114800" y="74503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25599</xdr:rowOff>
    </xdr:from>
    <xdr:ext cx="762000" cy="259045"/>
    <xdr:sp macro="" textlink="">
      <xdr:nvSpPr>
        <xdr:cNvPr id="70"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78015</xdr:rowOff>
    </xdr:from>
    <xdr:to>
      <xdr:col>6</xdr:col>
      <xdr:colOff>0</xdr:colOff>
      <xdr:row>43</xdr:row>
      <xdr:rowOff>78015</xdr:rowOff>
    </xdr:to>
    <xdr:cxnSp macro="">
      <xdr:nvCxnSpPr>
        <xdr:cNvPr id="72" name="直線コネクタ 71"/>
        <xdr:cNvCxnSpPr/>
      </xdr:nvCxnSpPr>
      <xdr:spPr>
        <a:xfrm>
          <a:off x="3225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4" name="テキスト ボックス 73"/>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43543</xdr:rowOff>
    </xdr:from>
    <xdr:to>
      <xdr:col>4</xdr:col>
      <xdr:colOff>482600</xdr:colOff>
      <xdr:row>43</xdr:row>
      <xdr:rowOff>78015</xdr:rowOff>
    </xdr:to>
    <xdr:cxnSp macro="">
      <xdr:nvCxnSpPr>
        <xdr:cNvPr id="75" name="直線コネクタ 74"/>
        <xdr:cNvCxnSpPr/>
      </xdr:nvCxnSpPr>
      <xdr:spPr>
        <a:xfrm>
          <a:off x="2336800" y="74158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7" name="テキスト ボックス 76"/>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163285</xdr:rowOff>
    </xdr:from>
    <xdr:to>
      <xdr:col>3</xdr:col>
      <xdr:colOff>279400</xdr:colOff>
      <xdr:row>43</xdr:row>
      <xdr:rowOff>43543</xdr:rowOff>
    </xdr:to>
    <xdr:cxnSp macro="">
      <xdr:nvCxnSpPr>
        <xdr:cNvPr id="78" name="直線コネクタ 77"/>
        <xdr:cNvCxnSpPr/>
      </xdr:nvCxnSpPr>
      <xdr:spPr>
        <a:xfrm>
          <a:off x="1447800" y="736418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80" name="テキスト ボックス 79"/>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127907</xdr:rowOff>
    </xdr:from>
    <xdr:to>
      <xdr:col>2</xdr:col>
      <xdr:colOff>127000</xdr:colOff>
      <xdr:row>41</xdr:row>
      <xdr:rowOff>58057</xdr:rowOff>
    </xdr:to>
    <xdr:sp macro="" textlink="">
      <xdr:nvSpPr>
        <xdr:cNvPr id="81" name="フローチャート : 判断 80"/>
        <xdr:cNvSpPr/>
      </xdr:nvSpPr>
      <xdr:spPr>
        <a:xfrm>
          <a:off x="1397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68234</xdr:rowOff>
    </xdr:from>
    <xdr:ext cx="762000" cy="259045"/>
    <xdr:sp macro="" textlink="">
      <xdr:nvSpPr>
        <xdr:cNvPr id="82" name="テキスト ボックス 81"/>
        <xdr:cNvSpPr txBox="1"/>
      </xdr:nvSpPr>
      <xdr:spPr>
        <a:xfrm>
          <a:off x="1066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27215</xdr:rowOff>
    </xdr:from>
    <xdr:to>
      <xdr:col>7</xdr:col>
      <xdr:colOff>203200</xdr:colOff>
      <xdr:row>43</xdr:row>
      <xdr:rowOff>128815</xdr:rowOff>
    </xdr:to>
    <xdr:sp macro="" textlink="">
      <xdr:nvSpPr>
        <xdr:cNvPr id="88" name="円/楕円 87"/>
        <xdr:cNvSpPr/>
      </xdr:nvSpPr>
      <xdr:spPr>
        <a:xfrm>
          <a:off x="4902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170742</xdr:rowOff>
    </xdr:from>
    <xdr:ext cx="762000" cy="259045"/>
    <xdr:sp macro="" textlink="">
      <xdr:nvSpPr>
        <xdr:cNvPr id="89" name="財政力該当値テキスト"/>
        <xdr:cNvSpPr txBox="1"/>
      </xdr:nvSpPr>
      <xdr:spPr>
        <a:xfrm>
          <a:off x="5041900" y="737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27215</xdr:rowOff>
    </xdr:from>
    <xdr:to>
      <xdr:col>6</xdr:col>
      <xdr:colOff>50800</xdr:colOff>
      <xdr:row>43</xdr:row>
      <xdr:rowOff>128815</xdr:rowOff>
    </xdr:to>
    <xdr:sp macro="" textlink="">
      <xdr:nvSpPr>
        <xdr:cNvPr id="90" name="円/楕円 89"/>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91" name="テキスト ボックス 90"/>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27215</xdr:rowOff>
    </xdr:from>
    <xdr:to>
      <xdr:col>4</xdr:col>
      <xdr:colOff>533400</xdr:colOff>
      <xdr:row>43</xdr:row>
      <xdr:rowOff>128815</xdr:rowOff>
    </xdr:to>
    <xdr:sp macro="" textlink="">
      <xdr:nvSpPr>
        <xdr:cNvPr id="92" name="円/楕円 91"/>
        <xdr:cNvSpPr/>
      </xdr:nvSpPr>
      <xdr:spPr>
        <a:xfrm>
          <a:off x="3175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93" name="テキスト ボックス 92"/>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164193</xdr:rowOff>
    </xdr:from>
    <xdr:to>
      <xdr:col>3</xdr:col>
      <xdr:colOff>330200</xdr:colOff>
      <xdr:row>43</xdr:row>
      <xdr:rowOff>94343</xdr:rowOff>
    </xdr:to>
    <xdr:sp macro="" textlink="">
      <xdr:nvSpPr>
        <xdr:cNvPr id="94" name="円/楕円 93"/>
        <xdr:cNvSpPr/>
      </xdr:nvSpPr>
      <xdr:spPr>
        <a:xfrm>
          <a:off x="2286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79120</xdr:rowOff>
    </xdr:from>
    <xdr:ext cx="762000" cy="259045"/>
    <xdr:sp macro="" textlink="">
      <xdr:nvSpPr>
        <xdr:cNvPr id="95" name="テキスト ボックス 94"/>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96" name="円/楕円 95"/>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97" name="テキスト ボックス 96"/>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本市の経常収支比率は、上昇傾向となっている。平成</a:t>
          </a:r>
          <a:r>
            <a:rPr kumimoji="1" lang="en-US" altLang="ja-JP" sz="1300">
              <a:latin typeface="ＭＳ Ｐゴシック"/>
            </a:rPr>
            <a:t>26</a:t>
          </a:r>
          <a:r>
            <a:rPr kumimoji="1" lang="ja-JP" altLang="en-US" sz="1300">
              <a:latin typeface="ＭＳ Ｐゴシック"/>
            </a:rPr>
            <a:t>年度は前年度比で</a:t>
          </a:r>
          <a:r>
            <a:rPr kumimoji="1" lang="en-US" altLang="ja-JP" sz="1300">
              <a:latin typeface="ＭＳ Ｐゴシック"/>
            </a:rPr>
            <a:t>1.9</a:t>
          </a:r>
          <a:r>
            <a:rPr kumimoji="1" lang="ja-JP" altLang="en-US" sz="1300">
              <a:latin typeface="ＭＳ Ｐゴシック"/>
            </a:rPr>
            <a:t>％の悪化となり、依然として、類似団体平均を上回っている。主な要因は、定年退職者の増などにより人件費が増加したことや臨時財政対策債の償還による公債費の増加である。今後も定員管理や事務事業の効率化など、義務的経費の削減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12954</xdr:rowOff>
    </xdr:from>
    <xdr:to>
      <xdr:col>7</xdr:col>
      <xdr:colOff>152400</xdr:colOff>
      <xdr:row>63</xdr:row>
      <xdr:rowOff>104648</xdr:rowOff>
    </xdr:to>
    <xdr:cxnSp macro="">
      <xdr:nvCxnSpPr>
        <xdr:cNvPr id="130" name="直線コネクタ 129"/>
        <xdr:cNvCxnSpPr/>
      </xdr:nvCxnSpPr>
      <xdr:spPr>
        <a:xfrm>
          <a:off x="4114800" y="10814304"/>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99585</xdr:rowOff>
    </xdr:from>
    <xdr:ext cx="762000" cy="259045"/>
    <xdr:sp macro="" textlink="">
      <xdr:nvSpPr>
        <xdr:cNvPr id="131" name="財政構造の弾力性平均値テキスト"/>
        <xdr:cNvSpPr txBox="1"/>
      </xdr:nvSpPr>
      <xdr:spPr>
        <a:xfrm>
          <a:off x="5041900" y="10386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12954</xdr:rowOff>
    </xdr:from>
    <xdr:to>
      <xdr:col>6</xdr:col>
      <xdr:colOff>0</xdr:colOff>
      <xdr:row>63</xdr:row>
      <xdr:rowOff>27432</xdr:rowOff>
    </xdr:to>
    <xdr:cxnSp macro="">
      <xdr:nvCxnSpPr>
        <xdr:cNvPr id="133" name="直線コネクタ 132"/>
        <xdr:cNvCxnSpPr/>
      </xdr:nvCxnSpPr>
      <xdr:spPr>
        <a:xfrm flipV="1">
          <a:off x="3225800" y="1081430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132097</xdr:rowOff>
    </xdr:from>
    <xdr:ext cx="736600" cy="259045"/>
    <xdr:sp macro="" textlink="">
      <xdr:nvSpPr>
        <xdr:cNvPr id="135" name="テキスト ボックス 134"/>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126492</xdr:rowOff>
    </xdr:from>
    <xdr:to>
      <xdr:col>4</xdr:col>
      <xdr:colOff>482600</xdr:colOff>
      <xdr:row>63</xdr:row>
      <xdr:rowOff>27432</xdr:rowOff>
    </xdr:to>
    <xdr:cxnSp macro="">
      <xdr:nvCxnSpPr>
        <xdr:cNvPr id="136" name="直線コネクタ 135"/>
        <xdr:cNvCxnSpPr/>
      </xdr:nvCxnSpPr>
      <xdr:spPr>
        <a:xfrm>
          <a:off x="2336800" y="1075639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170705</xdr:rowOff>
    </xdr:from>
    <xdr:ext cx="762000" cy="259045"/>
    <xdr:sp macro="" textlink="">
      <xdr:nvSpPr>
        <xdr:cNvPr id="138" name="テキスト ボックス 137"/>
        <xdr:cNvSpPr txBox="1"/>
      </xdr:nvSpPr>
      <xdr:spPr>
        <a:xfrm>
          <a:off x="2844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143510</xdr:rowOff>
    </xdr:from>
    <xdr:to>
      <xdr:col>3</xdr:col>
      <xdr:colOff>279400</xdr:colOff>
      <xdr:row>62</xdr:row>
      <xdr:rowOff>126492</xdr:rowOff>
    </xdr:to>
    <xdr:cxnSp macro="">
      <xdr:nvCxnSpPr>
        <xdr:cNvPr id="139" name="直線コネクタ 138"/>
        <xdr:cNvCxnSpPr/>
      </xdr:nvCxnSpPr>
      <xdr:spPr>
        <a:xfrm>
          <a:off x="1447800" y="1060196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151401</xdr:rowOff>
    </xdr:from>
    <xdr:ext cx="762000" cy="259045"/>
    <xdr:sp macro="" textlink="">
      <xdr:nvSpPr>
        <xdr:cNvPr id="141" name="テキスト ボックス 140"/>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112014</xdr:rowOff>
    </xdr:from>
    <xdr:to>
      <xdr:col>2</xdr:col>
      <xdr:colOff>127000</xdr:colOff>
      <xdr:row>62</xdr:row>
      <xdr:rowOff>42164</xdr:rowOff>
    </xdr:to>
    <xdr:sp macro="" textlink="">
      <xdr:nvSpPr>
        <xdr:cNvPr id="142" name="フローチャート : 判断 141"/>
        <xdr:cNvSpPr/>
      </xdr:nvSpPr>
      <xdr:spPr>
        <a:xfrm>
          <a:off x="1397000" y="1057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26941</xdr:rowOff>
    </xdr:from>
    <xdr:ext cx="762000" cy="259045"/>
    <xdr:sp macro="" textlink="">
      <xdr:nvSpPr>
        <xdr:cNvPr id="143" name="テキスト ボックス 142"/>
        <xdr:cNvSpPr txBox="1"/>
      </xdr:nvSpPr>
      <xdr:spPr>
        <a:xfrm>
          <a:off x="10668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53848</xdr:rowOff>
    </xdr:from>
    <xdr:to>
      <xdr:col>7</xdr:col>
      <xdr:colOff>203200</xdr:colOff>
      <xdr:row>63</xdr:row>
      <xdr:rowOff>155448</xdr:rowOff>
    </xdr:to>
    <xdr:sp macro="" textlink="">
      <xdr:nvSpPr>
        <xdr:cNvPr id="149" name="円/楕円 148"/>
        <xdr:cNvSpPr/>
      </xdr:nvSpPr>
      <xdr:spPr>
        <a:xfrm>
          <a:off x="49022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25925</xdr:rowOff>
    </xdr:from>
    <xdr:ext cx="762000" cy="259045"/>
    <xdr:sp macro="" textlink="">
      <xdr:nvSpPr>
        <xdr:cNvPr id="150" name="財政構造の弾力性該当値テキスト"/>
        <xdr:cNvSpPr txBox="1"/>
      </xdr:nvSpPr>
      <xdr:spPr>
        <a:xfrm>
          <a:off x="5041900" y="1082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133604</xdr:rowOff>
    </xdr:from>
    <xdr:to>
      <xdr:col>6</xdr:col>
      <xdr:colOff>50800</xdr:colOff>
      <xdr:row>63</xdr:row>
      <xdr:rowOff>63754</xdr:rowOff>
    </xdr:to>
    <xdr:sp macro="" textlink="">
      <xdr:nvSpPr>
        <xdr:cNvPr id="151" name="円/楕円 150"/>
        <xdr:cNvSpPr/>
      </xdr:nvSpPr>
      <xdr:spPr>
        <a:xfrm>
          <a:off x="4064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48531</xdr:rowOff>
    </xdr:from>
    <xdr:ext cx="736600" cy="259045"/>
    <xdr:sp macro="" textlink="">
      <xdr:nvSpPr>
        <xdr:cNvPr id="152" name="テキスト ボックス 151"/>
        <xdr:cNvSpPr txBox="1"/>
      </xdr:nvSpPr>
      <xdr:spPr>
        <a:xfrm>
          <a:off x="3733800" y="10849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148082</xdr:rowOff>
    </xdr:from>
    <xdr:to>
      <xdr:col>4</xdr:col>
      <xdr:colOff>533400</xdr:colOff>
      <xdr:row>63</xdr:row>
      <xdr:rowOff>78232</xdr:rowOff>
    </xdr:to>
    <xdr:sp macro="" textlink="">
      <xdr:nvSpPr>
        <xdr:cNvPr id="153" name="円/楕円 152"/>
        <xdr:cNvSpPr/>
      </xdr:nvSpPr>
      <xdr:spPr>
        <a:xfrm>
          <a:off x="3175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63009</xdr:rowOff>
    </xdr:from>
    <xdr:ext cx="762000" cy="259045"/>
    <xdr:sp macro="" textlink="">
      <xdr:nvSpPr>
        <xdr:cNvPr id="154" name="テキスト ボックス 153"/>
        <xdr:cNvSpPr txBox="1"/>
      </xdr:nvSpPr>
      <xdr:spPr>
        <a:xfrm>
          <a:off x="28448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75692</xdr:rowOff>
    </xdr:from>
    <xdr:to>
      <xdr:col>3</xdr:col>
      <xdr:colOff>330200</xdr:colOff>
      <xdr:row>63</xdr:row>
      <xdr:rowOff>5842</xdr:rowOff>
    </xdr:to>
    <xdr:sp macro="" textlink="">
      <xdr:nvSpPr>
        <xdr:cNvPr id="155" name="円/楕円 154"/>
        <xdr:cNvSpPr/>
      </xdr:nvSpPr>
      <xdr:spPr>
        <a:xfrm>
          <a:off x="2286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162069</xdr:rowOff>
    </xdr:from>
    <xdr:ext cx="762000" cy="259045"/>
    <xdr:sp macro="" textlink="">
      <xdr:nvSpPr>
        <xdr:cNvPr id="156" name="テキスト ボックス 155"/>
        <xdr:cNvSpPr txBox="1"/>
      </xdr:nvSpPr>
      <xdr:spPr>
        <a:xfrm>
          <a:off x="1955800" y="1079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92710</xdr:rowOff>
    </xdr:from>
    <xdr:to>
      <xdr:col>2</xdr:col>
      <xdr:colOff>127000</xdr:colOff>
      <xdr:row>62</xdr:row>
      <xdr:rowOff>22860</xdr:rowOff>
    </xdr:to>
    <xdr:sp macro="" textlink="">
      <xdr:nvSpPr>
        <xdr:cNvPr id="157" name="円/楕円 156"/>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33037</xdr:rowOff>
    </xdr:from>
    <xdr:ext cx="762000" cy="259045"/>
    <xdr:sp macro="" textlink="">
      <xdr:nvSpPr>
        <xdr:cNvPr id="158" name="テキスト ボックス 157"/>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[104,046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人件費、物件費及び維持補修費の合計額の人口一人当たりの合計金額は前年度よりも</a:t>
          </a:r>
          <a:r>
            <a:rPr kumimoji="1" lang="en-US" altLang="ja-JP" sz="1300">
              <a:latin typeface="ＭＳ Ｐゴシック"/>
            </a:rPr>
            <a:t>4.8%</a:t>
          </a:r>
          <a:r>
            <a:rPr kumimoji="1" lang="ja-JP" altLang="en-US" sz="1300">
              <a:latin typeface="ＭＳ Ｐゴシック"/>
            </a:rPr>
            <a:t>増となった。</a:t>
          </a:r>
          <a:endParaRPr kumimoji="1" lang="en-US" altLang="ja-JP" sz="1300">
            <a:latin typeface="ＭＳ Ｐゴシック"/>
          </a:endParaRPr>
        </a:p>
        <a:p>
          <a:r>
            <a:rPr kumimoji="1" lang="ja-JP" altLang="en-US" sz="1300">
              <a:latin typeface="ＭＳ Ｐゴシック"/>
            </a:rPr>
            <a:t>類似団体平均よりも下回っているが、増加傾向となっている。平成</a:t>
          </a:r>
          <a:r>
            <a:rPr kumimoji="1" lang="en-US" altLang="ja-JP" sz="1300">
              <a:latin typeface="ＭＳ Ｐゴシック"/>
            </a:rPr>
            <a:t>26</a:t>
          </a:r>
          <a:r>
            <a:rPr kumimoji="1" lang="ja-JP" altLang="en-US" sz="1300">
              <a:latin typeface="ＭＳ Ｐゴシック"/>
            </a:rPr>
            <a:t>年度の主な増加要因は定年退職者の増などによる人件費の増加や光熱水費の値上がり等による物件費の増加である。今後も定員管理や事務事業の効率化など、義務的経費の削減に努めていく。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19157</xdr:rowOff>
    </xdr:from>
    <xdr:to>
      <xdr:col>7</xdr:col>
      <xdr:colOff>152400</xdr:colOff>
      <xdr:row>84</xdr:row>
      <xdr:rowOff>100578</xdr:rowOff>
    </xdr:to>
    <xdr:cxnSp macro="">
      <xdr:nvCxnSpPr>
        <xdr:cNvPr id="195" name="直線コネクタ 194"/>
        <xdr:cNvCxnSpPr/>
      </xdr:nvCxnSpPr>
      <xdr:spPr>
        <a:xfrm>
          <a:off x="4114800" y="14420957"/>
          <a:ext cx="838200" cy="8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99710</xdr:rowOff>
    </xdr:from>
    <xdr:ext cx="762000" cy="259045"/>
    <xdr:sp macro="" textlink="">
      <xdr:nvSpPr>
        <xdr:cNvPr id="196" name="人件費・物件費等の状況平均値テキスト"/>
        <xdr:cNvSpPr txBox="1"/>
      </xdr:nvSpPr>
      <xdr:spPr>
        <a:xfrm>
          <a:off x="5041900" y="14501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156429</xdr:rowOff>
    </xdr:from>
    <xdr:to>
      <xdr:col>6</xdr:col>
      <xdr:colOff>0</xdr:colOff>
      <xdr:row>84</xdr:row>
      <xdr:rowOff>19157</xdr:rowOff>
    </xdr:to>
    <xdr:cxnSp macro="">
      <xdr:nvCxnSpPr>
        <xdr:cNvPr id="198" name="直線コネクタ 197"/>
        <xdr:cNvCxnSpPr/>
      </xdr:nvCxnSpPr>
      <xdr:spPr>
        <a:xfrm>
          <a:off x="3225800" y="14386779"/>
          <a:ext cx="889000" cy="3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142757</xdr:rowOff>
    </xdr:from>
    <xdr:ext cx="736600" cy="259045"/>
    <xdr:sp macro="" textlink="">
      <xdr:nvSpPr>
        <xdr:cNvPr id="200" name="テキスト ボックス 199"/>
        <xdr:cNvSpPr txBox="1"/>
      </xdr:nvSpPr>
      <xdr:spPr>
        <a:xfrm>
          <a:off x="3733800" y="14544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156429</xdr:rowOff>
    </xdr:from>
    <xdr:to>
      <xdr:col>4</xdr:col>
      <xdr:colOff>482600</xdr:colOff>
      <xdr:row>84</xdr:row>
      <xdr:rowOff>1335</xdr:rowOff>
    </xdr:to>
    <xdr:cxnSp macro="">
      <xdr:nvCxnSpPr>
        <xdr:cNvPr id="201" name="直線コネクタ 200"/>
        <xdr:cNvCxnSpPr/>
      </xdr:nvCxnSpPr>
      <xdr:spPr>
        <a:xfrm flipV="1">
          <a:off x="2336800" y="14386779"/>
          <a:ext cx="889000" cy="1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170282</xdr:rowOff>
    </xdr:from>
    <xdr:ext cx="762000" cy="259045"/>
    <xdr:sp macro="" textlink="">
      <xdr:nvSpPr>
        <xdr:cNvPr id="203" name="テキスト ボックス 202"/>
        <xdr:cNvSpPr txBox="1"/>
      </xdr:nvSpPr>
      <xdr:spPr>
        <a:xfrm>
          <a:off x="2844800" y="1457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139847</xdr:rowOff>
    </xdr:from>
    <xdr:to>
      <xdr:col>3</xdr:col>
      <xdr:colOff>279400</xdr:colOff>
      <xdr:row>84</xdr:row>
      <xdr:rowOff>1335</xdr:rowOff>
    </xdr:to>
    <xdr:cxnSp macro="">
      <xdr:nvCxnSpPr>
        <xdr:cNvPr id="204" name="直線コネクタ 203"/>
        <xdr:cNvCxnSpPr/>
      </xdr:nvCxnSpPr>
      <xdr:spPr>
        <a:xfrm>
          <a:off x="1447800" y="14370197"/>
          <a:ext cx="889000" cy="3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53798</xdr:rowOff>
    </xdr:from>
    <xdr:ext cx="762000" cy="259045"/>
    <xdr:sp macro="" textlink="">
      <xdr:nvSpPr>
        <xdr:cNvPr id="206" name="テキスト ボックス 205"/>
        <xdr:cNvSpPr txBox="1"/>
      </xdr:nvSpPr>
      <xdr:spPr>
        <a:xfrm>
          <a:off x="1955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43695</xdr:rowOff>
    </xdr:from>
    <xdr:to>
      <xdr:col>2</xdr:col>
      <xdr:colOff>127000</xdr:colOff>
      <xdr:row>84</xdr:row>
      <xdr:rowOff>145295</xdr:rowOff>
    </xdr:to>
    <xdr:sp macro="" textlink="">
      <xdr:nvSpPr>
        <xdr:cNvPr id="207" name="フローチャート : 判断 206"/>
        <xdr:cNvSpPr/>
      </xdr:nvSpPr>
      <xdr:spPr>
        <a:xfrm>
          <a:off x="1397000" y="1444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130072</xdr:rowOff>
    </xdr:from>
    <xdr:ext cx="762000" cy="259045"/>
    <xdr:sp macro="" textlink="">
      <xdr:nvSpPr>
        <xdr:cNvPr id="208" name="テキスト ボックス 207"/>
        <xdr:cNvSpPr txBox="1"/>
      </xdr:nvSpPr>
      <xdr:spPr>
        <a:xfrm>
          <a:off x="1066800" y="1453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103,693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49778</xdr:rowOff>
    </xdr:from>
    <xdr:to>
      <xdr:col>7</xdr:col>
      <xdr:colOff>203200</xdr:colOff>
      <xdr:row>84</xdr:row>
      <xdr:rowOff>151378</xdr:rowOff>
    </xdr:to>
    <xdr:sp macro="" textlink="">
      <xdr:nvSpPr>
        <xdr:cNvPr id="214" name="円/楕円 213"/>
        <xdr:cNvSpPr/>
      </xdr:nvSpPr>
      <xdr:spPr>
        <a:xfrm>
          <a:off x="4902200" y="1445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66305</xdr:rowOff>
    </xdr:from>
    <xdr:ext cx="762000" cy="259045"/>
    <xdr:sp macro="" textlink="">
      <xdr:nvSpPr>
        <xdr:cNvPr id="215" name="人件費・物件費等の状況該当値テキスト"/>
        <xdr:cNvSpPr txBox="1"/>
      </xdr:nvSpPr>
      <xdr:spPr>
        <a:xfrm>
          <a:off x="5041900" y="1429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104,046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139807</xdr:rowOff>
    </xdr:from>
    <xdr:to>
      <xdr:col>6</xdr:col>
      <xdr:colOff>50800</xdr:colOff>
      <xdr:row>84</xdr:row>
      <xdr:rowOff>69957</xdr:rowOff>
    </xdr:to>
    <xdr:sp macro="" textlink="">
      <xdr:nvSpPr>
        <xdr:cNvPr id="216" name="円/楕円 215"/>
        <xdr:cNvSpPr/>
      </xdr:nvSpPr>
      <xdr:spPr>
        <a:xfrm>
          <a:off x="4064000" y="1437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80134</xdr:rowOff>
    </xdr:from>
    <xdr:ext cx="736600" cy="259045"/>
    <xdr:sp macro="" textlink="">
      <xdr:nvSpPr>
        <xdr:cNvPr id="217" name="テキスト ボックス 216"/>
        <xdr:cNvSpPr txBox="1"/>
      </xdr:nvSpPr>
      <xdr:spPr>
        <a:xfrm>
          <a:off x="3733800" y="1413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99,322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105629</xdr:rowOff>
    </xdr:from>
    <xdr:to>
      <xdr:col>4</xdr:col>
      <xdr:colOff>533400</xdr:colOff>
      <xdr:row>84</xdr:row>
      <xdr:rowOff>35779</xdr:rowOff>
    </xdr:to>
    <xdr:sp macro="" textlink="">
      <xdr:nvSpPr>
        <xdr:cNvPr id="218" name="円/楕円 217"/>
        <xdr:cNvSpPr/>
      </xdr:nvSpPr>
      <xdr:spPr>
        <a:xfrm>
          <a:off x="3175000" y="1433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45956</xdr:rowOff>
    </xdr:from>
    <xdr:ext cx="762000" cy="259045"/>
    <xdr:sp macro="" textlink="">
      <xdr:nvSpPr>
        <xdr:cNvPr id="219" name="テキスト ボックス 218"/>
        <xdr:cNvSpPr txBox="1"/>
      </xdr:nvSpPr>
      <xdr:spPr>
        <a:xfrm>
          <a:off x="2844800" y="1410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97,339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121985</xdr:rowOff>
    </xdr:from>
    <xdr:to>
      <xdr:col>3</xdr:col>
      <xdr:colOff>330200</xdr:colOff>
      <xdr:row>84</xdr:row>
      <xdr:rowOff>52135</xdr:rowOff>
    </xdr:to>
    <xdr:sp macro="" textlink="">
      <xdr:nvSpPr>
        <xdr:cNvPr id="220" name="円/楕円 219"/>
        <xdr:cNvSpPr/>
      </xdr:nvSpPr>
      <xdr:spPr>
        <a:xfrm>
          <a:off x="2286000" y="1435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62312</xdr:rowOff>
    </xdr:from>
    <xdr:ext cx="762000" cy="259045"/>
    <xdr:sp macro="" textlink="">
      <xdr:nvSpPr>
        <xdr:cNvPr id="221" name="テキスト ボックス 220"/>
        <xdr:cNvSpPr txBox="1"/>
      </xdr:nvSpPr>
      <xdr:spPr>
        <a:xfrm>
          <a:off x="1955800" y="14121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98,288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89047</xdr:rowOff>
    </xdr:from>
    <xdr:to>
      <xdr:col>2</xdr:col>
      <xdr:colOff>127000</xdr:colOff>
      <xdr:row>84</xdr:row>
      <xdr:rowOff>19197</xdr:rowOff>
    </xdr:to>
    <xdr:sp macro="" textlink="">
      <xdr:nvSpPr>
        <xdr:cNvPr id="222" name="円/楕円 221"/>
        <xdr:cNvSpPr/>
      </xdr:nvSpPr>
      <xdr:spPr>
        <a:xfrm>
          <a:off x="1397000" y="1431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29374</xdr:rowOff>
    </xdr:from>
    <xdr:ext cx="762000" cy="259045"/>
    <xdr:sp macro="" textlink="">
      <xdr:nvSpPr>
        <xdr:cNvPr id="223" name="テキスト ボックス 222"/>
        <xdr:cNvSpPr txBox="1"/>
      </xdr:nvSpPr>
      <xdr:spPr>
        <a:xfrm>
          <a:off x="1066800" y="1408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96,377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mn-lt"/>
              <a:ea typeface="+mn-ea"/>
              <a:cs typeface="+mn-cs"/>
            </a:rPr>
            <a:t>職員の退職及び給料表の見直しに伴いラスパイレス指数は下がったものの、国家公務員の現給保障が廃止となったため、ラスパイレス指数は依然として高い水準となった。今後も給料及び手当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160443</xdr:rowOff>
    </xdr:from>
    <xdr:to>
      <xdr:col>24</xdr:col>
      <xdr:colOff>558800</xdr:colOff>
      <xdr:row>86</xdr:row>
      <xdr:rowOff>29211</xdr:rowOff>
    </xdr:to>
    <xdr:cxnSp macro="">
      <xdr:nvCxnSpPr>
        <xdr:cNvPr id="257" name="直線コネクタ 256"/>
        <xdr:cNvCxnSpPr/>
      </xdr:nvCxnSpPr>
      <xdr:spPr>
        <a:xfrm flipV="1">
          <a:off x="16179800" y="14733693"/>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104581</xdr:rowOff>
    </xdr:from>
    <xdr:ext cx="762000" cy="259045"/>
    <xdr:sp macro="" textlink="">
      <xdr:nvSpPr>
        <xdr:cNvPr id="258" name="給与水準   （国との比較）平均値テキスト"/>
        <xdr:cNvSpPr txBox="1"/>
      </xdr:nvSpPr>
      <xdr:spPr>
        <a:xfrm>
          <a:off x="17106900" y="143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29211</xdr:rowOff>
    </xdr:from>
    <xdr:to>
      <xdr:col>23</xdr:col>
      <xdr:colOff>406400</xdr:colOff>
      <xdr:row>88</xdr:row>
      <xdr:rowOff>64346</xdr:rowOff>
    </xdr:to>
    <xdr:cxnSp macro="">
      <xdr:nvCxnSpPr>
        <xdr:cNvPr id="260" name="直線コネクタ 259"/>
        <xdr:cNvCxnSpPr/>
      </xdr:nvCxnSpPr>
      <xdr:spPr>
        <a:xfrm flipV="1">
          <a:off x="15290800" y="14773911"/>
          <a:ext cx="889000" cy="37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4250</xdr:rowOff>
    </xdr:from>
    <xdr:ext cx="736600" cy="259045"/>
    <xdr:sp macro="" textlink="">
      <xdr:nvSpPr>
        <xdr:cNvPr id="262" name="テキスト ボックス 261"/>
        <xdr:cNvSpPr txBox="1"/>
      </xdr:nvSpPr>
      <xdr:spPr>
        <a:xfrm>
          <a:off x="15798800" y="1423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48261</xdr:rowOff>
    </xdr:from>
    <xdr:to>
      <xdr:col>22</xdr:col>
      <xdr:colOff>203200</xdr:colOff>
      <xdr:row>88</xdr:row>
      <xdr:rowOff>64346</xdr:rowOff>
    </xdr:to>
    <xdr:cxnSp macro="">
      <xdr:nvCxnSpPr>
        <xdr:cNvPr id="263" name="直線コネクタ 262"/>
        <xdr:cNvCxnSpPr/>
      </xdr:nvCxnSpPr>
      <xdr:spPr>
        <a:xfrm>
          <a:off x="14401800" y="15135861"/>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65" name="テキスト ボックス 264"/>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15663</xdr:rowOff>
    </xdr:from>
    <xdr:to>
      <xdr:col>21</xdr:col>
      <xdr:colOff>0</xdr:colOff>
      <xdr:row>88</xdr:row>
      <xdr:rowOff>48261</xdr:rowOff>
    </xdr:to>
    <xdr:cxnSp macro="">
      <xdr:nvCxnSpPr>
        <xdr:cNvPr id="266" name="直線コネクタ 265"/>
        <xdr:cNvCxnSpPr/>
      </xdr:nvCxnSpPr>
      <xdr:spPr>
        <a:xfrm>
          <a:off x="13512800" y="14588913"/>
          <a:ext cx="889000" cy="54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8" name="テキスト ボックス 267"/>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152400</xdr:rowOff>
    </xdr:from>
    <xdr:to>
      <xdr:col>19</xdr:col>
      <xdr:colOff>533400</xdr:colOff>
      <xdr:row>85</xdr:row>
      <xdr:rowOff>82550</xdr:rowOff>
    </xdr:to>
    <xdr:sp macro="" textlink="">
      <xdr:nvSpPr>
        <xdr:cNvPr id="269" name="フローチャート :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67327</xdr:rowOff>
    </xdr:from>
    <xdr:ext cx="762000" cy="259045"/>
    <xdr:sp macro="" textlink="">
      <xdr:nvSpPr>
        <xdr:cNvPr id="270" name="テキスト ボックス 269"/>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109643</xdr:rowOff>
    </xdr:from>
    <xdr:to>
      <xdr:col>24</xdr:col>
      <xdr:colOff>609600</xdr:colOff>
      <xdr:row>86</xdr:row>
      <xdr:rowOff>39793</xdr:rowOff>
    </xdr:to>
    <xdr:sp macro="" textlink="">
      <xdr:nvSpPr>
        <xdr:cNvPr id="276" name="円/楕円 275"/>
        <xdr:cNvSpPr/>
      </xdr:nvSpPr>
      <xdr:spPr>
        <a:xfrm>
          <a:off x="169672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81720</xdr:rowOff>
    </xdr:from>
    <xdr:ext cx="762000" cy="259045"/>
    <xdr:sp macro="" textlink="">
      <xdr:nvSpPr>
        <xdr:cNvPr id="277" name="給与水準   （国との比較）該当値テキスト"/>
        <xdr:cNvSpPr txBox="1"/>
      </xdr:nvSpPr>
      <xdr:spPr>
        <a:xfrm>
          <a:off x="17106900" y="1465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149861</xdr:rowOff>
    </xdr:from>
    <xdr:to>
      <xdr:col>23</xdr:col>
      <xdr:colOff>457200</xdr:colOff>
      <xdr:row>86</xdr:row>
      <xdr:rowOff>80011</xdr:rowOff>
    </xdr:to>
    <xdr:sp macro="" textlink="">
      <xdr:nvSpPr>
        <xdr:cNvPr id="278" name="円/楕円 277"/>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64788</xdr:rowOff>
    </xdr:from>
    <xdr:ext cx="736600" cy="259045"/>
    <xdr:sp macro="" textlink="">
      <xdr:nvSpPr>
        <xdr:cNvPr id="279" name="テキスト ボックス 278"/>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13546</xdr:rowOff>
    </xdr:from>
    <xdr:to>
      <xdr:col>22</xdr:col>
      <xdr:colOff>254000</xdr:colOff>
      <xdr:row>88</xdr:row>
      <xdr:rowOff>115146</xdr:rowOff>
    </xdr:to>
    <xdr:sp macro="" textlink="">
      <xdr:nvSpPr>
        <xdr:cNvPr id="280" name="円/楕円 279"/>
        <xdr:cNvSpPr/>
      </xdr:nvSpPr>
      <xdr:spPr>
        <a:xfrm>
          <a:off x="15240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125323</xdr:rowOff>
    </xdr:from>
    <xdr:ext cx="762000" cy="259045"/>
    <xdr:sp macro="" textlink="">
      <xdr:nvSpPr>
        <xdr:cNvPr id="281" name="テキスト ボックス 280"/>
        <xdr:cNvSpPr txBox="1"/>
      </xdr:nvSpPr>
      <xdr:spPr>
        <a:xfrm>
          <a:off x="14909800" y="1487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168911</xdr:rowOff>
    </xdr:from>
    <xdr:to>
      <xdr:col>21</xdr:col>
      <xdr:colOff>50800</xdr:colOff>
      <xdr:row>88</xdr:row>
      <xdr:rowOff>99061</xdr:rowOff>
    </xdr:to>
    <xdr:sp macro="" textlink="">
      <xdr:nvSpPr>
        <xdr:cNvPr id="282" name="円/楕円 281"/>
        <xdr:cNvSpPr/>
      </xdr:nvSpPr>
      <xdr:spPr>
        <a:xfrm>
          <a:off x="14351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109238</xdr:rowOff>
    </xdr:from>
    <xdr:ext cx="762000" cy="259045"/>
    <xdr:sp macro="" textlink="">
      <xdr:nvSpPr>
        <xdr:cNvPr id="283" name="テキスト ボックス 282"/>
        <xdr:cNvSpPr txBox="1"/>
      </xdr:nvSpPr>
      <xdr:spPr>
        <a:xfrm>
          <a:off x="14020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136313</xdr:rowOff>
    </xdr:from>
    <xdr:to>
      <xdr:col>19</xdr:col>
      <xdr:colOff>533400</xdr:colOff>
      <xdr:row>85</xdr:row>
      <xdr:rowOff>66463</xdr:rowOff>
    </xdr:to>
    <xdr:sp macro="" textlink="">
      <xdr:nvSpPr>
        <xdr:cNvPr id="284" name="円/楕円 283"/>
        <xdr:cNvSpPr/>
      </xdr:nvSpPr>
      <xdr:spPr>
        <a:xfrm>
          <a:off x="13462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76640</xdr:rowOff>
    </xdr:from>
    <xdr:ext cx="762000" cy="259045"/>
    <xdr:sp macro="" textlink="">
      <xdr:nvSpPr>
        <xdr:cNvPr id="285" name="テキスト ボックス 284"/>
        <xdr:cNvSpPr txBox="1"/>
      </xdr:nvSpPr>
      <xdr:spPr>
        <a:xfrm>
          <a:off x="13131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spcAft>
              <a:spcPts val="0"/>
            </a:spcAft>
          </a:pPr>
          <a:r>
            <a:rPr lang="ja-JP" altLang="en-US" sz="1100" kern="100">
              <a:effectLst/>
              <a:latin typeface="+mn-ea"/>
              <a:ea typeface="+mn-ea"/>
              <a:cs typeface="Times New Roman" panose="02020603050405020304" pitchFamily="18" charset="0"/>
            </a:rPr>
            <a:t>都市近郊の住宅都市として、これまで子育て・教育などの基盤整備に努めてきたことから、保育所などの民生部門、幼稚園などの教育部門の職員数が比較的多い状況であり、類似団体平均をやや上回る職員数となっている。</a:t>
          </a:r>
        </a:p>
        <a:p>
          <a:pPr algn="just">
            <a:spcAft>
              <a:spcPts val="0"/>
            </a:spcAft>
          </a:pPr>
          <a:r>
            <a:rPr lang="ja-JP" altLang="en-US" sz="1100" kern="100">
              <a:effectLst/>
              <a:latin typeface="+mn-ea"/>
              <a:ea typeface="+mn-ea"/>
              <a:cs typeface="Times New Roman" panose="02020603050405020304" pitchFamily="18" charset="0"/>
            </a:rPr>
            <a:t>定員管理においては、「集中改革プラン（平成</a:t>
          </a:r>
          <a:r>
            <a:rPr lang="en-US" altLang="ja-JP" sz="1100" kern="100">
              <a:effectLst/>
              <a:latin typeface="+mn-ea"/>
              <a:ea typeface="+mn-ea"/>
              <a:cs typeface="Times New Roman" panose="02020603050405020304" pitchFamily="18" charset="0"/>
            </a:rPr>
            <a:t>17</a:t>
          </a:r>
          <a:r>
            <a:rPr lang="ja-JP" altLang="en-US" sz="1100" kern="100">
              <a:effectLst/>
              <a:latin typeface="+mn-ea"/>
              <a:ea typeface="+mn-ea"/>
              <a:cs typeface="Times New Roman" panose="02020603050405020304" pitchFamily="18" charset="0"/>
            </a:rPr>
            <a:t>年度～</a:t>
          </a:r>
          <a:r>
            <a:rPr lang="en-US" altLang="ja-JP" sz="1100" kern="100">
              <a:effectLst/>
              <a:latin typeface="+mn-ea"/>
              <a:ea typeface="+mn-ea"/>
              <a:cs typeface="Times New Roman" panose="02020603050405020304" pitchFamily="18" charset="0"/>
            </a:rPr>
            <a:t>21</a:t>
          </a:r>
          <a:r>
            <a:rPr lang="ja-JP" altLang="en-US" sz="1100" kern="100">
              <a:effectLst/>
              <a:latin typeface="+mn-ea"/>
              <a:ea typeface="+mn-ea"/>
              <a:cs typeface="Times New Roman" panose="02020603050405020304" pitchFamily="18" charset="0"/>
            </a:rPr>
            <a:t>年度）」での取り組みに引き続き、「行財政改革の推進について（平成</a:t>
          </a:r>
          <a:r>
            <a:rPr lang="en-US" altLang="ja-JP" sz="1100" kern="100">
              <a:effectLst/>
              <a:latin typeface="+mn-ea"/>
              <a:ea typeface="+mn-ea"/>
              <a:cs typeface="Times New Roman" panose="02020603050405020304" pitchFamily="18" charset="0"/>
            </a:rPr>
            <a:t>22</a:t>
          </a:r>
          <a:r>
            <a:rPr lang="ja-JP" altLang="en-US" sz="1100" kern="100">
              <a:effectLst/>
              <a:latin typeface="+mn-ea"/>
              <a:ea typeface="+mn-ea"/>
              <a:cs typeface="Times New Roman" panose="02020603050405020304" pitchFamily="18" charset="0"/>
            </a:rPr>
            <a:t>年度～</a:t>
          </a:r>
          <a:r>
            <a:rPr lang="en-US" altLang="ja-JP" sz="1100" kern="100">
              <a:effectLst/>
              <a:latin typeface="+mn-ea"/>
              <a:ea typeface="+mn-ea"/>
              <a:cs typeface="Times New Roman" panose="02020603050405020304" pitchFamily="18" charset="0"/>
            </a:rPr>
            <a:t>26</a:t>
          </a:r>
          <a:r>
            <a:rPr lang="ja-JP" altLang="en-US" sz="1100" kern="100">
              <a:effectLst/>
              <a:latin typeface="+mn-ea"/>
              <a:ea typeface="+mn-ea"/>
              <a:cs typeface="Times New Roman" panose="02020603050405020304" pitchFamily="18" charset="0"/>
            </a:rPr>
            <a:t>年度）」に基づき、機構の再編や再任用職員の効果的な配置、保育所民営化や幼稚園休園など、職員数抑制に向けた取り組みを進めている。</a:t>
          </a:r>
        </a:p>
        <a:p>
          <a:pPr algn="just">
            <a:spcAft>
              <a:spcPts val="0"/>
            </a:spcAft>
          </a:pPr>
          <a:r>
            <a:rPr lang="ja-JP" altLang="en-US" sz="1100" kern="100">
              <a:effectLst/>
              <a:latin typeface="+mn-ea"/>
              <a:ea typeface="+mn-ea"/>
              <a:cs typeface="Times New Roman" panose="02020603050405020304" pitchFamily="18" charset="0"/>
            </a:rPr>
            <a:t>今後においても、民間活力の導入や近隣市町村との広域連携、臨時職員の活用など、効果的な取り組みを推進し、職員数抑制に努める</a:t>
          </a:r>
          <a:r>
            <a:rPr lang="ja-JP" altLang="en-US" sz="1100" kern="100">
              <a:effectLst/>
              <a:latin typeface="ＭＳ Ｐゴシック 本文"/>
              <a:ea typeface="ＭＳ 明朝" panose="02020609040205080304" pitchFamily="17" charset="-128"/>
              <a:cs typeface="Times New Roman" panose="02020603050405020304" pitchFamily="18" charset="0"/>
            </a:rPr>
            <a:t>。</a:t>
          </a:r>
        </a:p>
        <a:p>
          <a:pPr algn="just">
            <a:spcAft>
              <a:spcPts val="0"/>
            </a:spcAft>
          </a:pPr>
          <a:endParaRPr lang="ja-JP" altLang="ja-JP" sz="1050" kern="100">
            <a:effectLst/>
            <a:latin typeface="ＭＳ Ｐゴシック 本文"/>
            <a:ea typeface="ＭＳ 明朝" panose="02020609040205080304" pitchFamily="17" charset="-128"/>
            <a:cs typeface="Times New Roman" panose="02020603050405020304" pitchFamily="18" charset="0"/>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93617</xdr:rowOff>
    </xdr:from>
    <xdr:to>
      <xdr:col>24</xdr:col>
      <xdr:colOff>558800</xdr:colOff>
      <xdr:row>64</xdr:row>
      <xdr:rowOff>1451</xdr:rowOff>
    </xdr:to>
    <xdr:cxnSp macro="">
      <xdr:nvCxnSpPr>
        <xdr:cNvPr id="322" name="直線コネクタ 321"/>
        <xdr:cNvCxnSpPr/>
      </xdr:nvCxnSpPr>
      <xdr:spPr>
        <a:xfrm>
          <a:off x="16179800" y="10894967"/>
          <a:ext cx="8382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89461</xdr:rowOff>
    </xdr:from>
    <xdr:ext cx="762000" cy="259045"/>
    <xdr:sp macro="" textlink="">
      <xdr:nvSpPr>
        <xdr:cNvPr id="323" name="定員管理の状況平均値テキスト"/>
        <xdr:cNvSpPr txBox="1"/>
      </xdr:nvSpPr>
      <xdr:spPr>
        <a:xfrm>
          <a:off x="17106900" y="1054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72934</xdr:rowOff>
    </xdr:from>
    <xdr:to>
      <xdr:col>23</xdr:col>
      <xdr:colOff>406400</xdr:colOff>
      <xdr:row>63</xdr:row>
      <xdr:rowOff>93617</xdr:rowOff>
    </xdr:to>
    <xdr:cxnSp macro="">
      <xdr:nvCxnSpPr>
        <xdr:cNvPr id="325" name="直線コネクタ 324"/>
        <xdr:cNvCxnSpPr/>
      </xdr:nvCxnSpPr>
      <xdr:spPr>
        <a:xfrm>
          <a:off x="15290800" y="1087428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20155</xdr:rowOff>
    </xdr:from>
    <xdr:ext cx="736600" cy="259045"/>
    <xdr:sp macro="" textlink="">
      <xdr:nvSpPr>
        <xdr:cNvPr id="327" name="テキスト ボックス 326"/>
        <xdr:cNvSpPr txBox="1"/>
      </xdr:nvSpPr>
      <xdr:spPr>
        <a:xfrm>
          <a:off x="15798800" y="1047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72934</xdr:rowOff>
    </xdr:from>
    <xdr:to>
      <xdr:col>22</xdr:col>
      <xdr:colOff>203200</xdr:colOff>
      <xdr:row>63</xdr:row>
      <xdr:rowOff>83276</xdr:rowOff>
    </xdr:to>
    <xdr:cxnSp macro="">
      <xdr:nvCxnSpPr>
        <xdr:cNvPr id="328" name="直線コネクタ 327"/>
        <xdr:cNvCxnSpPr/>
      </xdr:nvCxnSpPr>
      <xdr:spPr>
        <a:xfrm flipV="1">
          <a:off x="14401800" y="1087428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30497</xdr:rowOff>
    </xdr:from>
    <xdr:ext cx="762000" cy="259045"/>
    <xdr:sp macro="" textlink="">
      <xdr:nvSpPr>
        <xdr:cNvPr id="330" name="テキスト ボックス 329"/>
        <xdr:cNvSpPr txBox="1"/>
      </xdr:nvSpPr>
      <xdr:spPr>
        <a:xfrm>
          <a:off x="14909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10885</xdr:rowOff>
    </xdr:from>
    <xdr:to>
      <xdr:col>21</xdr:col>
      <xdr:colOff>0</xdr:colOff>
      <xdr:row>63</xdr:row>
      <xdr:rowOff>83276</xdr:rowOff>
    </xdr:to>
    <xdr:cxnSp macro="">
      <xdr:nvCxnSpPr>
        <xdr:cNvPr id="331" name="直線コネクタ 330"/>
        <xdr:cNvCxnSpPr/>
      </xdr:nvCxnSpPr>
      <xdr:spPr>
        <a:xfrm>
          <a:off x="13512800" y="10812235"/>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106334</xdr:rowOff>
    </xdr:from>
    <xdr:ext cx="762000" cy="259045"/>
    <xdr:sp macro="" textlink="">
      <xdr:nvSpPr>
        <xdr:cNvPr id="333" name="テキスト ボックス 332"/>
        <xdr:cNvSpPr txBox="1"/>
      </xdr:nvSpPr>
      <xdr:spPr>
        <a:xfrm>
          <a:off x="14020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151312</xdr:rowOff>
    </xdr:from>
    <xdr:to>
      <xdr:col>19</xdr:col>
      <xdr:colOff>533400</xdr:colOff>
      <xdr:row>62</xdr:row>
      <xdr:rowOff>81462</xdr:rowOff>
    </xdr:to>
    <xdr:sp macro="" textlink="">
      <xdr:nvSpPr>
        <xdr:cNvPr id="334" name="フローチャート : 判断 333"/>
        <xdr:cNvSpPr/>
      </xdr:nvSpPr>
      <xdr:spPr>
        <a:xfrm>
          <a:off x="13462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91639</xdr:rowOff>
    </xdr:from>
    <xdr:ext cx="762000" cy="259045"/>
    <xdr:sp macro="" textlink="">
      <xdr:nvSpPr>
        <xdr:cNvPr id="335" name="テキスト ボックス 334"/>
        <xdr:cNvSpPr txBox="1"/>
      </xdr:nvSpPr>
      <xdr:spPr>
        <a:xfrm>
          <a:off x="13131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122101</xdr:rowOff>
    </xdr:from>
    <xdr:to>
      <xdr:col>24</xdr:col>
      <xdr:colOff>609600</xdr:colOff>
      <xdr:row>64</xdr:row>
      <xdr:rowOff>52251</xdr:rowOff>
    </xdr:to>
    <xdr:sp macro="" textlink="">
      <xdr:nvSpPr>
        <xdr:cNvPr id="341" name="円/楕円 340"/>
        <xdr:cNvSpPr/>
      </xdr:nvSpPr>
      <xdr:spPr>
        <a:xfrm>
          <a:off x="169672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94178</xdr:rowOff>
    </xdr:from>
    <xdr:ext cx="762000" cy="259045"/>
    <xdr:sp macro="" textlink="">
      <xdr:nvSpPr>
        <xdr:cNvPr id="342" name="定員管理の状況該当値テキスト"/>
        <xdr:cNvSpPr txBox="1"/>
      </xdr:nvSpPr>
      <xdr:spPr>
        <a:xfrm>
          <a:off x="17106900" y="1089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42817</xdr:rowOff>
    </xdr:from>
    <xdr:to>
      <xdr:col>23</xdr:col>
      <xdr:colOff>457200</xdr:colOff>
      <xdr:row>63</xdr:row>
      <xdr:rowOff>144417</xdr:rowOff>
    </xdr:to>
    <xdr:sp macro="" textlink="">
      <xdr:nvSpPr>
        <xdr:cNvPr id="343" name="円/楕円 342"/>
        <xdr:cNvSpPr/>
      </xdr:nvSpPr>
      <xdr:spPr>
        <a:xfrm>
          <a:off x="161290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129194</xdr:rowOff>
    </xdr:from>
    <xdr:ext cx="736600" cy="259045"/>
    <xdr:sp macro="" textlink="">
      <xdr:nvSpPr>
        <xdr:cNvPr id="344" name="テキスト ボックス 343"/>
        <xdr:cNvSpPr txBox="1"/>
      </xdr:nvSpPr>
      <xdr:spPr>
        <a:xfrm>
          <a:off x="15798800" y="10930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22134</xdr:rowOff>
    </xdr:from>
    <xdr:to>
      <xdr:col>22</xdr:col>
      <xdr:colOff>254000</xdr:colOff>
      <xdr:row>63</xdr:row>
      <xdr:rowOff>123734</xdr:rowOff>
    </xdr:to>
    <xdr:sp macro="" textlink="">
      <xdr:nvSpPr>
        <xdr:cNvPr id="345" name="円/楕円 344"/>
        <xdr:cNvSpPr/>
      </xdr:nvSpPr>
      <xdr:spPr>
        <a:xfrm>
          <a:off x="15240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108511</xdr:rowOff>
    </xdr:from>
    <xdr:ext cx="762000" cy="259045"/>
    <xdr:sp macro="" textlink="">
      <xdr:nvSpPr>
        <xdr:cNvPr id="346" name="テキスト ボックス 345"/>
        <xdr:cNvSpPr txBox="1"/>
      </xdr:nvSpPr>
      <xdr:spPr>
        <a:xfrm>
          <a:off x="14909800" y="1090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32476</xdr:rowOff>
    </xdr:from>
    <xdr:to>
      <xdr:col>21</xdr:col>
      <xdr:colOff>50800</xdr:colOff>
      <xdr:row>63</xdr:row>
      <xdr:rowOff>134076</xdr:rowOff>
    </xdr:to>
    <xdr:sp macro="" textlink="">
      <xdr:nvSpPr>
        <xdr:cNvPr id="347" name="円/楕円 346"/>
        <xdr:cNvSpPr/>
      </xdr:nvSpPr>
      <xdr:spPr>
        <a:xfrm>
          <a:off x="143510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118853</xdr:rowOff>
    </xdr:from>
    <xdr:ext cx="762000" cy="259045"/>
    <xdr:sp macro="" textlink="">
      <xdr:nvSpPr>
        <xdr:cNvPr id="348" name="テキスト ボックス 347"/>
        <xdr:cNvSpPr txBox="1"/>
      </xdr:nvSpPr>
      <xdr:spPr>
        <a:xfrm>
          <a:off x="14020800" y="109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131535</xdr:rowOff>
    </xdr:from>
    <xdr:to>
      <xdr:col>19</xdr:col>
      <xdr:colOff>533400</xdr:colOff>
      <xdr:row>63</xdr:row>
      <xdr:rowOff>61685</xdr:rowOff>
    </xdr:to>
    <xdr:sp macro="" textlink="">
      <xdr:nvSpPr>
        <xdr:cNvPr id="349" name="円/楕円 348"/>
        <xdr:cNvSpPr/>
      </xdr:nvSpPr>
      <xdr:spPr>
        <a:xfrm>
          <a:off x="134620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46462</xdr:rowOff>
    </xdr:from>
    <xdr:ext cx="762000" cy="259045"/>
    <xdr:sp macro="" textlink="">
      <xdr:nvSpPr>
        <xdr:cNvPr id="350" name="テキスト ボックス 349"/>
        <xdr:cNvSpPr txBox="1"/>
      </xdr:nvSpPr>
      <xdr:spPr>
        <a:xfrm>
          <a:off x="13131800" y="1084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地方債現在高が類似団体よりも少ないため、実質公債費比率は</a:t>
          </a:r>
          <a:r>
            <a:rPr kumimoji="1" lang="en-US" altLang="ja-JP" sz="1300">
              <a:latin typeface="ＭＳ Ｐゴシック"/>
            </a:rPr>
            <a:t>0.1</a:t>
          </a:r>
          <a:r>
            <a:rPr kumimoji="1" lang="ja-JP" altLang="en-US" sz="1300">
              <a:latin typeface="ＭＳ Ｐゴシック"/>
            </a:rPr>
            <a:t>％と類似団体の平均を下回っている。今後は、老朽化施設の整備のため、市債の発行が必要となるが、引き続き、計画的な地方債の発行に努めていく。</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93726</xdr:rowOff>
    </xdr:from>
    <xdr:to>
      <xdr:col>24</xdr:col>
      <xdr:colOff>558800</xdr:colOff>
      <xdr:row>36</xdr:row>
      <xdr:rowOff>113030</xdr:rowOff>
    </xdr:to>
    <xdr:cxnSp macro="">
      <xdr:nvCxnSpPr>
        <xdr:cNvPr id="382" name="直線コネクタ 381"/>
        <xdr:cNvCxnSpPr/>
      </xdr:nvCxnSpPr>
      <xdr:spPr>
        <a:xfrm flipV="1">
          <a:off x="16179800" y="626592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9923</xdr:rowOff>
    </xdr:from>
    <xdr:ext cx="762000" cy="259045"/>
    <xdr:sp macro="" textlink="">
      <xdr:nvSpPr>
        <xdr:cNvPr id="383" name="公債費負担の状況平均値テキスト"/>
        <xdr:cNvSpPr txBox="1"/>
      </xdr:nvSpPr>
      <xdr:spPr>
        <a:xfrm>
          <a:off x="17106900" y="6525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113030</xdr:rowOff>
    </xdr:from>
    <xdr:to>
      <xdr:col>23</xdr:col>
      <xdr:colOff>406400</xdr:colOff>
      <xdr:row>36</xdr:row>
      <xdr:rowOff>137160</xdr:rowOff>
    </xdr:to>
    <xdr:cxnSp macro="">
      <xdr:nvCxnSpPr>
        <xdr:cNvPr id="385" name="直線コネクタ 384"/>
        <xdr:cNvCxnSpPr/>
      </xdr:nvCxnSpPr>
      <xdr:spPr>
        <a:xfrm flipV="1">
          <a:off x="15290800" y="62852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162831</xdr:rowOff>
    </xdr:from>
    <xdr:ext cx="736600" cy="259045"/>
    <xdr:sp macro="" textlink="">
      <xdr:nvSpPr>
        <xdr:cNvPr id="387" name="テキスト ボックス 386"/>
        <xdr:cNvSpPr txBox="1"/>
      </xdr:nvSpPr>
      <xdr:spPr>
        <a:xfrm>
          <a:off x="15798800" y="6677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137160</xdr:rowOff>
    </xdr:from>
    <xdr:to>
      <xdr:col>22</xdr:col>
      <xdr:colOff>203200</xdr:colOff>
      <xdr:row>36</xdr:row>
      <xdr:rowOff>170942</xdr:rowOff>
    </xdr:to>
    <xdr:cxnSp macro="">
      <xdr:nvCxnSpPr>
        <xdr:cNvPr id="388" name="直線コネクタ 387"/>
        <xdr:cNvCxnSpPr/>
      </xdr:nvCxnSpPr>
      <xdr:spPr>
        <a:xfrm flipV="1">
          <a:off x="14401800" y="630936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20337</xdr:rowOff>
    </xdr:from>
    <xdr:ext cx="762000" cy="259045"/>
    <xdr:sp macro="" textlink="">
      <xdr:nvSpPr>
        <xdr:cNvPr id="390" name="テキスト ボックス 389"/>
        <xdr:cNvSpPr txBox="1"/>
      </xdr:nvSpPr>
      <xdr:spPr>
        <a:xfrm>
          <a:off x="149098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170942</xdr:rowOff>
    </xdr:from>
    <xdr:to>
      <xdr:col>21</xdr:col>
      <xdr:colOff>0</xdr:colOff>
      <xdr:row>37</xdr:row>
      <xdr:rowOff>28448</xdr:rowOff>
    </xdr:to>
    <xdr:cxnSp macro="">
      <xdr:nvCxnSpPr>
        <xdr:cNvPr id="391" name="直線コネクタ 390"/>
        <xdr:cNvCxnSpPr/>
      </xdr:nvCxnSpPr>
      <xdr:spPr>
        <a:xfrm flipV="1">
          <a:off x="13512800" y="634314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58945</xdr:rowOff>
    </xdr:from>
    <xdr:ext cx="762000" cy="259045"/>
    <xdr:sp macro="" textlink="">
      <xdr:nvSpPr>
        <xdr:cNvPr id="393" name="テキスト ボックス 392"/>
        <xdr:cNvSpPr txBox="1"/>
      </xdr:nvSpPr>
      <xdr:spPr>
        <a:xfrm>
          <a:off x="140208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8890</xdr:rowOff>
    </xdr:from>
    <xdr:to>
      <xdr:col>19</xdr:col>
      <xdr:colOff>533400</xdr:colOff>
      <xdr:row>38</xdr:row>
      <xdr:rowOff>110490</xdr:rowOff>
    </xdr:to>
    <xdr:sp macro="" textlink="">
      <xdr:nvSpPr>
        <xdr:cNvPr id="394" name="フローチャート : 判断 393"/>
        <xdr:cNvSpPr/>
      </xdr:nvSpPr>
      <xdr:spPr>
        <a:xfrm>
          <a:off x="134620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95267</xdr:rowOff>
    </xdr:from>
    <xdr:ext cx="762000" cy="259045"/>
    <xdr:sp macro="" textlink="">
      <xdr:nvSpPr>
        <xdr:cNvPr id="395" name="テキスト ボックス 394"/>
        <xdr:cNvSpPr txBox="1"/>
      </xdr:nvSpPr>
      <xdr:spPr>
        <a:xfrm>
          <a:off x="131318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36</xdr:row>
      <xdr:rowOff>42926</xdr:rowOff>
    </xdr:from>
    <xdr:to>
      <xdr:col>24</xdr:col>
      <xdr:colOff>609600</xdr:colOff>
      <xdr:row>36</xdr:row>
      <xdr:rowOff>144526</xdr:rowOff>
    </xdr:to>
    <xdr:sp macro="" textlink="">
      <xdr:nvSpPr>
        <xdr:cNvPr id="401" name="円/楕円 400"/>
        <xdr:cNvSpPr/>
      </xdr:nvSpPr>
      <xdr:spPr>
        <a:xfrm>
          <a:off x="16967200" y="62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135653</xdr:rowOff>
    </xdr:from>
    <xdr:ext cx="762000" cy="259045"/>
    <xdr:sp macro="" textlink="">
      <xdr:nvSpPr>
        <xdr:cNvPr id="402" name="公債費負担の状況該当値テキスト"/>
        <xdr:cNvSpPr txBox="1"/>
      </xdr:nvSpPr>
      <xdr:spPr>
        <a:xfrm>
          <a:off x="17106900" y="6136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62230</xdr:rowOff>
    </xdr:from>
    <xdr:to>
      <xdr:col>23</xdr:col>
      <xdr:colOff>457200</xdr:colOff>
      <xdr:row>36</xdr:row>
      <xdr:rowOff>163830</xdr:rowOff>
    </xdr:to>
    <xdr:sp macro="" textlink="">
      <xdr:nvSpPr>
        <xdr:cNvPr id="403" name="円/楕円 402"/>
        <xdr:cNvSpPr/>
      </xdr:nvSpPr>
      <xdr:spPr>
        <a:xfrm>
          <a:off x="161290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2557</xdr:rowOff>
    </xdr:from>
    <xdr:ext cx="736600" cy="259045"/>
    <xdr:sp macro="" textlink="">
      <xdr:nvSpPr>
        <xdr:cNvPr id="404" name="テキスト ボックス 403"/>
        <xdr:cNvSpPr txBox="1"/>
      </xdr:nvSpPr>
      <xdr:spPr>
        <a:xfrm>
          <a:off x="15798800" y="600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86360</xdr:rowOff>
    </xdr:from>
    <xdr:to>
      <xdr:col>22</xdr:col>
      <xdr:colOff>254000</xdr:colOff>
      <xdr:row>37</xdr:row>
      <xdr:rowOff>16510</xdr:rowOff>
    </xdr:to>
    <xdr:sp macro="" textlink="">
      <xdr:nvSpPr>
        <xdr:cNvPr id="405" name="円/楕円 404"/>
        <xdr:cNvSpPr/>
      </xdr:nvSpPr>
      <xdr:spPr>
        <a:xfrm>
          <a:off x="15240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26687</xdr:rowOff>
    </xdr:from>
    <xdr:ext cx="762000" cy="259045"/>
    <xdr:sp macro="" textlink="">
      <xdr:nvSpPr>
        <xdr:cNvPr id="406" name="テキスト ボックス 405"/>
        <xdr:cNvSpPr txBox="1"/>
      </xdr:nvSpPr>
      <xdr:spPr>
        <a:xfrm>
          <a:off x="14909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120142</xdr:rowOff>
    </xdr:from>
    <xdr:to>
      <xdr:col>21</xdr:col>
      <xdr:colOff>50800</xdr:colOff>
      <xdr:row>37</xdr:row>
      <xdr:rowOff>50292</xdr:rowOff>
    </xdr:to>
    <xdr:sp macro="" textlink="">
      <xdr:nvSpPr>
        <xdr:cNvPr id="407" name="円/楕円 406"/>
        <xdr:cNvSpPr/>
      </xdr:nvSpPr>
      <xdr:spPr>
        <a:xfrm>
          <a:off x="14351000" y="629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60469</xdr:rowOff>
    </xdr:from>
    <xdr:ext cx="762000" cy="259045"/>
    <xdr:sp macro="" textlink="">
      <xdr:nvSpPr>
        <xdr:cNvPr id="408" name="テキスト ボックス 407"/>
        <xdr:cNvSpPr txBox="1"/>
      </xdr:nvSpPr>
      <xdr:spPr>
        <a:xfrm>
          <a:off x="14020800" y="606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149098</xdr:rowOff>
    </xdr:from>
    <xdr:to>
      <xdr:col>19</xdr:col>
      <xdr:colOff>533400</xdr:colOff>
      <xdr:row>37</xdr:row>
      <xdr:rowOff>79248</xdr:rowOff>
    </xdr:to>
    <xdr:sp macro="" textlink="">
      <xdr:nvSpPr>
        <xdr:cNvPr id="409" name="円/楕円 408"/>
        <xdr:cNvSpPr/>
      </xdr:nvSpPr>
      <xdr:spPr>
        <a:xfrm>
          <a:off x="13462000" y="632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89425</xdr:rowOff>
    </xdr:from>
    <xdr:ext cx="762000" cy="259045"/>
    <xdr:sp macro="" textlink="">
      <xdr:nvSpPr>
        <xdr:cNvPr id="410" name="テキスト ボックス 409"/>
        <xdr:cNvSpPr txBox="1"/>
      </xdr:nvSpPr>
      <xdr:spPr>
        <a:xfrm>
          <a:off x="13131800" y="609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年度は、将来の負担は発生していないため、数値がない。</a:t>
          </a:r>
          <a:endParaRPr kumimoji="1" lang="en-US" altLang="ja-JP" sz="1300">
            <a:latin typeface="ＭＳ Ｐゴシック"/>
          </a:endParaRPr>
        </a:p>
        <a:p>
          <a:r>
            <a:rPr kumimoji="1" lang="ja-JP" altLang="en-US" sz="1300">
              <a:latin typeface="ＭＳ Ｐゴシック"/>
            </a:rPr>
            <a:t>主な要因は、下水道事業や一部事務組合（南河内環境事業組合）の地方債現在高が減少したことによるものである。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135196</xdr:rowOff>
    </xdr:from>
    <xdr:ext cx="762000" cy="259045"/>
    <xdr:sp macro="" textlink="">
      <xdr:nvSpPr>
        <xdr:cNvPr id="442" name="将来負担の状況平均値テキスト"/>
        <xdr:cNvSpPr txBox="1"/>
      </xdr:nvSpPr>
      <xdr:spPr>
        <a:xfrm>
          <a:off x="17106900" y="2535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3" name="フローチャート : 判断 442"/>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4" name="フローチャート : 判断 443"/>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121785</xdr:rowOff>
    </xdr:from>
    <xdr:ext cx="736600" cy="259045"/>
    <xdr:sp macro="" textlink="">
      <xdr:nvSpPr>
        <xdr:cNvPr id="445" name="テキスト ボックス 444"/>
        <xdr:cNvSpPr txBox="1"/>
      </xdr:nvSpPr>
      <xdr:spPr>
        <a:xfrm>
          <a:off x="15798800" y="2350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51029</xdr:rowOff>
    </xdr:from>
    <xdr:to>
      <xdr:col>22</xdr:col>
      <xdr:colOff>254000</xdr:colOff>
      <xdr:row>15</xdr:row>
      <xdr:rowOff>152629</xdr:rowOff>
    </xdr:to>
    <xdr:sp macro="" textlink="">
      <xdr:nvSpPr>
        <xdr:cNvPr id="446" name="フローチャート : 判断 445"/>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162806</xdr:rowOff>
    </xdr:from>
    <xdr:ext cx="762000" cy="259045"/>
    <xdr:sp macro="" textlink="">
      <xdr:nvSpPr>
        <xdr:cNvPr id="447" name="テキスト ボックス 446"/>
        <xdr:cNvSpPr txBox="1"/>
      </xdr:nvSpPr>
      <xdr:spPr>
        <a:xfrm>
          <a:off x="14909800" y="239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96393</xdr:rowOff>
    </xdr:from>
    <xdr:to>
      <xdr:col>21</xdr:col>
      <xdr:colOff>50800</xdr:colOff>
      <xdr:row>16</xdr:row>
      <xdr:rowOff>26543</xdr:rowOff>
    </xdr:to>
    <xdr:sp macro="" textlink="">
      <xdr:nvSpPr>
        <xdr:cNvPr id="448" name="フローチャート : 判断 447"/>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36720</xdr:rowOff>
    </xdr:from>
    <xdr:ext cx="762000" cy="259045"/>
    <xdr:sp macro="" textlink="">
      <xdr:nvSpPr>
        <xdr:cNvPr id="449" name="テキスト ボックス 448"/>
        <xdr:cNvSpPr txBox="1"/>
      </xdr:nvSpPr>
      <xdr:spPr>
        <a:xfrm>
          <a:off x="14020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156845</xdr:rowOff>
    </xdr:from>
    <xdr:to>
      <xdr:col>19</xdr:col>
      <xdr:colOff>533400</xdr:colOff>
      <xdr:row>15</xdr:row>
      <xdr:rowOff>86995</xdr:rowOff>
    </xdr:to>
    <xdr:sp macro="" textlink="">
      <xdr:nvSpPr>
        <xdr:cNvPr id="450" name="フローチャート : 判断 449"/>
        <xdr:cNvSpPr/>
      </xdr:nvSpPr>
      <xdr:spPr>
        <a:xfrm>
          <a:off x="13462000" y="255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71772</xdr:rowOff>
    </xdr:from>
    <xdr:ext cx="762000" cy="259045"/>
    <xdr:sp macro="" textlink="">
      <xdr:nvSpPr>
        <xdr:cNvPr id="451" name="テキスト ボックス 450"/>
        <xdr:cNvSpPr txBox="1"/>
      </xdr:nvSpPr>
      <xdr:spPr>
        <a:xfrm>
          <a:off x="13131800" y="264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19</xdr:col>
      <xdr:colOff>431800</xdr:colOff>
      <xdr:row>14</xdr:row>
      <xdr:rowOff>11100</xdr:rowOff>
    </xdr:from>
    <xdr:to>
      <xdr:col>19</xdr:col>
      <xdr:colOff>533400</xdr:colOff>
      <xdr:row>14</xdr:row>
      <xdr:rowOff>112700</xdr:rowOff>
    </xdr:to>
    <xdr:sp macro="" textlink="">
      <xdr:nvSpPr>
        <xdr:cNvPr id="457" name="円/楕円 456"/>
        <xdr:cNvSpPr/>
      </xdr:nvSpPr>
      <xdr:spPr>
        <a:xfrm>
          <a:off x="13462000" y="24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122877</xdr:rowOff>
    </xdr:from>
    <xdr:ext cx="762000" cy="259045"/>
    <xdr:sp macro="" textlink="">
      <xdr:nvSpPr>
        <xdr:cNvPr id="458" name="テキスト ボックス 457"/>
        <xdr:cNvSpPr txBox="1"/>
      </xdr:nvSpPr>
      <xdr:spPr>
        <a:xfrm>
          <a:off x="13131800" y="21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大阪府富田林市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115,931
114,963
39.72
39,247,580
38,561,923
671,464
22,255,048
26,437,072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本市の人件費の比率は、増加傾向となっている。平成</a:t>
          </a:r>
          <a:r>
            <a:rPr kumimoji="1" lang="en-US" altLang="ja-JP" sz="1300">
              <a:latin typeface="ＭＳ Ｐゴシック"/>
            </a:rPr>
            <a:t>26</a:t>
          </a:r>
          <a:r>
            <a:rPr kumimoji="1" lang="ja-JP" altLang="en-US" sz="1300">
              <a:latin typeface="ＭＳ Ｐゴシック"/>
            </a:rPr>
            <a:t>年度は、定年退職者の増、河南町消防業務の受託、給与カットの終了などにより、人件費の比率が増加した。</a:t>
          </a:r>
          <a:endParaRPr kumimoji="1" lang="en-US" altLang="ja-JP" sz="1300">
            <a:latin typeface="ＭＳ Ｐゴシック"/>
          </a:endParaRPr>
        </a:p>
        <a:p>
          <a:r>
            <a:rPr kumimoji="1" lang="ja-JP" altLang="en-US" sz="1300">
              <a:latin typeface="ＭＳ Ｐゴシック"/>
            </a:rPr>
            <a:t>今後も適正な定員管理に取り組んでいく。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157480</xdr:rowOff>
    </xdr:from>
    <xdr:to>
      <xdr:col>7</xdr:col>
      <xdr:colOff>15875</xdr:colOff>
      <xdr:row>39</xdr:row>
      <xdr:rowOff>115570</xdr:rowOff>
    </xdr:to>
    <xdr:cxnSp macro="">
      <xdr:nvCxnSpPr>
        <xdr:cNvPr id="64" name="直線コネクタ 63"/>
        <xdr:cNvCxnSpPr/>
      </xdr:nvCxnSpPr>
      <xdr:spPr>
        <a:xfrm>
          <a:off x="3987800" y="66725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5"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157480</xdr:rowOff>
    </xdr:from>
    <xdr:to>
      <xdr:col>5</xdr:col>
      <xdr:colOff>549275</xdr:colOff>
      <xdr:row>39</xdr:row>
      <xdr:rowOff>24130</xdr:rowOff>
    </xdr:to>
    <xdr:cxnSp macro="">
      <xdr:nvCxnSpPr>
        <xdr:cNvPr id="67" name="直線コネクタ 66"/>
        <xdr:cNvCxnSpPr/>
      </xdr:nvCxnSpPr>
      <xdr:spPr>
        <a:xfrm flipV="1">
          <a:off x="3098800" y="6672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69" name="テキスト ボックス 68"/>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81280</xdr:rowOff>
    </xdr:from>
    <xdr:to>
      <xdr:col>4</xdr:col>
      <xdr:colOff>346075</xdr:colOff>
      <xdr:row>39</xdr:row>
      <xdr:rowOff>24130</xdr:rowOff>
    </xdr:to>
    <xdr:cxnSp macro="">
      <xdr:nvCxnSpPr>
        <xdr:cNvPr id="70" name="直線コネクタ 69"/>
        <xdr:cNvCxnSpPr/>
      </xdr:nvCxnSpPr>
      <xdr:spPr>
        <a:xfrm>
          <a:off x="2209800" y="65963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2" name="テキスト ボックス 71"/>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xdr:rowOff>
    </xdr:from>
    <xdr:to>
      <xdr:col>3</xdr:col>
      <xdr:colOff>142875</xdr:colOff>
      <xdr:row>38</xdr:row>
      <xdr:rowOff>81280</xdr:rowOff>
    </xdr:to>
    <xdr:cxnSp macro="">
      <xdr:nvCxnSpPr>
        <xdr:cNvPr id="73" name="直線コネクタ 72"/>
        <xdr:cNvCxnSpPr/>
      </xdr:nvCxnSpPr>
      <xdr:spPr>
        <a:xfrm>
          <a:off x="1320800" y="6527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75" name="テキスト ボックス 74"/>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45720</xdr:rowOff>
    </xdr:from>
    <xdr:to>
      <xdr:col>1</xdr:col>
      <xdr:colOff>676275</xdr:colOff>
      <xdr:row>38</xdr:row>
      <xdr:rowOff>147320</xdr:rowOff>
    </xdr:to>
    <xdr:sp macro="" textlink="">
      <xdr:nvSpPr>
        <xdr:cNvPr id="76" name="フローチャート : 判断 75"/>
        <xdr:cNvSpPr/>
      </xdr:nvSpPr>
      <xdr:spPr>
        <a:xfrm>
          <a:off x="12700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132097</xdr:rowOff>
    </xdr:from>
    <xdr:ext cx="762000" cy="259045"/>
    <xdr:sp macro="" textlink="">
      <xdr:nvSpPr>
        <xdr:cNvPr id="77" name="テキスト ボックス 76"/>
        <xdr:cNvSpPr txBox="1"/>
      </xdr:nvSpPr>
      <xdr:spPr>
        <a:xfrm>
          <a:off x="939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64770</xdr:rowOff>
    </xdr:from>
    <xdr:to>
      <xdr:col>7</xdr:col>
      <xdr:colOff>66675</xdr:colOff>
      <xdr:row>39</xdr:row>
      <xdr:rowOff>166370</xdr:rowOff>
    </xdr:to>
    <xdr:sp macro="" textlink="">
      <xdr:nvSpPr>
        <xdr:cNvPr id="83" name="円/楕円 82"/>
        <xdr:cNvSpPr/>
      </xdr:nvSpPr>
      <xdr:spPr>
        <a:xfrm>
          <a:off x="4775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36847</xdr:rowOff>
    </xdr:from>
    <xdr:ext cx="762000" cy="259045"/>
    <xdr:sp macro="" textlink="">
      <xdr:nvSpPr>
        <xdr:cNvPr id="84" name="人件費該当値テキスト"/>
        <xdr:cNvSpPr txBox="1"/>
      </xdr:nvSpPr>
      <xdr:spPr>
        <a:xfrm>
          <a:off x="49149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106680</xdr:rowOff>
    </xdr:from>
    <xdr:to>
      <xdr:col>5</xdr:col>
      <xdr:colOff>600075</xdr:colOff>
      <xdr:row>39</xdr:row>
      <xdr:rowOff>36830</xdr:rowOff>
    </xdr:to>
    <xdr:sp macro="" textlink="">
      <xdr:nvSpPr>
        <xdr:cNvPr id="85" name="円/楕円 84"/>
        <xdr:cNvSpPr/>
      </xdr:nvSpPr>
      <xdr:spPr>
        <a:xfrm>
          <a:off x="3937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21607</xdr:rowOff>
    </xdr:from>
    <xdr:ext cx="736600" cy="259045"/>
    <xdr:sp macro="" textlink="">
      <xdr:nvSpPr>
        <xdr:cNvPr id="86" name="テキスト ボックス 85"/>
        <xdr:cNvSpPr txBox="1"/>
      </xdr:nvSpPr>
      <xdr:spPr>
        <a:xfrm>
          <a:off x="3606800" y="670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144780</xdr:rowOff>
    </xdr:from>
    <xdr:to>
      <xdr:col>4</xdr:col>
      <xdr:colOff>396875</xdr:colOff>
      <xdr:row>39</xdr:row>
      <xdr:rowOff>74930</xdr:rowOff>
    </xdr:to>
    <xdr:sp macro="" textlink="">
      <xdr:nvSpPr>
        <xdr:cNvPr id="87" name="円/楕円 86"/>
        <xdr:cNvSpPr/>
      </xdr:nvSpPr>
      <xdr:spPr>
        <a:xfrm>
          <a:off x="3048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59707</xdr:rowOff>
    </xdr:from>
    <xdr:ext cx="762000" cy="259045"/>
    <xdr:sp macro="" textlink="">
      <xdr:nvSpPr>
        <xdr:cNvPr id="88" name="テキスト ボックス 87"/>
        <xdr:cNvSpPr txBox="1"/>
      </xdr:nvSpPr>
      <xdr:spPr>
        <a:xfrm>
          <a:off x="2717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30480</xdr:rowOff>
    </xdr:from>
    <xdr:to>
      <xdr:col>3</xdr:col>
      <xdr:colOff>193675</xdr:colOff>
      <xdr:row>38</xdr:row>
      <xdr:rowOff>132080</xdr:rowOff>
    </xdr:to>
    <xdr:sp macro="" textlink="">
      <xdr:nvSpPr>
        <xdr:cNvPr id="89" name="円/楕円 88"/>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116857</xdr:rowOff>
    </xdr:from>
    <xdr:ext cx="762000" cy="259045"/>
    <xdr:sp macro="" textlink="">
      <xdr:nvSpPr>
        <xdr:cNvPr id="90" name="テキスト ボックス 89"/>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133350</xdr:rowOff>
    </xdr:from>
    <xdr:to>
      <xdr:col>1</xdr:col>
      <xdr:colOff>676275</xdr:colOff>
      <xdr:row>38</xdr:row>
      <xdr:rowOff>63500</xdr:rowOff>
    </xdr:to>
    <xdr:sp macro="" textlink="">
      <xdr:nvSpPr>
        <xdr:cNvPr id="91" name="円/楕円 90"/>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73677</xdr:rowOff>
    </xdr:from>
    <xdr:ext cx="762000" cy="259045"/>
    <xdr:sp macro="" textlink="">
      <xdr:nvSpPr>
        <xdr:cNvPr id="92" name="テキスト ボックス 91"/>
        <xdr:cNvSpPr txBox="1"/>
      </xdr:nvSpPr>
      <xdr:spPr>
        <a:xfrm>
          <a:off x="939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年度は、光熱水費の値上げや予防接種委託料の増加により、前年度よりも上回っている。</a:t>
          </a:r>
          <a:endParaRPr kumimoji="1" lang="en-US" altLang="ja-JP" sz="1300">
            <a:latin typeface="ＭＳ Ｐゴシック"/>
          </a:endParaRPr>
        </a:p>
        <a:p>
          <a:r>
            <a:rPr kumimoji="1" lang="ja-JP" altLang="en-US" sz="1300">
              <a:latin typeface="ＭＳ Ｐゴシック"/>
            </a:rPr>
            <a:t>依然として、類似団体の平均を上回っているため、今後も事務事業の見直し等により、物件費の抑制に引き続き取り組む。</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123190</xdr:rowOff>
    </xdr:from>
    <xdr:to>
      <xdr:col>24</xdr:col>
      <xdr:colOff>31750</xdr:colOff>
      <xdr:row>15</xdr:row>
      <xdr:rowOff>130810</xdr:rowOff>
    </xdr:to>
    <xdr:cxnSp macro="">
      <xdr:nvCxnSpPr>
        <xdr:cNvPr id="125" name="直線コネクタ 124"/>
        <xdr:cNvCxnSpPr/>
      </xdr:nvCxnSpPr>
      <xdr:spPr>
        <a:xfrm>
          <a:off x="15671800" y="26949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50817</xdr:rowOff>
    </xdr:from>
    <xdr:ext cx="762000" cy="259045"/>
    <xdr:sp macro="" textlink="">
      <xdr:nvSpPr>
        <xdr:cNvPr id="126" name="物件費平均値テキスト"/>
        <xdr:cNvSpPr txBox="1"/>
      </xdr:nvSpPr>
      <xdr:spPr>
        <a:xfrm>
          <a:off x="16598900" y="245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115570</xdr:rowOff>
    </xdr:from>
    <xdr:to>
      <xdr:col>22</xdr:col>
      <xdr:colOff>565150</xdr:colOff>
      <xdr:row>15</xdr:row>
      <xdr:rowOff>123190</xdr:rowOff>
    </xdr:to>
    <xdr:cxnSp macro="">
      <xdr:nvCxnSpPr>
        <xdr:cNvPr id="128" name="直線コネクタ 127"/>
        <xdr:cNvCxnSpPr/>
      </xdr:nvCxnSpPr>
      <xdr:spPr>
        <a:xfrm>
          <a:off x="14782800" y="2687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92727</xdr:rowOff>
    </xdr:from>
    <xdr:ext cx="736600" cy="259045"/>
    <xdr:sp macro="" textlink="">
      <xdr:nvSpPr>
        <xdr:cNvPr id="130" name="テキスト ボックス 129"/>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115570</xdr:rowOff>
    </xdr:from>
    <xdr:to>
      <xdr:col>21</xdr:col>
      <xdr:colOff>361950</xdr:colOff>
      <xdr:row>15</xdr:row>
      <xdr:rowOff>168910</xdr:rowOff>
    </xdr:to>
    <xdr:cxnSp macro="">
      <xdr:nvCxnSpPr>
        <xdr:cNvPr id="131" name="直線コネクタ 130"/>
        <xdr:cNvCxnSpPr/>
      </xdr:nvCxnSpPr>
      <xdr:spPr>
        <a:xfrm flipV="1">
          <a:off x="13893800" y="2687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62247</xdr:rowOff>
    </xdr:from>
    <xdr:ext cx="762000" cy="259045"/>
    <xdr:sp macro="" textlink="">
      <xdr:nvSpPr>
        <xdr:cNvPr id="133" name="テキスト ボックス 132"/>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100330</xdr:rowOff>
    </xdr:from>
    <xdr:to>
      <xdr:col>20</xdr:col>
      <xdr:colOff>158750</xdr:colOff>
      <xdr:row>15</xdr:row>
      <xdr:rowOff>168910</xdr:rowOff>
    </xdr:to>
    <xdr:cxnSp macro="">
      <xdr:nvCxnSpPr>
        <xdr:cNvPr id="134" name="直線コネクタ 133"/>
        <xdr:cNvCxnSpPr/>
      </xdr:nvCxnSpPr>
      <xdr:spPr>
        <a:xfrm>
          <a:off x="13004800" y="2672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39387</xdr:rowOff>
    </xdr:from>
    <xdr:ext cx="762000" cy="259045"/>
    <xdr:sp macro="" textlink="">
      <xdr:nvSpPr>
        <xdr:cNvPr id="136" name="テキスト ボックス 135"/>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64770</xdr:rowOff>
    </xdr:from>
    <xdr:to>
      <xdr:col>19</xdr:col>
      <xdr:colOff>6350</xdr:colOff>
      <xdr:row>15</xdr:row>
      <xdr:rowOff>166370</xdr:rowOff>
    </xdr:to>
    <xdr:sp macro="" textlink="">
      <xdr:nvSpPr>
        <xdr:cNvPr id="137" name="フローチャート : 判断 136"/>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151147</xdr:rowOff>
    </xdr:from>
    <xdr:ext cx="762000" cy="259045"/>
    <xdr:sp macro="" textlink="">
      <xdr:nvSpPr>
        <xdr:cNvPr id="138" name="テキスト ボックス 137"/>
        <xdr:cNvSpPr txBox="1"/>
      </xdr:nvSpPr>
      <xdr:spPr>
        <a:xfrm>
          <a:off x="12623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80010</xdr:rowOff>
    </xdr:from>
    <xdr:to>
      <xdr:col>24</xdr:col>
      <xdr:colOff>82550</xdr:colOff>
      <xdr:row>16</xdr:row>
      <xdr:rowOff>10160</xdr:rowOff>
    </xdr:to>
    <xdr:sp macro="" textlink="">
      <xdr:nvSpPr>
        <xdr:cNvPr id="144" name="円/楕円 143"/>
        <xdr:cNvSpPr/>
      </xdr:nvSpPr>
      <xdr:spPr>
        <a:xfrm>
          <a:off x="164592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52087</xdr:rowOff>
    </xdr:from>
    <xdr:ext cx="762000" cy="259045"/>
    <xdr:sp macro="" textlink="">
      <xdr:nvSpPr>
        <xdr:cNvPr id="145" name="物件費該当値テキスト"/>
        <xdr:cNvSpPr txBox="1"/>
      </xdr:nvSpPr>
      <xdr:spPr>
        <a:xfrm>
          <a:off x="16598900" y="262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72390</xdr:rowOff>
    </xdr:from>
    <xdr:to>
      <xdr:col>22</xdr:col>
      <xdr:colOff>615950</xdr:colOff>
      <xdr:row>16</xdr:row>
      <xdr:rowOff>2540</xdr:rowOff>
    </xdr:to>
    <xdr:sp macro="" textlink="">
      <xdr:nvSpPr>
        <xdr:cNvPr id="146" name="円/楕円 145"/>
        <xdr:cNvSpPr/>
      </xdr:nvSpPr>
      <xdr:spPr>
        <a:xfrm>
          <a:off x="15621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158767</xdr:rowOff>
    </xdr:from>
    <xdr:ext cx="736600" cy="259045"/>
    <xdr:sp macro="" textlink="">
      <xdr:nvSpPr>
        <xdr:cNvPr id="147" name="テキスト ボックス 146"/>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64770</xdr:rowOff>
    </xdr:from>
    <xdr:to>
      <xdr:col>21</xdr:col>
      <xdr:colOff>412750</xdr:colOff>
      <xdr:row>15</xdr:row>
      <xdr:rowOff>166370</xdr:rowOff>
    </xdr:to>
    <xdr:sp macro="" textlink="">
      <xdr:nvSpPr>
        <xdr:cNvPr id="148" name="円/楕円 147"/>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151147</xdr:rowOff>
    </xdr:from>
    <xdr:ext cx="762000" cy="259045"/>
    <xdr:sp macro="" textlink="">
      <xdr:nvSpPr>
        <xdr:cNvPr id="149" name="テキスト ボックス 148"/>
        <xdr:cNvSpPr txBox="1"/>
      </xdr:nvSpPr>
      <xdr:spPr>
        <a:xfrm>
          <a:off x="14401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118110</xdr:rowOff>
    </xdr:from>
    <xdr:to>
      <xdr:col>20</xdr:col>
      <xdr:colOff>209550</xdr:colOff>
      <xdr:row>16</xdr:row>
      <xdr:rowOff>48260</xdr:rowOff>
    </xdr:to>
    <xdr:sp macro="" textlink="">
      <xdr:nvSpPr>
        <xdr:cNvPr id="150" name="円/楕円 149"/>
        <xdr:cNvSpPr/>
      </xdr:nvSpPr>
      <xdr:spPr>
        <a:xfrm>
          <a:off x="13843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33037</xdr:rowOff>
    </xdr:from>
    <xdr:ext cx="762000" cy="259045"/>
    <xdr:sp macro="" textlink="">
      <xdr:nvSpPr>
        <xdr:cNvPr id="151" name="テキスト ボックス 150"/>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49530</xdr:rowOff>
    </xdr:from>
    <xdr:to>
      <xdr:col>19</xdr:col>
      <xdr:colOff>6350</xdr:colOff>
      <xdr:row>15</xdr:row>
      <xdr:rowOff>151130</xdr:rowOff>
    </xdr:to>
    <xdr:sp macro="" textlink="">
      <xdr:nvSpPr>
        <xdr:cNvPr id="152" name="円/楕円 151"/>
        <xdr:cNvSpPr/>
      </xdr:nvSpPr>
      <xdr:spPr>
        <a:xfrm>
          <a:off x="12954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161307</xdr:rowOff>
    </xdr:from>
    <xdr:ext cx="762000" cy="259045"/>
    <xdr:sp macro="" textlink="">
      <xdr:nvSpPr>
        <xdr:cNvPr id="153" name="テキスト ボックス 152"/>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扶助費の割合については、類似団体平均と大きな差があるが、これは扶助費の４割を占める生活保護費によるものが大きい。</a:t>
          </a:r>
          <a:endParaRPr kumimoji="1" lang="en-US" altLang="ja-JP" sz="1300">
            <a:latin typeface="ＭＳ Ｐゴシック"/>
          </a:endParaRPr>
        </a:p>
        <a:p>
          <a:r>
            <a:rPr kumimoji="1" lang="ja-JP" altLang="en-US" sz="1300">
              <a:latin typeface="ＭＳ Ｐゴシック"/>
            </a:rPr>
            <a:t>なお、平成</a:t>
          </a:r>
          <a:r>
            <a:rPr kumimoji="1" lang="en-US" altLang="ja-JP" sz="1300">
              <a:latin typeface="ＭＳ Ｐゴシック"/>
            </a:rPr>
            <a:t>26</a:t>
          </a:r>
          <a:r>
            <a:rPr kumimoji="1" lang="ja-JP" altLang="en-US" sz="1300">
              <a:latin typeface="ＭＳ Ｐゴシック"/>
            </a:rPr>
            <a:t>年度は、生活保護費の減少が見られたものの、障がい者自立支援給付費の増加もあり、扶助費の割合は前年度と同水準となっている。</a:t>
          </a:r>
          <a:endParaRPr kumimoji="1" lang="en-US" altLang="ja-JP" sz="1300">
            <a:latin typeface="ＭＳ Ｐゴシック"/>
          </a:endParaRPr>
        </a:p>
        <a:p>
          <a:r>
            <a:rPr kumimoji="1" lang="ja-JP" altLang="en-US" sz="1300">
              <a:latin typeface="ＭＳ Ｐゴシック"/>
            </a:rPr>
            <a:t>市単独扶助費のあり方など、見直しを行うことが必要である。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39915</xdr:rowOff>
    </xdr:from>
    <xdr:to>
      <xdr:col>7</xdr:col>
      <xdr:colOff>15875</xdr:colOff>
      <xdr:row>58</xdr:row>
      <xdr:rowOff>39915</xdr:rowOff>
    </xdr:to>
    <xdr:cxnSp macro="">
      <xdr:nvCxnSpPr>
        <xdr:cNvPr id="188" name="直線コネクタ 187"/>
        <xdr:cNvCxnSpPr/>
      </xdr:nvCxnSpPr>
      <xdr:spPr>
        <a:xfrm>
          <a:off x="3987800" y="9984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89"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39915</xdr:rowOff>
    </xdr:from>
    <xdr:to>
      <xdr:col>5</xdr:col>
      <xdr:colOff>549275</xdr:colOff>
      <xdr:row>58</xdr:row>
      <xdr:rowOff>72572</xdr:rowOff>
    </xdr:to>
    <xdr:cxnSp macro="">
      <xdr:nvCxnSpPr>
        <xdr:cNvPr id="191" name="直線コネクタ 190"/>
        <xdr:cNvCxnSpPr/>
      </xdr:nvCxnSpPr>
      <xdr:spPr>
        <a:xfrm flipV="1">
          <a:off x="3098800" y="9984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193" name="テキスト ボックス 192"/>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72572</xdr:rowOff>
    </xdr:from>
    <xdr:to>
      <xdr:col>4</xdr:col>
      <xdr:colOff>346075</xdr:colOff>
      <xdr:row>58</xdr:row>
      <xdr:rowOff>105228</xdr:rowOff>
    </xdr:to>
    <xdr:cxnSp macro="">
      <xdr:nvCxnSpPr>
        <xdr:cNvPr id="194" name="直線コネクタ 193"/>
        <xdr:cNvCxnSpPr/>
      </xdr:nvCxnSpPr>
      <xdr:spPr>
        <a:xfrm flipV="1">
          <a:off x="2209800" y="10016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196" name="テキスト ボックス 195"/>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156935</xdr:rowOff>
    </xdr:from>
    <xdr:to>
      <xdr:col>3</xdr:col>
      <xdr:colOff>142875</xdr:colOff>
      <xdr:row>58</xdr:row>
      <xdr:rowOff>105228</xdr:rowOff>
    </xdr:to>
    <xdr:cxnSp macro="">
      <xdr:nvCxnSpPr>
        <xdr:cNvPr id="197" name="直線コネクタ 196"/>
        <xdr:cNvCxnSpPr/>
      </xdr:nvCxnSpPr>
      <xdr:spPr>
        <a:xfrm>
          <a:off x="1320800" y="99295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155122</xdr:rowOff>
    </xdr:from>
    <xdr:to>
      <xdr:col>1</xdr:col>
      <xdr:colOff>676275</xdr:colOff>
      <xdr:row>56</xdr:row>
      <xdr:rowOff>85272</xdr:rowOff>
    </xdr:to>
    <xdr:sp macro="" textlink="">
      <xdr:nvSpPr>
        <xdr:cNvPr id="200" name="フローチャート : 判断 199"/>
        <xdr:cNvSpPr/>
      </xdr:nvSpPr>
      <xdr:spPr>
        <a:xfrm>
          <a:off x="1270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95449</xdr:rowOff>
    </xdr:from>
    <xdr:ext cx="762000" cy="259045"/>
    <xdr:sp macro="" textlink="">
      <xdr:nvSpPr>
        <xdr:cNvPr id="201" name="テキスト ボックス 200"/>
        <xdr:cNvSpPr txBox="1"/>
      </xdr:nvSpPr>
      <xdr:spPr>
        <a:xfrm>
          <a:off x="939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160565</xdr:rowOff>
    </xdr:from>
    <xdr:to>
      <xdr:col>7</xdr:col>
      <xdr:colOff>66675</xdr:colOff>
      <xdr:row>58</xdr:row>
      <xdr:rowOff>90715</xdr:rowOff>
    </xdr:to>
    <xdr:sp macro="" textlink="">
      <xdr:nvSpPr>
        <xdr:cNvPr id="207" name="円/楕円 206"/>
        <xdr:cNvSpPr/>
      </xdr:nvSpPr>
      <xdr:spPr>
        <a:xfrm>
          <a:off x="47752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132642</xdr:rowOff>
    </xdr:from>
    <xdr:ext cx="762000" cy="259045"/>
    <xdr:sp macro="" textlink="">
      <xdr:nvSpPr>
        <xdr:cNvPr id="208" name="扶助費該当値テキスト"/>
        <xdr:cNvSpPr txBox="1"/>
      </xdr:nvSpPr>
      <xdr:spPr>
        <a:xfrm>
          <a:off x="4914900" y="990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160565</xdr:rowOff>
    </xdr:from>
    <xdr:to>
      <xdr:col>5</xdr:col>
      <xdr:colOff>600075</xdr:colOff>
      <xdr:row>58</xdr:row>
      <xdr:rowOff>90715</xdr:rowOff>
    </xdr:to>
    <xdr:sp macro="" textlink="">
      <xdr:nvSpPr>
        <xdr:cNvPr id="209" name="円/楕円 208"/>
        <xdr:cNvSpPr/>
      </xdr:nvSpPr>
      <xdr:spPr>
        <a:xfrm>
          <a:off x="3937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75492</xdr:rowOff>
    </xdr:from>
    <xdr:ext cx="736600" cy="259045"/>
    <xdr:sp macro="" textlink="">
      <xdr:nvSpPr>
        <xdr:cNvPr id="210" name="テキスト ボックス 209"/>
        <xdr:cNvSpPr txBox="1"/>
      </xdr:nvSpPr>
      <xdr:spPr>
        <a:xfrm>
          <a:off x="3606800" y="10019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21772</xdr:rowOff>
    </xdr:from>
    <xdr:to>
      <xdr:col>4</xdr:col>
      <xdr:colOff>396875</xdr:colOff>
      <xdr:row>58</xdr:row>
      <xdr:rowOff>123372</xdr:rowOff>
    </xdr:to>
    <xdr:sp macro="" textlink="">
      <xdr:nvSpPr>
        <xdr:cNvPr id="211" name="円/楕円 210"/>
        <xdr:cNvSpPr/>
      </xdr:nvSpPr>
      <xdr:spPr>
        <a:xfrm>
          <a:off x="3048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108149</xdr:rowOff>
    </xdr:from>
    <xdr:ext cx="762000" cy="259045"/>
    <xdr:sp macro="" textlink="">
      <xdr:nvSpPr>
        <xdr:cNvPr id="212" name="テキスト ボックス 211"/>
        <xdr:cNvSpPr txBox="1"/>
      </xdr:nvSpPr>
      <xdr:spPr>
        <a:xfrm>
          <a:off x="2717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54428</xdr:rowOff>
    </xdr:from>
    <xdr:to>
      <xdr:col>3</xdr:col>
      <xdr:colOff>193675</xdr:colOff>
      <xdr:row>58</xdr:row>
      <xdr:rowOff>156028</xdr:rowOff>
    </xdr:to>
    <xdr:sp macro="" textlink="">
      <xdr:nvSpPr>
        <xdr:cNvPr id="213" name="円/楕円 212"/>
        <xdr:cNvSpPr/>
      </xdr:nvSpPr>
      <xdr:spPr>
        <a:xfrm>
          <a:off x="2159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140805</xdr:rowOff>
    </xdr:from>
    <xdr:ext cx="762000" cy="259045"/>
    <xdr:sp macro="" textlink="">
      <xdr:nvSpPr>
        <xdr:cNvPr id="214" name="テキスト ボックス 213"/>
        <xdr:cNvSpPr txBox="1"/>
      </xdr:nvSpPr>
      <xdr:spPr>
        <a:xfrm>
          <a:off x="1828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106135</xdr:rowOff>
    </xdr:from>
    <xdr:to>
      <xdr:col>1</xdr:col>
      <xdr:colOff>676275</xdr:colOff>
      <xdr:row>58</xdr:row>
      <xdr:rowOff>36285</xdr:rowOff>
    </xdr:to>
    <xdr:sp macro="" textlink="">
      <xdr:nvSpPr>
        <xdr:cNvPr id="215" name="円/楕円 214"/>
        <xdr:cNvSpPr/>
      </xdr:nvSpPr>
      <xdr:spPr>
        <a:xfrm>
          <a:off x="1270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21062</xdr:rowOff>
    </xdr:from>
    <xdr:ext cx="762000" cy="259045"/>
    <xdr:sp macro="" textlink="">
      <xdr:nvSpPr>
        <xdr:cNvPr id="216" name="テキスト ボックス 215"/>
        <xdr:cNvSpPr txBox="1"/>
      </xdr:nvSpPr>
      <xdr:spPr>
        <a:xfrm>
          <a:off x="939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繰出金が類似団体に比べて高い水準にあり、数値を押し上げている要因となっている。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年度は、下水道事業への繰出金が減少したため、数値が低下した。</a:t>
          </a:r>
          <a:endParaRPr kumimoji="1" lang="en-US" altLang="ja-JP" sz="1300">
            <a:latin typeface="ＭＳ Ｐゴシック"/>
          </a:endParaRPr>
        </a:p>
        <a:p>
          <a:r>
            <a:rPr kumimoji="1" lang="ja-JP" altLang="en-US" sz="1300">
              <a:latin typeface="ＭＳ Ｐゴシック"/>
            </a:rPr>
            <a:t>高齢者人口の増加により、今後も介護保険事業への繰出金の増加が見込まれるため、すべての特別会計で経費の見直しや、保険料の徴収強化などにより歳入確保に努める。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63500</xdr:rowOff>
    </xdr:from>
    <xdr:to>
      <xdr:col>24</xdr:col>
      <xdr:colOff>31750</xdr:colOff>
      <xdr:row>58</xdr:row>
      <xdr:rowOff>114300</xdr:rowOff>
    </xdr:to>
    <xdr:cxnSp macro="">
      <xdr:nvCxnSpPr>
        <xdr:cNvPr id="249" name="直線コネクタ 248"/>
        <xdr:cNvCxnSpPr/>
      </xdr:nvCxnSpPr>
      <xdr:spPr>
        <a:xfrm flipV="1">
          <a:off x="15671800" y="10007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88900</xdr:rowOff>
    </xdr:from>
    <xdr:to>
      <xdr:col>22</xdr:col>
      <xdr:colOff>565150</xdr:colOff>
      <xdr:row>58</xdr:row>
      <xdr:rowOff>114300</xdr:rowOff>
    </xdr:to>
    <xdr:cxnSp macro="">
      <xdr:nvCxnSpPr>
        <xdr:cNvPr id="252" name="直線コネクタ 251"/>
        <xdr:cNvCxnSpPr/>
      </xdr:nvCxnSpPr>
      <xdr:spPr>
        <a:xfrm>
          <a:off x="14782800" y="10033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137177</xdr:rowOff>
    </xdr:from>
    <xdr:ext cx="736600" cy="259045"/>
    <xdr:sp macro="" textlink="">
      <xdr:nvSpPr>
        <xdr:cNvPr id="254" name="テキスト ボックス 253"/>
        <xdr:cNvSpPr txBox="1"/>
      </xdr:nvSpPr>
      <xdr:spPr>
        <a:xfrm>
          <a:off x="15290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158750</xdr:rowOff>
    </xdr:from>
    <xdr:to>
      <xdr:col>21</xdr:col>
      <xdr:colOff>361950</xdr:colOff>
      <xdr:row>58</xdr:row>
      <xdr:rowOff>88900</xdr:rowOff>
    </xdr:to>
    <xdr:cxnSp macro="">
      <xdr:nvCxnSpPr>
        <xdr:cNvPr id="255" name="直線コネクタ 254"/>
        <xdr:cNvCxnSpPr/>
      </xdr:nvCxnSpPr>
      <xdr:spPr>
        <a:xfrm>
          <a:off x="13893800" y="9931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124477</xdr:rowOff>
    </xdr:from>
    <xdr:ext cx="762000" cy="259045"/>
    <xdr:sp macro="" textlink="">
      <xdr:nvSpPr>
        <xdr:cNvPr id="257" name="テキスト ボックス 256"/>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57150</xdr:rowOff>
    </xdr:from>
    <xdr:to>
      <xdr:col>20</xdr:col>
      <xdr:colOff>158750</xdr:colOff>
      <xdr:row>57</xdr:row>
      <xdr:rowOff>158750</xdr:rowOff>
    </xdr:to>
    <xdr:cxnSp macro="">
      <xdr:nvCxnSpPr>
        <xdr:cNvPr id="258" name="直線コネクタ 257"/>
        <xdr:cNvCxnSpPr/>
      </xdr:nvCxnSpPr>
      <xdr:spPr>
        <a:xfrm>
          <a:off x="13004800" y="9829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86377</xdr:rowOff>
    </xdr:from>
    <xdr:ext cx="762000" cy="259045"/>
    <xdr:sp macro="" textlink="">
      <xdr:nvSpPr>
        <xdr:cNvPr id="260" name="テキスト ボックス 259"/>
        <xdr:cNvSpPr txBox="1"/>
      </xdr:nvSpPr>
      <xdr:spPr>
        <a:xfrm>
          <a:off x="13512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6350</xdr:rowOff>
    </xdr:from>
    <xdr:to>
      <xdr:col>19</xdr:col>
      <xdr:colOff>6350</xdr:colOff>
      <xdr:row>55</xdr:row>
      <xdr:rowOff>107950</xdr:rowOff>
    </xdr:to>
    <xdr:sp macro="" textlink="">
      <xdr:nvSpPr>
        <xdr:cNvPr id="261" name="フローチャート : 判断 260"/>
        <xdr:cNvSpPr/>
      </xdr:nvSpPr>
      <xdr:spPr>
        <a:xfrm>
          <a:off x="12954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118127</xdr:rowOff>
    </xdr:from>
    <xdr:ext cx="762000" cy="259045"/>
    <xdr:sp macro="" textlink="">
      <xdr:nvSpPr>
        <xdr:cNvPr id="262" name="テキスト ボックス 261"/>
        <xdr:cNvSpPr txBox="1"/>
      </xdr:nvSpPr>
      <xdr:spPr>
        <a:xfrm>
          <a:off x="12623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12700</xdr:rowOff>
    </xdr:from>
    <xdr:to>
      <xdr:col>24</xdr:col>
      <xdr:colOff>82550</xdr:colOff>
      <xdr:row>58</xdr:row>
      <xdr:rowOff>114300</xdr:rowOff>
    </xdr:to>
    <xdr:sp macro="" textlink="">
      <xdr:nvSpPr>
        <xdr:cNvPr id="268" name="円/楕円 267"/>
        <xdr:cNvSpPr/>
      </xdr:nvSpPr>
      <xdr:spPr>
        <a:xfrm>
          <a:off x="164592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156227</xdr:rowOff>
    </xdr:from>
    <xdr:ext cx="762000" cy="259045"/>
    <xdr:sp macro="" textlink="">
      <xdr:nvSpPr>
        <xdr:cNvPr id="269" name="その他該当値テキスト"/>
        <xdr:cNvSpPr txBox="1"/>
      </xdr:nvSpPr>
      <xdr:spPr>
        <a:xfrm>
          <a:off x="165989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63500</xdr:rowOff>
    </xdr:from>
    <xdr:to>
      <xdr:col>22</xdr:col>
      <xdr:colOff>615950</xdr:colOff>
      <xdr:row>58</xdr:row>
      <xdr:rowOff>165100</xdr:rowOff>
    </xdr:to>
    <xdr:sp macro="" textlink="">
      <xdr:nvSpPr>
        <xdr:cNvPr id="270" name="円/楕円 269"/>
        <xdr:cNvSpPr/>
      </xdr:nvSpPr>
      <xdr:spPr>
        <a:xfrm>
          <a:off x="15621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149877</xdr:rowOff>
    </xdr:from>
    <xdr:ext cx="736600" cy="259045"/>
    <xdr:sp macro="" textlink="">
      <xdr:nvSpPr>
        <xdr:cNvPr id="271" name="テキスト ボックス 270"/>
        <xdr:cNvSpPr txBox="1"/>
      </xdr:nvSpPr>
      <xdr:spPr>
        <a:xfrm>
          <a:off x="15290800" y="1009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38100</xdr:rowOff>
    </xdr:from>
    <xdr:to>
      <xdr:col>21</xdr:col>
      <xdr:colOff>412750</xdr:colOff>
      <xdr:row>58</xdr:row>
      <xdr:rowOff>139700</xdr:rowOff>
    </xdr:to>
    <xdr:sp macro="" textlink="">
      <xdr:nvSpPr>
        <xdr:cNvPr id="272" name="円/楕円 271"/>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124477</xdr:rowOff>
    </xdr:from>
    <xdr:ext cx="762000" cy="259045"/>
    <xdr:sp macro="" textlink="">
      <xdr:nvSpPr>
        <xdr:cNvPr id="273" name="テキスト ボックス 272"/>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107950</xdr:rowOff>
    </xdr:from>
    <xdr:to>
      <xdr:col>20</xdr:col>
      <xdr:colOff>209550</xdr:colOff>
      <xdr:row>58</xdr:row>
      <xdr:rowOff>38100</xdr:rowOff>
    </xdr:to>
    <xdr:sp macro="" textlink="">
      <xdr:nvSpPr>
        <xdr:cNvPr id="274" name="円/楕円 273"/>
        <xdr:cNvSpPr/>
      </xdr:nvSpPr>
      <xdr:spPr>
        <a:xfrm>
          <a:off x="13843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22877</xdr:rowOff>
    </xdr:from>
    <xdr:ext cx="762000" cy="259045"/>
    <xdr:sp macro="" textlink="">
      <xdr:nvSpPr>
        <xdr:cNvPr id="275" name="テキスト ボックス 274"/>
        <xdr:cNvSpPr txBox="1"/>
      </xdr:nvSpPr>
      <xdr:spPr>
        <a:xfrm>
          <a:off x="13512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6350</xdr:rowOff>
    </xdr:from>
    <xdr:to>
      <xdr:col>19</xdr:col>
      <xdr:colOff>6350</xdr:colOff>
      <xdr:row>57</xdr:row>
      <xdr:rowOff>107950</xdr:rowOff>
    </xdr:to>
    <xdr:sp macro="" textlink="">
      <xdr:nvSpPr>
        <xdr:cNvPr id="276" name="円/楕円 275"/>
        <xdr:cNvSpPr/>
      </xdr:nvSpPr>
      <xdr:spPr>
        <a:xfrm>
          <a:off x="12954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92727</xdr:rowOff>
    </xdr:from>
    <xdr:ext cx="762000" cy="259045"/>
    <xdr:sp macro="" textlink="">
      <xdr:nvSpPr>
        <xdr:cNvPr id="277" name="テキスト ボックス 276"/>
        <xdr:cNvSpPr txBox="1"/>
      </xdr:nvSpPr>
      <xdr:spPr>
        <a:xfrm>
          <a:off x="12623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これまでも、団体補助金や各種負担金の見直しを行ってきたが、補助費等全体の約</a:t>
          </a:r>
          <a:r>
            <a:rPr kumimoji="1" lang="en-US" altLang="ja-JP" sz="1300">
              <a:latin typeface="ＭＳ Ｐゴシック"/>
            </a:rPr>
            <a:t>4</a:t>
          </a:r>
          <a:r>
            <a:rPr kumimoji="1" lang="ja-JP" altLang="en-US" sz="1300">
              <a:latin typeface="ＭＳ Ｐゴシック"/>
            </a:rPr>
            <a:t>割を占めている一部事務組合の負担金などの要因もあり、依然として類似団体の平均を上回っている。</a:t>
          </a:r>
          <a:endParaRPr kumimoji="1" lang="en-US" altLang="ja-JP" sz="1300">
            <a:latin typeface="ＭＳ Ｐゴシック"/>
          </a:endParaRPr>
        </a:p>
        <a:p>
          <a:r>
            <a:rPr kumimoji="1" lang="ja-JP" altLang="en-US" sz="1300">
              <a:latin typeface="ＭＳ Ｐゴシック"/>
            </a:rPr>
            <a:t>今度とも補助金や負担金の見直し等により、経費の抑制に取り組む。</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24130</xdr:rowOff>
    </xdr:from>
    <xdr:to>
      <xdr:col>24</xdr:col>
      <xdr:colOff>31750</xdr:colOff>
      <xdr:row>37</xdr:row>
      <xdr:rowOff>31750</xdr:rowOff>
    </xdr:to>
    <xdr:cxnSp macro="">
      <xdr:nvCxnSpPr>
        <xdr:cNvPr id="309" name="直線コネクタ 308"/>
        <xdr:cNvCxnSpPr/>
      </xdr:nvCxnSpPr>
      <xdr:spPr>
        <a:xfrm>
          <a:off x="15671800" y="6367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130827</xdr:rowOff>
    </xdr:from>
    <xdr:ext cx="762000" cy="259045"/>
    <xdr:sp macro="" textlink="">
      <xdr:nvSpPr>
        <xdr:cNvPr id="310"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24130</xdr:rowOff>
    </xdr:from>
    <xdr:to>
      <xdr:col>22</xdr:col>
      <xdr:colOff>565150</xdr:colOff>
      <xdr:row>37</xdr:row>
      <xdr:rowOff>39370</xdr:rowOff>
    </xdr:to>
    <xdr:cxnSp macro="">
      <xdr:nvCxnSpPr>
        <xdr:cNvPr id="312" name="直線コネクタ 311"/>
        <xdr:cNvCxnSpPr/>
      </xdr:nvCxnSpPr>
      <xdr:spPr>
        <a:xfrm flipV="1">
          <a:off x="14782800" y="6367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47007</xdr:rowOff>
    </xdr:from>
    <xdr:ext cx="736600" cy="259045"/>
    <xdr:sp macro="" textlink="">
      <xdr:nvSpPr>
        <xdr:cNvPr id="314" name="テキスト ボックス 313"/>
        <xdr:cNvSpPr txBox="1"/>
      </xdr:nvSpPr>
      <xdr:spPr>
        <a:xfrm>
          <a:off x="15290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39370</xdr:rowOff>
    </xdr:from>
    <xdr:to>
      <xdr:col>21</xdr:col>
      <xdr:colOff>361950</xdr:colOff>
      <xdr:row>37</xdr:row>
      <xdr:rowOff>39370</xdr:rowOff>
    </xdr:to>
    <xdr:cxnSp macro="">
      <xdr:nvCxnSpPr>
        <xdr:cNvPr id="315" name="直線コネクタ 314"/>
        <xdr:cNvCxnSpPr/>
      </xdr:nvCxnSpPr>
      <xdr:spPr>
        <a:xfrm>
          <a:off x="13893800" y="6383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17" name="テキスト ボックス 316"/>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31750</xdr:rowOff>
    </xdr:from>
    <xdr:to>
      <xdr:col>20</xdr:col>
      <xdr:colOff>158750</xdr:colOff>
      <xdr:row>37</xdr:row>
      <xdr:rowOff>39370</xdr:rowOff>
    </xdr:to>
    <xdr:cxnSp macro="">
      <xdr:nvCxnSpPr>
        <xdr:cNvPr id="318" name="直線コネクタ 317"/>
        <xdr:cNvCxnSpPr/>
      </xdr:nvCxnSpPr>
      <xdr:spPr>
        <a:xfrm>
          <a:off x="13004800" y="6375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20" name="テキスト ボックス 319"/>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91440</xdr:rowOff>
    </xdr:from>
    <xdr:to>
      <xdr:col>19</xdr:col>
      <xdr:colOff>6350</xdr:colOff>
      <xdr:row>37</xdr:row>
      <xdr:rowOff>21590</xdr:rowOff>
    </xdr:to>
    <xdr:sp macro="" textlink="">
      <xdr:nvSpPr>
        <xdr:cNvPr id="321" name="フローチャート : 判断 320"/>
        <xdr:cNvSpPr/>
      </xdr:nvSpPr>
      <xdr:spPr>
        <a:xfrm>
          <a:off x="12954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31767</xdr:rowOff>
    </xdr:from>
    <xdr:ext cx="762000" cy="259045"/>
    <xdr:sp macro="" textlink="">
      <xdr:nvSpPr>
        <xdr:cNvPr id="322" name="テキスト ボックス 321"/>
        <xdr:cNvSpPr txBox="1"/>
      </xdr:nvSpPr>
      <xdr:spPr>
        <a:xfrm>
          <a:off x="12623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28" name="円/楕円 327"/>
        <xdr:cNvSpPr/>
      </xdr:nvSpPr>
      <xdr:spPr>
        <a:xfrm>
          <a:off x="16459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124477</xdr:rowOff>
    </xdr:from>
    <xdr:ext cx="762000" cy="259045"/>
    <xdr:sp macro="" textlink="">
      <xdr:nvSpPr>
        <xdr:cNvPr id="329" name="補助費等該当値テキスト"/>
        <xdr:cNvSpPr txBox="1"/>
      </xdr:nvSpPr>
      <xdr:spPr>
        <a:xfrm>
          <a:off x="16598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144780</xdr:rowOff>
    </xdr:from>
    <xdr:to>
      <xdr:col>22</xdr:col>
      <xdr:colOff>615950</xdr:colOff>
      <xdr:row>37</xdr:row>
      <xdr:rowOff>74930</xdr:rowOff>
    </xdr:to>
    <xdr:sp macro="" textlink="">
      <xdr:nvSpPr>
        <xdr:cNvPr id="330" name="円/楕円 329"/>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31" name="テキスト ボックス 330"/>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160020</xdr:rowOff>
    </xdr:from>
    <xdr:to>
      <xdr:col>21</xdr:col>
      <xdr:colOff>412750</xdr:colOff>
      <xdr:row>37</xdr:row>
      <xdr:rowOff>90170</xdr:rowOff>
    </xdr:to>
    <xdr:sp macro="" textlink="">
      <xdr:nvSpPr>
        <xdr:cNvPr id="332" name="円/楕円 331"/>
        <xdr:cNvSpPr/>
      </xdr:nvSpPr>
      <xdr:spPr>
        <a:xfrm>
          <a:off x="14732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74947</xdr:rowOff>
    </xdr:from>
    <xdr:ext cx="762000" cy="259045"/>
    <xdr:sp macro="" textlink="">
      <xdr:nvSpPr>
        <xdr:cNvPr id="333" name="テキスト ボックス 332"/>
        <xdr:cNvSpPr txBox="1"/>
      </xdr:nvSpPr>
      <xdr:spPr>
        <a:xfrm>
          <a:off x="14401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160020</xdr:rowOff>
    </xdr:from>
    <xdr:to>
      <xdr:col>20</xdr:col>
      <xdr:colOff>209550</xdr:colOff>
      <xdr:row>37</xdr:row>
      <xdr:rowOff>90170</xdr:rowOff>
    </xdr:to>
    <xdr:sp macro="" textlink="">
      <xdr:nvSpPr>
        <xdr:cNvPr id="334" name="円/楕円 333"/>
        <xdr:cNvSpPr/>
      </xdr:nvSpPr>
      <xdr:spPr>
        <a:xfrm>
          <a:off x="13843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74947</xdr:rowOff>
    </xdr:from>
    <xdr:ext cx="762000" cy="259045"/>
    <xdr:sp macro="" textlink="">
      <xdr:nvSpPr>
        <xdr:cNvPr id="335" name="テキスト ボックス 334"/>
        <xdr:cNvSpPr txBox="1"/>
      </xdr:nvSpPr>
      <xdr:spPr>
        <a:xfrm>
          <a:off x="13512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152400</xdr:rowOff>
    </xdr:from>
    <xdr:to>
      <xdr:col>19</xdr:col>
      <xdr:colOff>6350</xdr:colOff>
      <xdr:row>37</xdr:row>
      <xdr:rowOff>82550</xdr:rowOff>
    </xdr:to>
    <xdr:sp macro="" textlink="">
      <xdr:nvSpPr>
        <xdr:cNvPr id="336" name="円/楕円 335"/>
        <xdr:cNvSpPr/>
      </xdr:nvSpPr>
      <xdr:spPr>
        <a:xfrm>
          <a:off x="12954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67327</xdr:rowOff>
    </xdr:from>
    <xdr:ext cx="762000" cy="259045"/>
    <xdr:sp macro="" textlink="">
      <xdr:nvSpPr>
        <xdr:cNvPr id="337" name="テキスト ボックス 336"/>
        <xdr:cNvSpPr txBox="1"/>
      </xdr:nvSpPr>
      <xdr:spPr>
        <a:xfrm>
          <a:off x="12623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類似団体よりも大きく下回るものであるが、今後、老朽化施設の整備など、公債費を増幅させる要因があるので、これからも計画的な地方債管理に努める。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8128</xdr:rowOff>
    </xdr:from>
    <xdr:to>
      <xdr:col>7</xdr:col>
      <xdr:colOff>15875</xdr:colOff>
      <xdr:row>76</xdr:row>
      <xdr:rowOff>26415</xdr:rowOff>
    </xdr:to>
    <xdr:cxnSp macro="">
      <xdr:nvCxnSpPr>
        <xdr:cNvPr id="367" name="直線コネクタ 366"/>
        <xdr:cNvCxnSpPr/>
      </xdr:nvCxnSpPr>
      <xdr:spPr>
        <a:xfrm>
          <a:off x="3987800" y="13038328"/>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68" name="公債費平均値テキスト"/>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161289</xdr:rowOff>
    </xdr:from>
    <xdr:to>
      <xdr:col>5</xdr:col>
      <xdr:colOff>549275</xdr:colOff>
      <xdr:row>76</xdr:row>
      <xdr:rowOff>8128</xdr:rowOff>
    </xdr:to>
    <xdr:cxnSp macro="">
      <xdr:nvCxnSpPr>
        <xdr:cNvPr id="370" name="直線コネクタ 369"/>
        <xdr:cNvCxnSpPr/>
      </xdr:nvCxnSpPr>
      <xdr:spPr>
        <a:xfrm>
          <a:off x="3098800" y="130200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20845</xdr:rowOff>
    </xdr:from>
    <xdr:ext cx="736600" cy="259045"/>
    <xdr:sp macro="" textlink="">
      <xdr:nvSpPr>
        <xdr:cNvPr id="372" name="テキスト ボックス 371"/>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152146</xdr:rowOff>
    </xdr:from>
    <xdr:to>
      <xdr:col>4</xdr:col>
      <xdr:colOff>346075</xdr:colOff>
      <xdr:row>75</xdr:row>
      <xdr:rowOff>161289</xdr:rowOff>
    </xdr:to>
    <xdr:cxnSp macro="">
      <xdr:nvCxnSpPr>
        <xdr:cNvPr id="373" name="直線コネクタ 372"/>
        <xdr:cNvCxnSpPr/>
      </xdr:nvCxnSpPr>
      <xdr:spPr>
        <a:xfrm>
          <a:off x="2209800" y="130108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25416</xdr:rowOff>
    </xdr:from>
    <xdr:ext cx="762000" cy="259045"/>
    <xdr:sp macro="" textlink="">
      <xdr:nvSpPr>
        <xdr:cNvPr id="375" name="テキスト ボックス 374"/>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152146</xdr:rowOff>
    </xdr:from>
    <xdr:to>
      <xdr:col>3</xdr:col>
      <xdr:colOff>142875</xdr:colOff>
      <xdr:row>76</xdr:row>
      <xdr:rowOff>8128</xdr:rowOff>
    </xdr:to>
    <xdr:cxnSp macro="">
      <xdr:nvCxnSpPr>
        <xdr:cNvPr id="376" name="直線コネクタ 375"/>
        <xdr:cNvCxnSpPr/>
      </xdr:nvCxnSpPr>
      <xdr:spPr>
        <a:xfrm flipV="1">
          <a:off x="1320800" y="130108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8" name="テキスト ボックス 377"/>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79" name="フローチャート : 判断 378"/>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114571</xdr:rowOff>
    </xdr:from>
    <xdr:ext cx="762000" cy="259045"/>
    <xdr:sp macro="" textlink="">
      <xdr:nvSpPr>
        <xdr:cNvPr id="380" name="テキスト ボックス 379"/>
        <xdr:cNvSpPr txBox="1"/>
      </xdr:nvSpPr>
      <xdr:spPr>
        <a:xfrm>
          <a:off x="939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147065</xdr:rowOff>
    </xdr:from>
    <xdr:to>
      <xdr:col>7</xdr:col>
      <xdr:colOff>66675</xdr:colOff>
      <xdr:row>76</xdr:row>
      <xdr:rowOff>77215</xdr:rowOff>
    </xdr:to>
    <xdr:sp macro="" textlink="">
      <xdr:nvSpPr>
        <xdr:cNvPr id="386" name="円/楕円 385"/>
        <xdr:cNvSpPr/>
      </xdr:nvSpPr>
      <xdr:spPr>
        <a:xfrm>
          <a:off x="4775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163593</xdr:rowOff>
    </xdr:from>
    <xdr:ext cx="762000" cy="259045"/>
    <xdr:sp macro="" textlink="">
      <xdr:nvSpPr>
        <xdr:cNvPr id="387" name="公債費該当値テキスト"/>
        <xdr:cNvSpPr txBox="1"/>
      </xdr:nvSpPr>
      <xdr:spPr>
        <a:xfrm>
          <a:off x="4914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128778</xdr:rowOff>
    </xdr:from>
    <xdr:to>
      <xdr:col>5</xdr:col>
      <xdr:colOff>600075</xdr:colOff>
      <xdr:row>76</xdr:row>
      <xdr:rowOff>58928</xdr:rowOff>
    </xdr:to>
    <xdr:sp macro="" textlink="">
      <xdr:nvSpPr>
        <xdr:cNvPr id="388" name="円/楕円 387"/>
        <xdr:cNvSpPr/>
      </xdr:nvSpPr>
      <xdr:spPr>
        <a:xfrm>
          <a:off x="3937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69105</xdr:rowOff>
    </xdr:from>
    <xdr:ext cx="736600" cy="259045"/>
    <xdr:sp macro="" textlink="">
      <xdr:nvSpPr>
        <xdr:cNvPr id="389" name="テキスト ボックス 388"/>
        <xdr:cNvSpPr txBox="1"/>
      </xdr:nvSpPr>
      <xdr:spPr>
        <a:xfrm>
          <a:off x="3606800" y="1275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110490</xdr:rowOff>
    </xdr:from>
    <xdr:to>
      <xdr:col>4</xdr:col>
      <xdr:colOff>396875</xdr:colOff>
      <xdr:row>76</xdr:row>
      <xdr:rowOff>40639</xdr:rowOff>
    </xdr:to>
    <xdr:sp macro="" textlink="">
      <xdr:nvSpPr>
        <xdr:cNvPr id="390" name="円/楕円 389"/>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50817</xdr:rowOff>
    </xdr:from>
    <xdr:ext cx="762000" cy="259045"/>
    <xdr:sp macro="" textlink="">
      <xdr:nvSpPr>
        <xdr:cNvPr id="391" name="テキスト ボックス 390"/>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101346</xdr:rowOff>
    </xdr:from>
    <xdr:to>
      <xdr:col>3</xdr:col>
      <xdr:colOff>193675</xdr:colOff>
      <xdr:row>76</xdr:row>
      <xdr:rowOff>31496</xdr:rowOff>
    </xdr:to>
    <xdr:sp macro="" textlink="">
      <xdr:nvSpPr>
        <xdr:cNvPr id="392" name="円/楕円 391"/>
        <xdr:cNvSpPr/>
      </xdr:nvSpPr>
      <xdr:spPr>
        <a:xfrm>
          <a:off x="2159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41673</xdr:rowOff>
    </xdr:from>
    <xdr:ext cx="762000" cy="259045"/>
    <xdr:sp macro="" textlink="">
      <xdr:nvSpPr>
        <xdr:cNvPr id="393" name="テキスト ボックス 392"/>
        <xdr:cNvSpPr txBox="1"/>
      </xdr:nvSpPr>
      <xdr:spPr>
        <a:xfrm>
          <a:off x="1828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128778</xdr:rowOff>
    </xdr:from>
    <xdr:to>
      <xdr:col>1</xdr:col>
      <xdr:colOff>676275</xdr:colOff>
      <xdr:row>76</xdr:row>
      <xdr:rowOff>58928</xdr:rowOff>
    </xdr:to>
    <xdr:sp macro="" textlink="">
      <xdr:nvSpPr>
        <xdr:cNvPr id="394" name="円/楕円 393"/>
        <xdr:cNvSpPr/>
      </xdr:nvSpPr>
      <xdr:spPr>
        <a:xfrm>
          <a:off x="1270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69105</xdr:rowOff>
    </xdr:from>
    <xdr:ext cx="762000" cy="259045"/>
    <xdr:sp macro="" textlink="">
      <xdr:nvSpPr>
        <xdr:cNvPr id="395" name="テキスト ボックス 394"/>
        <xdr:cNvSpPr txBox="1"/>
      </xdr:nvSpPr>
      <xdr:spPr>
        <a:xfrm>
          <a:off x="939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の特徴として、公債費以外の中でも扶助費と繰出金の支出が類似団体に比べて高く、全体の経常収支比率を押し上げる要因となっている。今後も高齢化の影響により、介護保険事業等への繰出し金は高い数値で推移することが見込まれるため、すべての特別会計で経費の見直しや、保険料の徴収強化などにより歳入確保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35561</xdr:rowOff>
    </xdr:from>
    <xdr:to>
      <xdr:col>24</xdr:col>
      <xdr:colOff>31750</xdr:colOff>
      <xdr:row>80</xdr:row>
      <xdr:rowOff>104139</xdr:rowOff>
    </xdr:to>
    <xdr:cxnSp macro="">
      <xdr:nvCxnSpPr>
        <xdr:cNvPr id="426" name="直線コネクタ 425"/>
        <xdr:cNvCxnSpPr/>
      </xdr:nvCxnSpPr>
      <xdr:spPr>
        <a:xfrm>
          <a:off x="15671800" y="137515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170451</xdr:rowOff>
    </xdr:from>
    <xdr:ext cx="762000" cy="259045"/>
    <xdr:sp macro="" textlink="">
      <xdr:nvSpPr>
        <xdr:cNvPr id="427" name="公債費以外平均値テキスト"/>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35561</xdr:rowOff>
    </xdr:from>
    <xdr:to>
      <xdr:col>22</xdr:col>
      <xdr:colOff>565150</xdr:colOff>
      <xdr:row>80</xdr:row>
      <xdr:rowOff>67563</xdr:rowOff>
    </xdr:to>
    <xdr:cxnSp macro="">
      <xdr:nvCxnSpPr>
        <xdr:cNvPr id="429" name="直線コネクタ 428"/>
        <xdr:cNvCxnSpPr/>
      </xdr:nvCxnSpPr>
      <xdr:spPr>
        <a:xfrm flipV="1">
          <a:off x="14782800" y="137515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31" name="テキスト ボックス 430"/>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8128</xdr:rowOff>
    </xdr:from>
    <xdr:to>
      <xdr:col>21</xdr:col>
      <xdr:colOff>361950</xdr:colOff>
      <xdr:row>80</xdr:row>
      <xdr:rowOff>67563</xdr:rowOff>
    </xdr:to>
    <xdr:cxnSp macro="">
      <xdr:nvCxnSpPr>
        <xdr:cNvPr id="432" name="直線コネクタ 431"/>
        <xdr:cNvCxnSpPr/>
      </xdr:nvCxnSpPr>
      <xdr:spPr>
        <a:xfrm>
          <a:off x="13893800" y="13724128"/>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53103</xdr:rowOff>
    </xdr:from>
    <xdr:ext cx="762000" cy="259045"/>
    <xdr:sp macro="" textlink="">
      <xdr:nvSpPr>
        <xdr:cNvPr id="434" name="テキスト ボックス 433"/>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5842</xdr:rowOff>
    </xdr:from>
    <xdr:to>
      <xdr:col>20</xdr:col>
      <xdr:colOff>158750</xdr:colOff>
      <xdr:row>80</xdr:row>
      <xdr:rowOff>8128</xdr:rowOff>
    </xdr:to>
    <xdr:cxnSp macro="">
      <xdr:nvCxnSpPr>
        <xdr:cNvPr id="435" name="直線コネクタ 434"/>
        <xdr:cNvCxnSpPr/>
      </xdr:nvCxnSpPr>
      <xdr:spPr>
        <a:xfrm>
          <a:off x="13004800" y="1355039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25671</xdr:rowOff>
    </xdr:from>
    <xdr:ext cx="762000" cy="259045"/>
    <xdr:sp macro="" textlink="">
      <xdr:nvSpPr>
        <xdr:cNvPr id="437" name="テキスト ボックス 436"/>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73913</xdr:rowOff>
    </xdr:from>
    <xdr:to>
      <xdr:col>19</xdr:col>
      <xdr:colOff>6350</xdr:colOff>
      <xdr:row>78</xdr:row>
      <xdr:rowOff>4063</xdr:rowOff>
    </xdr:to>
    <xdr:sp macro="" textlink="">
      <xdr:nvSpPr>
        <xdr:cNvPr id="438" name="フローチャート : 判断 437"/>
        <xdr:cNvSpPr/>
      </xdr:nvSpPr>
      <xdr:spPr>
        <a:xfrm>
          <a:off x="12954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14240</xdr:rowOff>
    </xdr:from>
    <xdr:ext cx="762000" cy="259045"/>
    <xdr:sp macro="" textlink="">
      <xdr:nvSpPr>
        <xdr:cNvPr id="439" name="テキスト ボックス 438"/>
        <xdr:cNvSpPr txBox="1"/>
      </xdr:nvSpPr>
      <xdr:spPr>
        <a:xfrm>
          <a:off x="12623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80</xdr:row>
      <xdr:rowOff>53339</xdr:rowOff>
    </xdr:from>
    <xdr:to>
      <xdr:col>24</xdr:col>
      <xdr:colOff>82550</xdr:colOff>
      <xdr:row>80</xdr:row>
      <xdr:rowOff>154939</xdr:rowOff>
    </xdr:to>
    <xdr:sp macro="" textlink="">
      <xdr:nvSpPr>
        <xdr:cNvPr id="445" name="円/楕円 444"/>
        <xdr:cNvSpPr/>
      </xdr:nvSpPr>
      <xdr:spPr>
        <a:xfrm>
          <a:off x="164592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133366</xdr:rowOff>
    </xdr:from>
    <xdr:ext cx="762000" cy="259045"/>
    <xdr:sp macro="" textlink="">
      <xdr:nvSpPr>
        <xdr:cNvPr id="446" name="公債費以外該当値テキスト"/>
        <xdr:cNvSpPr txBox="1"/>
      </xdr:nvSpPr>
      <xdr:spPr>
        <a:xfrm>
          <a:off x="16598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156211</xdr:rowOff>
    </xdr:from>
    <xdr:to>
      <xdr:col>22</xdr:col>
      <xdr:colOff>615950</xdr:colOff>
      <xdr:row>80</xdr:row>
      <xdr:rowOff>86361</xdr:rowOff>
    </xdr:to>
    <xdr:sp macro="" textlink="">
      <xdr:nvSpPr>
        <xdr:cNvPr id="447" name="円/楕円 446"/>
        <xdr:cNvSpPr/>
      </xdr:nvSpPr>
      <xdr:spPr>
        <a:xfrm>
          <a:off x="15621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71138</xdr:rowOff>
    </xdr:from>
    <xdr:ext cx="736600" cy="259045"/>
    <xdr:sp macro="" textlink="">
      <xdr:nvSpPr>
        <xdr:cNvPr id="448" name="テキスト ボックス 447"/>
        <xdr:cNvSpPr txBox="1"/>
      </xdr:nvSpPr>
      <xdr:spPr>
        <a:xfrm>
          <a:off x="15290800" y="1378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16763</xdr:rowOff>
    </xdr:from>
    <xdr:to>
      <xdr:col>21</xdr:col>
      <xdr:colOff>412750</xdr:colOff>
      <xdr:row>80</xdr:row>
      <xdr:rowOff>118363</xdr:rowOff>
    </xdr:to>
    <xdr:sp macro="" textlink="">
      <xdr:nvSpPr>
        <xdr:cNvPr id="449" name="円/楕円 448"/>
        <xdr:cNvSpPr/>
      </xdr:nvSpPr>
      <xdr:spPr>
        <a:xfrm>
          <a:off x="14732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103140</xdr:rowOff>
    </xdr:from>
    <xdr:ext cx="762000" cy="259045"/>
    <xdr:sp macro="" textlink="">
      <xdr:nvSpPr>
        <xdr:cNvPr id="450" name="テキスト ボックス 449"/>
        <xdr:cNvSpPr txBox="1"/>
      </xdr:nvSpPr>
      <xdr:spPr>
        <a:xfrm>
          <a:off x="14401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128778</xdr:rowOff>
    </xdr:from>
    <xdr:to>
      <xdr:col>20</xdr:col>
      <xdr:colOff>209550</xdr:colOff>
      <xdr:row>80</xdr:row>
      <xdr:rowOff>58928</xdr:rowOff>
    </xdr:to>
    <xdr:sp macro="" textlink="">
      <xdr:nvSpPr>
        <xdr:cNvPr id="451" name="円/楕円 450"/>
        <xdr:cNvSpPr/>
      </xdr:nvSpPr>
      <xdr:spPr>
        <a:xfrm>
          <a:off x="13843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43705</xdr:rowOff>
    </xdr:from>
    <xdr:ext cx="762000" cy="259045"/>
    <xdr:sp macro="" textlink="">
      <xdr:nvSpPr>
        <xdr:cNvPr id="452" name="テキスト ボックス 451"/>
        <xdr:cNvSpPr txBox="1"/>
      </xdr:nvSpPr>
      <xdr:spPr>
        <a:xfrm>
          <a:off x="13512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126492</xdr:rowOff>
    </xdr:from>
    <xdr:to>
      <xdr:col>19</xdr:col>
      <xdr:colOff>6350</xdr:colOff>
      <xdr:row>79</xdr:row>
      <xdr:rowOff>56642</xdr:rowOff>
    </xdr:to>
    <xdr:sp macro="" textlink="">
      <xdr:nvSpPr>
        <xdr:cNvPr id="453" name="円/楕円 452"/>
        <xdr:cNvSpPr/>
      </xdr:nvSpPr>
      <xdr:spPr>
        <a:xfrm>
          <a:off x="12954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41419</xdr:rowOff>
    </xdr:from>
    <xdr:ext cx="762000" cy="259045"/>
    <xdr:sp macro="" textlink="">
      <xdr:nvSpPr>
        <xdr:cNvPr id="454" name="テキスト ボックス 453"/>
        <xdr:cNvSpPr txBox="1"/>
      </xdr:nvSpPr>
      <xdr:spPr>
        <a:xfrm>
          <a:off x="12623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大阪府富田林市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101016</xdr:rowOff>
    </xdr:from>
    <xdr:to>
      <xdr:col>4</xdr:col>
      <xdr:colOff>1117600</xdr:colOff>
      <xdr:row>16</xdr:row>
      <xdr:rowOff>46870</xdr:rowOff>
    </xdr:to>
    <xdr:cxnSp macro="">
      <xdr:nvCxnSpPr>
        <xdr:cNvPr id="52" name="直線コネクタ 51"/>
        <xdr:cNvCxnSpPr/>
      </xdr:nvCxnSpPr>
      <xdr:spPr bwMode="auto">
        <a:xfrm flipV="1">
          <a:off x="5003800" y="2720391"/>
          <a:ext cx="647700" cy="117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90775</xdr:rowOff>
    </xdr:from>
    <xdr:ext cx="762000" cy="259045"/>
    <xdr:sp macro="" textlink="">
      <xdr:nvSpPr>
        <xdr:cNvPr id="53" name="人口1人当たり決算額の推移平均値テキスト130"/>
        <xdr:cNvSpPr txBox="1"/>
      </xdr:nvSpPr>
      <xdr:spPr>
        <a:xfrm>
          <a:off x="5740400" y="271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33742</xdr:rowOff>
    </xdr:from>
    <xdr:to>
      <xdr:col>4</xdr:col>
      <xdr:colOff>469900</xdr:colOff>
      <xdr:row>16</xdr:row>
      <xdr:rowOff>46870</xdr:rowOff>
    </xdr:to>
    <xdr:cxnSp macro="">
      <xdr:nvCxnSpPr>
        <xdr:cNvPr id="55" name="直線コネクタ 54"/>
        <xdr:cNvCxnSpPr/>
      </xdr:nvCxnSpPr>
      <xdr:spPr bwMode="auto">
        <a:xfrm>
          <a:off x="4305300" y="2824567"/>
          <a:ext cx="698500" cy="13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102883</xdr:rowOff>
    </xdr:from>
    <xdr:ext cx="736600" cy="259045"/>
    <xdr:sp macro="" textlink="">
      <xdr:nvSpPr>
        <xdr:cNvPr id="57" name="テキスト ボックス 56"/>
        <xdr:cNvSpPr txBox="1"/>
      </xdr:nvSpPr>
      <xdr:spPr>
        <a:xfrm>
          <a:off x="4622800" y="2550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32958</xdr:rowOff>
    </xdr:from>
    <xdr:to>
      <xdr:col>3</xdr:col>
      <xdr:colOff>904875</xdr:colOff>
      <xdr:row>16</xdr:row>
      <xdr:rowOff>33742</xdr:rowOff>
    </xdr:to>
    <xdr:cxnSp macro="">
      <xdr:nvCxnSpPr>
        <xdr:cNvPr id="58" name="直線コネクタ 57"/>
        <xdr:cNvCxnSpPr/>
      </xdr:nvCxnSpPr>
      <xdr:spPr bwMode="auto">
        <a:xfrm>
          <a:off x="3606800" y="2823783"/>
          <a:ext cx="698500" cy="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33683</xdr:rowOff>
    </xdr:from>
    <xdr:ext cx="762000" cy="259045"/>
    <xdr:sp macro="" textlink="">
      <xdr:nvSpPr>
        <xdr:cNvPr id="60" name="テキスト ボックス 59"/>
        <xdr:cNvSpPr txBox="1"/>
      </xdr:nvSpPr>
      <xdr:spPr>
        <a:xfrm>
          <a:off x="39243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32958</xdr:rowOff>
    </xdr:from>
    <xdr:to>
      <xdr:col>3</xdr:col>
      <xdr:colOff>206375</xdr:colOff>
      <xdr:row>16</xdr:row>
      <xdr:rowOff>63264</xdr:rowOff>
    </xdr:to>
    <xdr:cxnSp macro="">
      <xdr:nvCxnSpPr>
        <xdr:cNvPr id="61" name="直線コネクタ 60"/>
        <xdr:cNvCxnSpPr/>
      </xdr:nvCxnSpPr>
      <xdr:spPr bwMode="auto">
        <a:xfrm flipV="1">
          <a:off x="2908300" y="2823783"/>
          <a:ext cx="698500" cy="30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125058</xdr:rowOff>
    </xdr:from>
    <xdr:ext cx="762000" cy="259045"/>
    <xdr:sp macro="" textlink="">
      <xdr:nvSpPr>
        <xdr:cNvPr id="63" name="テキスト ボックス 62"/>
        <xdr:cNvSpPr txBox="1"/>
      </xdr:nvSpPr>
      <xdr:spPr>
        <a:xfrm>
          <a:off x="32258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156580</xdr:rowOff>
    </xdr:from>
    <xdr:to>
      <xdr:col>2</xdr:col>
      <xdr:colOff>692150</xdr:colOff>
      <xdr:row>16</xdr:row>
      <xdr:rowOff>86730</xdr:rowOff>
    </xdr:to>
    <xdr:sp macro="" textlink="">
      <xdr:nvSpPr>
        <xdr:cNvPr id="64" name="フローチャート : 判断 63"/>
        <xdr:cNvSpPr/>
      </xdr:nvSpPr>
      <xdr:spPr bwMode="auto">
        <a:xfrm>
          <a:off x="2857500" y="2775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96907</xdr:rowOff>
    </xdr:from>
    <xdr:ext cx="762000" cy="259045"/>
    <xdr:sp macro="" textlink="">
      <xdr:nvSpPr>
        <xdr:cNvPr id="65" name="テキスト ボックス 64"/>
        <xdr:cNvSpPr txBox="1"/>
      </xdr:nvSpPr>
      <xdr:spPr>
        <a:xfrm>
          <a:off x="2527300" y="254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50216</xdr:rowOff>
    </xdr:from>
    <xdr:to>
      <xdr:col>5</xdr:col>
      <xdr:colOff>34925</xdr:colOff>
      <xdr:row>15</xdr:row>
      <xdr:rowOff>151816</xdr:rowOff>
    </xdr:to>
    <xdr:sp macro="" textlink="">
      <xdr:nvSpPr>
        <xdr:cNvPr id="71" name="円/楕円 70"/>
        <xdr:cNvSpPr/>
      </xdr:nvSpPr>
      <xdr:spPr bwMode="auto">
        <a:xfrm>
          <a:off x="5600700" y="2669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66743</xdr:rowOff>
    </xdr:from>
    <xdr:ext cx="762000" cy="259045"/>
    <xdr:sp macro="" textlink="">
      <xdr:nvSpPr>
        <xdr:cNvPr id="72" name="人口1人当たり決算額の推移該当値テキスト130"/>
        <xdr:cNvSpPr txBox="1"/>
      </xdr:nvSpPr>
      <xdr:spPr>
        <a:xfrm>
          <a:off x="5740400" y="2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67,254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167520</xdr:rowOff>
    </xdr:from>
    <xdr:to>
      <xdr:col>4</xdr:col>
      <xdr:colOff>520700</xdr:colOff>
      <xdr:row>16</xdr:row>
      <xdr:rowOff>97670</xdr:rowOff>
    </xdr:to>
    <xdr:sp macro="" textlink="">
      <xdr:nvSpPr>
        <xdr:cNvPr id="73" name="円/楕円 72"/>
        <xdr:cNvSpPr/>
      </xdr:nvSpPr>
      <xdr:spPr bwMode="auto">
        <a:xfrm>
          <a:off x="4953000" y="2786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82447</xdr:rowOff>
    </xdr:from>
    <xdr:ext cx="736600" cy="259045"/>
    <xdr:sp macro="" textlink="">
      <xdr:nvSpPr>
        <xdr:cNvPr id="74" name="テキスト ボックス 73"/>
        <xdr:cNvSpPr txBox="1"/>
      </xdr:nvSpPr>
      <xdr:spPr>
        <a:xfrm>
          <a:off x="4622800" y="2873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63,662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154392</xdr:rowOff>
    </xdr:from>
    <xdr:to>
      <xdr:col>3</xdr:col>
      <xdr:colOff>955675</xdr:colOff>
      <xdr:row>16</xdr:row>
      <xdr:rowOff>84542</xdr:rowOff>
    </xdr:to>
    <xdr:sp macro="" textlink="">
      <xdr:nvSpPr>
        <xdr:cNvPr id="75" name="円/楕円 74"/>
        <xdr:cNvSpPr/>
      </xdr:nvSpPr>
      <xdr:spPr bwMode="auto">
        <a:xfrm>
          <a:off x="4254500" y="2773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69319</xdr:rowOff>
    </xdr:from>
    <xdr:ext cx="762000" cy="259045"/>
    <xdr:sp macro="" textlink="">
      <xdr:nvSpPr>
        <xdr:cNvPr id="76" name="テキスト ボックス 75"/>
        <xdr:cNvSpPr txBox="1"/>
      </xdr:nvSpPr>
      <xdr:spPr>
        <a:xfrm>
          <a:off x="3924300" y="286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64,064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153608</xdr:rowOff>
    </xdr:from>
    <xdr:to>
      <xdr:col>3</xdr:col>
      <xdr:colOff>257175</xdr:colOff>
      <xdr:row>16</xdr:row>
      <xdr:rowOff>83758</xdr:rowOff>
    </xdr:to>
    <xdr:sp macro="" textlink="">
      <xdr:nvSpPr>
        <xdr:cNvPr id="77" name="円/楕円 76"/>
        <xdr:cNvSpPr/>
      </xdr:nvSpPr>
      <xdr:spPr bwMode="auto">
        <a:xfrm>
          <a:off x="3556000" y="2772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68535</xdr:rowOff>
    </xdr:from>
    <xdr:ext cx="762000" cy="259045"/>
    <xdr:sp macro="" textlink="">
      <xdr:nvSpPr>
        <xdr:cNvPr id="78" name="テキスト ボックス 77"/>
        <xdr:cNvSpPr txBox="1"/>
      </xdr:nvSpPr>
      <xdr:spPr>
        <a:xfrm>
          <a:off x="3225800" y="285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64,088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12464</xdr:rowOff>
    </xdr:from>
    <xdr:to>
      <xdr:col>2</xdr:col>
      <xdr:colOff>692150</xdr:colOff>
      <xdr:row>16</xdr:row>
      <xdr:rowOff>114064</xdr:rowOff>
    </xdr:to>
    <xdr:sp macro="" textlink="">
      <xdr:nvSpPr>
        <xdr:cNvPr id="79" name="円/楕円 78"/>
        <xdr:cNvSpPr/>
      </xdr:nvSpPr>
      <xdr:spPr bwMode="auto">
        <a:xfrm>
          <a:off x="2857500" y="2803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98841</xdr:rowOff>
    </xdr:from>
    <xdr:ext cx="762000" cy="259045"/>
    <xdr:sp macro="" textlink="">
      <xdr:nvSpPr>
        <xdr:cNvPr id="80" name="テキスト ボックス 79"/>
        <xdr:cNvSpPr txBox="1"/>
      </xdr:nvSpPr>
      <xdr:spPr>
        <a:xfrm>
          <a:off x="2527300" y="288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138103</xdr:rowOff>
    </xdr:from>
    <xdr:to>
      <xdr:col>4</xdr:col>
      <xdr:colOff>1117600</xdr:colOff>
      <xdr:row>37</xdr:row>
      <xdr:rowOff>183464</xdr:rowOff>
    </xdr:to>
    <xdr:cxnSp macro="">
      <xdr:nvCxnSpPr>
        <xdr:cNvPr id="115" name="直線コネクタ 114"/>
        <xdr:cNvCxnSpPr/>
      </xdr:nvCxnSpPr>
      <xdr:spPr bwMode="auto">
        <a:xfrm>
          <a:off x="5003800" y="7262803"/>
          <a:ext cx="647700" cy="45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86653</xdr:rowOff>
    </xdr:from>
    <xdr:ext cx="762000" cy="259045"/>
    <xdr:sp macro="" textlink="">
      <xdr:nvSpPr>
        <xdr:cNvPr id="116" name="人口1人当たり決算額の推移平均値テキスト445"/>
        <xdr:cNvSpPr txBox="1"/>
      </xdr:nvSpPr>
      <xdr:spPr>
        <a:xfrm>
          <a:off x="5740400" y="6697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133760</xdr:rowOff>
    </xdr:from>
    <xdr:to>
      <xdr:col>4</xdr:col>
      <xdr:colOff>469900</xdr:colOff>
      <xdr:row>37</xdr:row>
      <xdr:rowOff>138103</xdr:rowOff>
    </xdr:to>
    <xdr:cxnSp macro="">
      <xdr:nvCxnSpPr>
        <xdr:cNvPr id="118" name="直線コネクタ 117"/>
        <xdr:cNvCxnSpPr/>
      </xdr:nvCxnSpPr>
      <xdr:spPr bwMode="auto">
        <a:xfrm>
          <a:off x="4305300" y="7258460"/>
          <a:ext cx="698500" cy="4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290259</xdr:rowOff>
    </xdr:from>
    <xdr:ext cx="736600" cy="259045"/>
    <xdr:sp macro="" textlink="">
      <xdr:nvSpPr>
        <xdr:cNvPr id="120" name="テキスト ボックス 119"/>
        <xdr:cNvSpPr txBox="1"/>
      </xdr:nvSpPr>
      <xdr:spPr>
        <a:xfrm>
          <a:off x="4622800" y="6557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122918</xdr:rowOff>
    </xdr:from>
    <xdr:to>
      <xdr:col>3</xdr:col>
      <xdr:colOff>904875</xdr:colOff>
      <xdr:row>37</xdr:row>
      <xdr:rowOff>133760</xdr:rowOff>
    </xdr:to>
    <xdr:cxnSp macro="">
      <xdr:nvCxnSpPr>
        <xdr:cNvPr id="121" name="直線コネクタ 120"/>
        <xdr:cNvCxnSpPr/>
      </xdr:nvCxnSpPr>
      <xdr:spPr bwMode="auto">
        <a:xfrm>
          <a:off x="3606800" y="7247618"/>
          <a:ext cx="698500" cy="10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260378</xdr:rowOff>
    </xdr:from>
    <xdr:ext cx="762000" cy="259045"/>
    <xdr:sp macro="" textlink="">
      <xdr:nvSpPr>
        <xdr:cNvPr id="123" name="テキスト ボックス 122"/>
        <xdr:cNvSpPr txBox="1"/>
      </xdr:nvSpPr>
      <xdr:spPr>
        <a:xfrm>
          <a:off x="3924300" y="652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49570</xdr:rowOff>
    </xdr:from>
    <xdr:to>
      <xdr:col>3</xdr:col>
      <xdr:colOff>206375</xdr:colOff>
      <xdr:row>37</xdr:row>
      <xdr:rowOff>122918</xdr:rowOff>
    </xdr:to>
    <xdr:cxnSp macro="">
      <xdr:nvCxnSpPr>
        <xdr:cNvPr id="124" name="直線コネクタ 123"/>
        <xdr:cNvCxnSpPr/>
      </xdr:nvCxnSpPr>
      <xdr:spPr bwMode="auto">
        <a:xfrm>
          <a:off x="2908300" y="7174270"/>
          <a:ext cx="698500" cy="73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215017</xdr:rowOff>
    </xdr:from>
    <xdr:ext cx="762000" cy="259045"/>
    <xdr:sp macro="" textlink="">
      <xdr:nvSpPr>
        <xdr:cNvPr id="126" name="テキスト ボックス 125"/>
        <xdr:cNvSpPr txBox="1"/>
      </xdr:nvSpPr>
      <xdr:spPr>
        <a:xfrm>
          <a:off x="3225800" y="64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281025</xdr:rowOff>
    </xdr:from>
    <xdr:to>
      <xdr:col>2</xdr:col>
      <xdr:colOff>692150</xdr:colOff>
      <xdr:row>36</xdr:row>
      <xdr:rowOff>39725</xdr:rowOff>
    </xdr:to>
    <xdr:sp macro="" textlink="">
      <xdr:nvSpPr>
        <xdr:cNvPr id="127" name="フローチャート : 判断 126"/>
        <xdr:cNvSpPr/>
      </xdr:nvSpPr>
      <xdr:spPr bwMode="auto">
        <a:xfrm>
          <a:off x="2857500" y="6891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49902</xdr:rowOff>
    </xdr:from>
    <xdr:ext cx="762000" cy="259045"/>
    <xdr:sp macro="" textlink="">
      <xdr:nvSpPr>
        <xdr:cNvPr id="128" name="テキスト ボックス 127"/>
        <xdr:cNvSpPr txBox="1"/>
      </xdr:nvSpPr>
      <xdr:spPr>
        <a:xfrm>
          <a:off x="2527300" y="66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132664</xdr:rowOff>
    </xdr:from>
    <xdr:to>
      <xdr:col>5</xdr:col>
      <xdr:colOff>34925</xdr:colOff>
      <xdr:row>37</xdr:row>
      <xdr:rowOff>234264</xdr:rowOff>
    </xdr:to>
    <xdr:sp macro="" textlink="">
      <xdr:nvSpPr>
        <xdr:cNvPr id="134" name="円/楕円 133"/>
        <xdr:cNvSpPr/>
      </xdr:nvSpPr>
      <xdr:spPr bwMode="auto">
        <a:xfrm>
          <a:off x="5600700" y="7257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41241</xdr:rowOff>
    </xdr:from>
    <xdr:ext cx="762000" cy="259045"/>
    <xdr:sp macro="" textlink="">
      <xdr:nvSpPr>
        <xdr:cNvPr id="135" name="人口1人当たり決算額の推移該当値テキスト445"/>
        <xdr:cNvSpPr txBox="1"/>
      </xdr:nvSpPr>
      <xdr:spPr>
        <a:xfrm>
          <a:off x="5740400" y="716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87303</xdr:rowOff>
    </xdr:from>
    <xdr:to>
      <xdr:col>4</xdr:col>
      <xdr:colOff>520700</xdr:colOff>
      <xdr:row>37</xdr:row>
      <xdr:rowOff>188903</xdr:rowOff>
    </xdr:to>
    <xdr:sp macro="" textlink="">
      <xdr:nvSpPr>
        <xdr:cNvPr id="136" name="円/楕円 135"/>
        <xdr:cNvSpPr/>
      </xdr:nvSpPr>
      <xdr:spPr bwMode="auto">
        <a:xfrm>
          <a:off x="4953000" y="7212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173680</xdr:rowOff>
    </xdr:from>
    <xdr:ext cx="736600" cy="259045"/>
    <xdr:sp macro="" textlink="">
      <xdr:nvSpPr>
        <xdr:cNvPr id="137" name="テキスト ボックス 136"/>
        <xdr:cNvSpPr txBox="1"/>
      </xdr:nvSpPr>
      <xdr:spPr>
        <a:xfrm>
          <a:off x="4622800" y="729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82960</xdr:rowOff>
    </xdr:from>
    <xdr:to>
      <xdr:col>3</xdr:col>
      <xdr:colOff>955675</xdr:colOff>
      <xdr:row>37</xdr:row>
      <xdr:rowOff>184560</xdr:rowOff>
    </xdr:to>
    <xdr:sp macro="" textlink="">
      <xdr:nvSpPr>
        <xdr:cNvPr id="138" name="円/楕円 137"/>
        <xdr:cNvSpPr/>
      </xdr:nvSpPr>
      <xdr:spPr bwMode="auto">
        <a:xfrm>
          <a:off x="4254500" y="7207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169337</xdr:rowOff>
    </xdr:from>
    <xdr:ext cx="762000" cy="259045"/>
    <xdr:sp macro="" textlink="">
      <xdr:nvSpPr>
        <xdr:cNvPr id="139" name="テキスト ボックス 138"/>
        <xdr:cNvSpPr txBox="1"/>
      </xdr:nvSpPr>
      <xdr:spPr>
        <a:xfrm>
          <a:off x="3924300" y="72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72118</xdr:rowOff>
    </xdr:from>
    <xdr:to>
      <xdr:col>3</xdr:col>
      <xdr:colOff>257175</xdr:colOff>
      <xdr:row>37</xdr:row>
      <xdr:rowOff>173718</xdr:rowOff>
    </xdr:to>
    <xdr:sp macro="" textlink="">
      <xdr:nvSpPr>
        <xdr:cNvPr id="140" name="円/楕円 139"/>
        <xdr:cNvSpPr/>
      </xdr:nvSpPr>
      <xdr:spPr bwMode="auto">
        <a:xfrm>
          <a:off x="3556000" y="7196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158495</xdr:rowOff>
    </xdr:from>
    <xdr:ext cx="762000" cy="259045"/>
    <xdr:sp macro="" textlink="">
      <xdr:nvSpPr>
        <xdr:cNvPr id="141" name="テキスト ボックス 140"/>
        <xdr:cNvSpPr txBox="1"/>
      </xdr:nvSpPr>
      <xdr:spPr>
        <a:xfrm>
          <a:off x="3225800" y="728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170220</xdr:rowOff>
    </xdr:from>
    <xdr:to>
      <xdr:col>2</xdr:col>
      <xdr:colOff>692150</xdr:colOff>
      <xdr:row>37</xdr:row>
      <xdr:rowOff>100370</xdr:rowOff>
    </xdr:to>
    <xdr:sp macro="" textlink="">
      <xdr:nvSpPr>
        <xdr:cNvPr id="142" name="円/楕円 141"/>
        <xdr:cNvSpPr/>
      </xdr:nvSpPr>
      <xdr:spPr bwMode="auto">
        <a:xfrm>
          <a:off x="2857500" y="7123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85147</xdr:rowOff>
    </xdr:from>
    <xdr:ext cx="762000" cy="259045"/>
    <xdr:sp macro="" textlink="">
      <xdr:nvSpPr>
        <xdr:cNvPr id="143" name="テキスト ボックス 142"/>
        <xdr:cNvSpPr txBox="1"/>
      </xdr:nvSpPr>
      <xdr:spPr>
        <a:xfrm>
          <a:off x="2527300" y="720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大阪府富田林市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年度は、定年退職者の増加や河南町消防業務の受託などにより人件費が増加し、単年度収支では赤字となったが、実質収支額は黒字を維持し続けている。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財政調整基金については、今年度においても取崩しを行っておらず、標準財政規模に対する比率も、ほぼ横ばいとなっている。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大阪府富田林市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前年度に引き続き、保険給付費の増により、国民健康保険事業会計において</a:t>
          </a:r>
          <a:r>
            <a:rPr kumimoji="1" lang="en-US" altLang="ja-JP" sz="1400">
              <a:latin typeface="ＭＳ ゴシック" pitchFamily="49" charset="-128"/>
              <a:ea typeface="ＭＳ ゴシック" pitchFamily="49" charset="-128"/>
            </a:rPr>
            <a:t>87,516</a:t>
          </a:r>
          <a:r>
            <a:rPr kumimoji="1" lang="ja-JP" altLang="en-US" sz="1400">
              <a:latin typeface="ＭＳ ゴシック" pitchFamily="49" charset="-128"/>
              <a:ea typeface="ＭＳ ゴシック" pitchFamily="49" charset="-128"/>
            </a:rPr>
            <a:t>千円の赤字となり、その他の会計では赤字となっていない。</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独立採算の原則により、事業経費の更なる見直しや収入確保を図っていく。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大阪府富田林市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年度は、算入公債費等の金額が元利償還金等の金額を上回り、実質公債費比率も低い水準となっている。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また、地方債現在高が少ないため、元利償還金の抑制につながり、数値の上昇を抑えている。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それでもなお、元利償還金は増加傾向にあるため、引き続き、計画的な地方債の発行に努めていく。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大阪府富田林市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市の場合、地方債現在高が少なく、充当可能財源等も確保されている状況が継続しているが、今後、老朽化施設の整備など、市債の発行が増加すれば、数値の上昇が見込まれるため、引き続き、計画的な地方債の発行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39247580</v>
      </c>
      <c r="BO4" s="349"/>
      <c r="BP4" s="349"/>
      <c r="BQ4" s="349"/>
      <c r="BR4" s="349"/>
      <c r="BS4" s="349"/>
      <c r="BT4" s="349"/>
      <c r="BU4" s="350"/>
      <c r="BV4" s="348">
        <v>39676996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v>
      </c>
      <c r="CU4" s="355"/>
      <c r="CV4" s="355"/>
      <c r="CW4" s="355"/>
      <c r="CX4" s="355"/>
      <c r="CY4" s="355"/>
      <c r="CZ4" s="355"/>
      <c r="DA4" s="356"/>
      <c r="DB4" s="354">
        <v>3.5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38561923</v>
      </c>
      <c r="BO5" s="386"/>
      <c r="BP5" s="386"/>
      <c r="BQ5" s="386"/>
      <c r="BR5" s="386"/>
      <c r="BS5" s="386"/>
      <c r="BT5" s="386"/>
      <c r="BU5" s="387"/>
      <c r="BV5" s="385">
        <v>38773268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97.3</v>
      </c>
      <c r="CU5" s="383"/>
      <c r="CV5" s="383"/>
      <c r="CW5" s="383"/>
      <c r="CX5" s="383"/>
      <c r="CY5" s="383"/>
      <c r="CZ5" s="383"/>
      <c r="DA5" s="384"/>
      <c r="DB5" s="382">
        <v>95.4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685657</v>
      </c>
      <c r="BO6" s="386"/>
      <c r="BP6" s="386"/>
      <c r="BQ6" s="386"/>
      <c r="BR6" s="386"/>
      <c r="BS6" s="386"/>
      <c r="BT6" s="386"/>
      <c r="BU6" s="387"/>
      <c r="BV6" s="385">
        <v>903728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104.3</v>
      </c>
      <c r="CU6" s="423"/>
      <c r="CV6" s="423"/>
      <c r="CW6" s="423"/>
      <c r="CX6" s="423"/>
      <c r="CY6" s="423"/>
      <c r="CZ6" s="423"/>
      <c r="DA6" s="424"/>
      <c r="DB6" s="422">
        <v>102.4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14193</v>
      </c>
      <c r="BO7" s="386"/>
      <c r="BP7" s="386"/>
      <c r="BQ7" s="386"/>
      <c r="BR7" s="386"/>
      <c r="BS7" s="386"/>
      <c r="BT7" s="386"/>
      <c r="BU7" s="387"/>
      <c r="BV7" s="385">
        <v>123283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22255048</v>
      </c>
      <c r="CU7" s="386"/>
      <c r="CV7" s="386"/>
      <c r="CW7" s="386"/>
      <c r="CX7" s="386"/>
      <c r="CY7" s="386"/>
      <c r="CZ7" s="386"/>
      <c r="DA7" s="387"/>
      <c r="DB7" s="385">
        <v>22423072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671464</v>
      </c>
      <c r="BO8" s="386"/>
      <c r="BP8" s="386"/>
      <c r="BQ8" s="386"/>
      <c r="BR8" s="386"/>
      <c r="BS8" s="386"/>
      <c r="BT8" s="386"/>
      <c r="BU8" s="387"/>
      <c r="BV8" s="385">
        <v>780445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0.63</v>
      </c>
      <c r="CU8" s="426"/>
      <c r="CV8" s="426"/>
      <c r="CW8" s="426"/>
      <c r="CX8" s="426"/>
      <c r="CY8" s="426"/>
      <c r="CZ8" s="426"/>
      <c r="DA8" s="427"/>
      <c r="DB8" s="425">
        <v>0.63</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119576</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-108981</v>
      </c>
      <c r="BO9" s="386"/>
      <c r="BP9" s="386"/>
      <c r="BQ9" s="386"/>
      <c r="BR9" s="386"/>
      <c r="BS9" s="386"/>
      <c r="BT9" s="386"/>
      <c r="BU9" s="387"/>
      <c r="BV9" s="385">
        <v>261781</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9.3000000000000007</v>
      </c>
      <c r="CU9" s="383"/>
      <c r="CV9" s="383"/>
      <c r="CW9" s="383"/>
      <c r="CX9" s="383"/>
      <c r="CY9" s="383"/>
      <c r="CZ9" s="383"/>
      <c r="DA9" s="384"/>
      <c r="DB9" s="382">
        <v>8.9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123837</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3603</v>
      </c>
      <c r="BO10" s="386"/>
      <c r="BP10" s="386"/>
      <c r="BQ10" s="386"/>
      <c r="BR10" s="386"/>
      <c r="BS10" s="386"/>
      <c r="BT10" s="386"/>
      <c r="BU10" s="387"/>
      <c r="BV10" s="385">
        <v>3361</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115931</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114963</v>
      </c>
      <c r="S13" s="467"/>
      <c r="T13" s="467"/>
      <c r="U13" s="467"/>
      <c r="V13" s="468"/>
      <c r="W13" s="401" t="s">
        <v>123</v>
      </c>
      <c r="X13" s="402"/>
      <c r="Y13" s="402"/>
      <c r="Z13" s="402"/>
      <c r="AA13" s="402"/>
      <c r="AB13" s="392"/>
      <c r="AC13" s="436">
        <v>699</v>
      </c>
      <c r="AD13" s="437"/>
      <c r="AE13" s="437"/>
      <c r="AF13" s="437"/>
      <c r="AG13" s="476"/>
      <c r="AH13" s="436">
        <v>908</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-105378</v>
      </c>
      <c r="BO13" s="386"/>
      <c r="BP13" s="386"/>
      <c r="BQ13" s="386"/>
      <c r="BR13" s="386"/>
      <c r="BS13" s="386"/>
      <c r="BT13" s="386"/>
      <c r="BU13" s="387"/>
      <c r="BV13" s="385">
        <v>265142</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0.1</v>
      </c>
      <c r="CU13" s="383"/>
      <c r="CV13" s="383"/>
      <c r="CW13" s="383"/>
      <c r="CX13" s="383"/>
      <c r="CY13" s="383"/>
      <c r="CZ13" s="383"/>
      <c r="DA13" s="384"/>
      <c r="DB13" s="382">
        <v>0.5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116851</v>
      </c>
      <c r="S14" s="467"/>
      <c r="T14" s="467"/>
      <c r="U14" s="467"/>
      <c r="V14" s="468"/>
      <c r="W14" s="375"/>
      <c r="X14" s="376"/>
      <c r="Y14" s="376"/>
      <c r="Z14" s="376"/>
      <c r="AA14" s="376"/>
      <c r="AB14" s="365"/>
      <c r="AC14" s="469">
        <v>1.5</v>
      </c>
      <c r="AD14" s="470"/>
      <c r="AE14" s="470"/>
      <c r="AF14" s="470"/>
      <c r="AG14" s="471"/>
      <c r="AH14" s="469">
        <v>1.7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115941</v>
      </c>
      <c r="S15" s="467"/>
      <c r="T15" s="467"/>
      <c r="U15" s="467"/>
      <c r="V15" s="468"/>
      <c r="W15" s="401" t="s">
        <v>130</v>
      </c>
      <c r="X15" s="402"/>
      <c r="Y15" s="402"/>
      <c r="Z15" s="402"/>
      <c r="AA15" s="402"/>
      <c r="AB15" s="392"/>
      <c r="AC15" s="436">
        <v>11237</v>
      </c>
      <c r="AD15" s="437"/>
      <c r="AE15" s="437"/>
      <c r="AF15" s="437"/>
      <c r="AG15" s="476"/>
      <c r="AH15" s="436">
        <v>13415</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10960460</v>
      </c>
      <c r="BO15" s="349"/>
      <c r="BP15" s="349"/>
      <c r="BQ15" s="349"/>
      <c r="BR15" s="349"/>
      <c r="BS15" s="349"/>
      <c r="BT15" s="349"/>
      <c r="BU15" s="350"/>
      <c r="BV15" s="348">
        <v>10799865</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24.1</v>
      </c>
      <c r="AD16" s="470"/>
      <c r="AE16" s="470"/>
      <c r="AF16" s="470"/>
      <c r="AG16" s="471"/>
      <c r="AH16" s="469">
        <v>25.2</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17093444</v>
      </c>
      <c r="BO16" s="386"/>
      <c r="BP16" s="386"/>
      <c r="BQ16" s="386"/>
      <c r="BR16" s="386"/>
      <c r="BS16" s="386"/>
      <c r="BT16" s="386"/>
      <c r="BU16" s="387"/>
      <c r="BV16" s="385">
        <v>17073398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34598</v>
      </c>
      <c r="AD17" s="437"/>
      <c r="AE17" s="437"/>
      <c r="AF17" s="437"/>
      <c r="AG17" s="476"/>
      <c r="AH17" s="436">
        <v>37709</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14176910</v>
      </c>
      <c r="BO17" s="386"/>
      <c r="BP17" s="386"/>
      <c r="BQ17" s="386"/>
      <c r="BR17" s="386"/>
      <c r="BS17" s="386"/>
      <c r="BT17" s="386"/>
      <c r="BU17" s="387"/>
      <c r="BV17" s="385">
        <v>14081580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39.72</v>
      </c>
      <c r="M18" s="498"/>
      <c r="N18" s="498"/>
      <c r="O18" s="498"/>
      <c r="P18" s="498"/>
      <c r="Q18" s="498"/>
      <c r="R18" s="499"/>
      <c r="S18" s="499"/>
      <c r="T18" s="499"/>
      <c r="U18" s="499"/>
      <c r="V18" s="500"/>
      <c r="W18" s="403"/>
      <c r="X18" s="404"/>
      <c r="Y18" s="404"/>
      <c r="Z18" s="404"/>
      <c r="AA18" s="404"/>
      <c r="AB18" s="395"/>
      <c r="AC18" s="501">
        <v>74.3</v>
      </c>
      <c r="AD18" s="502"/>
      <c r="AE18" s="502"/>
      <c r="AF18" s="502"/>
      <c r="AG18" s="503"/>
      <c r="AH18" s="501">
        <v>70.7</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21681138</v>
      </c>
      <c r="BO18" s="386"/>
      <c r="BP18" s="386"/>
      <c r="BQ18" s="386"/>
      <c r="BR18" s="386"/>
      <c r="BS18" s="386"/>
      <c r="BT18" s="386"/>
      <c r="BU18" s="387"/>
      <c r="BV18" s="385">
        <v>21077662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3010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24743344</v>
      </c>
      <c r="BO19" s="386"/>
      <c r="BP19" s="386"/>
      <c r="BQ19" s="386"/>
      <c r="BR19" s="386"/>
      <c r="BS19" s="386"/>
      <c r="BT19" s="386"/>
      <c r="BU19" s="387"/>
      <c r="BV19" s="385">
        <v>24667652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45600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26437072</v>
      </c>
      <c r="BO23" s="386"/>
      <c r="BP23" s="386"/>
      <c r="BQ23" s="386"/>
      <c r="BR23" s="386"/>
      <c r="BS23" s="386"/>
      <c r="BT23" s="386"/>
      <c r="BU23" s="387"/>
      <c r="BV23" s="385">
        <v>26069194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10100</v>
      </c>
      <c r="R24" s="437"/>
      <c r="S24" s="437"/>
      <c r="T24" s="437"/>
      <c r="U24" s="437"/>
      <c r="V24" s="476"/>
      <c r="W24" s="531"/>
      <c r="X24" s="519"/>
      <c r="Y24" s="520"/>
      <c r="Z24" s="435" t="s">
        <v>153</v>
      </c>
      <c r="AA24" s="415"/>
      <c r="AB24" s="415"/>
      <c r="AC24" s="415"/>
      <c r="AD24" s="415"/>
      <c r="AE24" s="415"/>
      <c r="AF24" s="415"/>
      <c r="AG24" s="416"/>
      <c r="AH24" s="436">
        <v>765</v>
      </c>
      <c r="AI24" s="437"/>
      <c r="AJ24" s="437"/>
      <c r="AK24" s="437"/>
      <c r="AL24" s="476"/>
      <c r="AM24" s="436">
        <v>2364615</v>
      </c>
      <c r="AN24" s="437"/>
      <c r="AO24" s="437"/>
      <c r="AP24" s="437"/>
      <c r="AQ24" s="437"/>
      <c r="AR24" s="476"/>
      <c r="AS24" s="436">
        <v>3091</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24279276</v>
      </c>
      <c r="BO24" s="386"/>
      <c r="BP24" s="386"/>
      <c r="BQ24" s="386"/>
      <c r="BR24" s="386"/>
      <c r="BS24" s="386"/>
      <c r="BT24" s="386"/>
      <c r="BU24" s="387"/>
      <c r="BV24" s="385">
        <v>23665492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2</v>
      </c>
      <c r="M25" s="437"/>
      <c r="N25" s="437"/>
      <c r="O25" s="437"/>
      <c r="P25" s="476"/>
      <c r="Q25" s="436">
        <v>8400</v>
      </c>
      <c r="R25" s="437"/>
      <c r="S25" s="437"/>
      <c r="T25" s="437"/>
      <c r="U25" s="437"/>
      <c r="V25" s="476"/>
      <c r="W25" s="531"/>
      <c r="X25" s="519"/>
      <c r="Y25" s="520"/>
      <c r="Z25" s="435" t="s">
        <v>156</v>
      </c>
      <c r="AA25" s="415"/>
      <c r="AB25" s="415"/>
      <c r="AC25" s="415"/>
      <c r="AD25" s="415"/>
      <c r="AE25" s="415"/>
      <c r="AF25" s="415"/>
      <c r="AG25" s="416"/>
      <c r="AH25" s="436">
        <v>161</v>
      </c>
      <c r="AI25" s="437"/>
      <c r="AJ25" s="437"/>
      <c r="AK25" s="437"/>
      <c r="AL25" s="476"/>
      <c r="AM25" s="436">
        <v>485254</v>
      </c>
      <c r="AN25" s="437"/>
      <c r="AO25" s="437"/>
      <c r="AP25" s="437"/>
      <c r="AQ25" s="437"/>
      <c r="AR25" s="476"/>
      <c r="AS25" s="436">
        <v>3014</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4086831</v>
      </c>
      <c r="BO25" s="349"/>
      <c r="BP25" s="349"/>
      <c r="BQ25" s="349"/>
      <c r="BR25" s="349"/>
      <c r="BS25" s="349"/>
      <c r="BT25" s="349"/>
      <c r="BU25" s="350"/>
      <c r="BV25" s="348">
        <v>4926269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7400</v>
      </c>
      <c r="R26" s="437"/>
      <c r="S26" s="437"/>
      <c r="T26" s="437"/>
      <c r="U26" s="437"/>
      <c r="V26" s="476"/>
      <c r="W26" s="531"/>
      <c r="X26" s="519"/>
      <c r="Y26" s="520"/>
      <c r="Z26" s="435" t="s">
        <v>159</v>
      </c>
      <c r="AA26" s="541"/>
      <c r="AB26" s="541"/>
      <c r="AC26" s="541"/>
      <c r="AD26" s="541"/>
      <c r="AE26" s="541"/>
      <c r="AF26" s="541"/>
      <c r="AG26" s="542"/>
      <c r="AH26" s="436">
        <v>76</v>
      </c>
      <c r="AI26" s="437"/>
      <c r="AJ26" s="437"/>
      <c r="AK26" s="437"/>
      <c r="AL26" s="476"/>
      <c r="AM26" s="436">
        <v>244264</v>
      </c>
      <c r="AN26" s="437"/>
      <c r="AO26" s="437"/>
      <c r="AP26" s="437"/>
      <c r="AQ26" s="437"/>
      <c r="AR26" s="476"/>
      <c r="AS26" s="436">
        <v>3214</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v>58824</v>
      </c>
      <c r="BO26" s="386"/>
      <c r="BP26" s="386"/>
      <c r="BQ26" s="386"/>
      <c r="BR26" s="386"/>
      <c r="BS26" s="386"/>
      <c r="BT26" s="386"/>
      <c r="BU26" s="387"/>
      <c r="BV26" s="385">
        <v>31768</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7000</v>
      </c>
      <c r="R27" s="437"/>
      <c r="S27" s="437"/>
      <c r="T27" s="437"/>
      <c r="U27" s="437"/>
      <c r="V27" s="476"/>
      <c r="W27" s="531"/>
      <c r="X27" s="519"/>
      <c r="Y27" s="520"/>
      <c r="Z27" s="435" t="s">
        <v>162</v>
      </c>
      <c r="AA27" s="415"/>
      <c r="AB27" s="415"/>
      <c r="AC27" s="415"/>
      <c r="AD27" s="415"/>
      <c r="AE27" s="415"/>
      <c r="AF27" s="415"/>
      <c r="AG27" s="416"/>
      <c r="AH27" s="436">
        <v>49</v>
      </c>
      <c r="AI27" s="437"/>
      <c r="AJ27" s="437"/>
      <c r="AK27" s="437"/>
      <c r="AL27" s="476"/>
      <c r="AM27" s="436">
        <v>173899</v>
      </c>
      <c r="AN27" s="437"/>
      <c r="AO27" s="437"/>
      <c r="AP27" s="437"/>
      <c r="AQ27" s="437"/>
      <c r="AR27" s="476"/>
      <c r="AS27" s="436">
        <v>3549</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t="s">
        <v>120</v>
      </c>
      <c r="BO27" s="555"/>
      <c r="BP27" s="555"/>
      <c r="BQ27" s="555"/>
      <c r="BR27" s="555"/>
      <c r="BS27" s="555"/>
      <c r="BT27" s="555"/>
      <c r="BU27" s="556"/>
      <c r="BV27" s="554" t="s">
        <v>120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6500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3761713</v>
      </c>
      <c r="BO28" s="349"/>
      <c r="BP28" s="349"/>
      <c r="BQ28" s="349"/>
      <c r="BR28" s="349"/>
      <c r="BS28" s="349"/>
      <c r="BT28" s="349"/>
      <c r="BU28" s="350"/>
      <c r="BV28" s="348">
        <v>3758110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17</v>
      </c>
      <c r="M29" s="437"/>
      <c r="N29" s="437"/>
      <c r="O29" s="437"/>
      <c r="P29" s="476"/>
      <c r="Q29" s="436">
        <v>6100</v>
      </c>
      <c r="R29" s="437"/>
      <c r="S29" s="437"/>
      <c r="T29" s="437"/>
      <c r="U29" s="437"/>
      <c r="V29" s="476"/>
      <c r="W29" s="532"/>
      <c r="X29" s="533"/>
      <c r="Y29" s="534"/>
      <c r="Z29" s="435" t="s">
        <v>169</v>
      </c>
      <c r="AA29" s="415"/>
      <c r="AB29" s="415"/>
      <c r="AC29" s="415"/>
      <c r="AD29" s="415"/>
      <c r="AE29" s="415"/>
      <c r="AF29" s="415"/>
      <c r="AG29" s="416"/>
      <c r="AH29" s="436">
        <v>814</v>
      </c>
      <c r="AI29" s="437"/>
      <c r="AJ29" s="437"/>
      <c r="AK29" s="437"/>
      <c r="AL29" s="476"/>
      <c r="AM29" s="436">
        <v>2538514</v>
      </c>
      <c r="AN29" s="437"/>
      <c r="AO29" s="437"/>
      <c r="AP29" s="437"/>
      <c r="AQ29" s="437"/>
      <c r="AR29" s="476"/>
      <c r="AS29" s="436">
        <v>3119</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t="s">
        <v>120</v>
      </c>
      <c r="BO29" s="386"/>
      <c r="BP29" s="386"/>
      <c r="BQ29" s="386"/>
      <c r="BR29" s="386"/>
      <c r="BS29" s="386"/>
      <c r="BT29" s="386"/>
      <c r="BU29" s="387"/>
      <c r="BV29" s="385" t="s">
        <v>120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101.6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6183596</v>
      </c>
      <c r="BO30" s="555"/>
      <c r="BP30" s="555"/>
      <c r="BQ30" s="555"/>
      <c r="BR30" s="555"/>
      <c r="BS30" s="555"/>
      <c r="BT30" s="555"/>
      <c r="BU30" s="556"/>
      <c r="BV30" s="554">
        <v>5800696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公共下水道事業会計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大阪府後期高齢者医療広域連合（一般会計）</v>
      </c>
      <c r="BZ34" s="567"/>
      <c r="CA34" s="567"/>
      <c r="CB34" s="567"/>
      <c r="CC34" s="567"/>
      <c r="CD34" s="567"/>
      <c r="CE34" s="567"/>
      <c r="CF34" s="567"/>
      <c r="CG34" s="567"/>
      <c r="CH34" s="567"/>
      <c r="CI34" s="567"/>
      <c r="CJ34" s="567"/>
      <c r="CK34" s="567"/>
      <c r="CL34" s="567"/>
      <c r="CM34" s="567"/>
      <c r="CN34" s="165"/>
      <c r="CO34" s="566">
        <f>IF(CQ34="","",MAX(C34:D43,U34:V43,AM34:AN43,BE34:BF43,BW34:BX43)+1)</f>
        <v>14</v>
      </c>
      <c r="CP34" s="566"/>
      <c r="CQ34" s="567" t="str">
        <f>IF('各会計、関係団体の財政状況及び健全化判断比率'!BS7="","",'各会計、関係団体の財政状況及び健全化判断比率'!BS7)</f>
        <v>富田林市福祉公社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南河内広域行政共同処理事業特別会計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介護保険事業会計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大阪府後期高齢者医療広域連合（後期高齢者医療特別会計）</v>
      </c>
      <c r="BZ35" s="567"/>
      <c r="CA35" s="567"/>
      <c r="CB35" s="567"/>
      <c r="CC35" s="567"/>
      <c r="CD35" s="567"/>
      <c r="CE35" s="567"/>
      <c r="CF35" s="567"/>
      <c r="CG35" s="567"/>
      <c r="CH35" s="567"/>
      <c r="CI35" s="567"/>
      <c r="CJ35" s="567"/>
      <c r="CK35" s="567"/>
      <c r="CL35" s="567"/>
      <c r="CM35" s="567"/>
      <c r="CN35" s="165"/>
      <c r="CO35" s="566">
        <f t="shared" ref="CO35:CO43" si="3">IF(CQ35="","",CO34+1)</f>
        <v>15</v>
      </c>
      <c r="CP35" s="566"/>
      <c r="CQ35" s="567" t="str">
        <f>IF('各会計、関係団体の財政状況及び健全化判断比率'!BS8="","",'各会計、関係団体の財政状況及び健全化判断比率'!BS8)</f>
        <v>富田林市文化振興事業団</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後期高齢者医療事業会計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大阪府広域水道事業団（水道事業会計）</v>
      </c>
      <c r="BZ36" s="567"/>
      <c r="CA36" s="567"/>
      <c r="CB36" s="567"/>
      <c r="CC36" s="567"/>
      <c r="CD36" s="567"/>
      <c r="CE36" s="567"/>
      <c r="CF36" s="567"/>
      <c r="CG36" s="567"/>
      <c r="CH36" s="567"/>
      <c r="CI36" s="567"/>
      <c r="CJ36" s="567"/>
      <c r="CK36" s="567"/>
      <c r="CL36" s="567"/>
      <c r="CM36" s="567"/>
      <c r="CN36" s="165"/>
      <c r="CO36" s="566">
        <f t="shared" si="3"/>
        <v>16</v>
      </c>
      <c r="CP36" s="566"/>
      <c r="CQ36" s="567" t="str">
        <f>IF('各会計、関係団体の財政状況及び健全化判断比率'!BS9="","",'各会計、関係団体の財政状況及び健全化判断比率'!BS9)</f>
        <v>富田林市公園緑化協会</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大阪府広域水道事業団（工業用水道事業会計）</v>
      </c>
      <c r="BZ37" s="567"/>
      <c r="CA37" s="567"/>
      <c r="CB37" s="567"/>
      <c r="CC37" s="567"/>
      <c r="CD37" s="567"/>
      <c r="CE37" s="567"/>
      <c r="CF37" s="567"/>
      <c r="CG37" s="567"/>
      <c r="CH37" s="567"/>
      <c r="CI37" s="567"/>
      <c r="CJ37" s="567"/>
      <c r="CK37" s="567"/>
      <c r="CL37" s="567"/>
      <c r="CM37" s="567"/>
      <c r="CN37" s="165"/>
      <c r="CO37" s="566">
        <f t="shared" si="3"/>
        <v>17</v>
      </c>
      <c r="CP37" s="566"/>
      <c r="CQ37" s="567" t="str">
        <f>IF('各会計、関係団体の財政状況及び健全化判断比率'!BS10="","",'各会計、関係団体の財政状況及び健全化判断比率'!BS10)</f>
        <v>富田林市学校給食</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南河内環境事業組合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大阪府都市競艇組合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69" t="s">
        <v>24</v>
      </c>
      <c r="C41" s="1170"/>
      <c r="D41" s="81"/>
      <c r="E41" s="1175" t="s">
        <v>25</v>
      </c>
      <c r="F41" s="1175"/>
      <c r="G41" s="1175"/>
      <c r="H41" s="1176"/>
      <c r="I41" s="82">
        <v>24465</v>
      </c>
      <c r="J41" s="83">
        <v>24614</v>
      </c>
      <c r="K41" s="83">
        <v>25301</v>
      </c>
      <c r="L41" s="83">
        <v>26113</v>
      </c>
      <c r="M41" s="84">
        <v>26437</v>
      </c>
    </row>
    <row r="42" spans="2:13" ht="27.75" customHeight="1">
      <c r="B42" s="1171"/>
      <c r="C42" s="1172"/>
      <c r="D42" s="85"/>
      <c r="E42" s="1177" t="s">
        <v>26</v>
      </c>
      <c r="F42" s="1177"/>
      <c r="G42" s="1177"/>
      <c r="H42" s="1178"/>
      <c r="I42" s="86">
        <v>356</v>
      </c>
      <c r="J42" s="87">
        <v>314</v>
      </c>
      <c r="K42" s="87">
        <v>274</v>
      </c>
      <c r="L42" s="87">
        <v>235</v>
      </c>
      <c r="M42" s="88">
        <v>197</v>
      </c>
    </row>
    <row r="43" spans="2:13" ht="27.75" customHeight="1">
      <c r="B43" s="1171"/>
      <c r="C43" s="1172"/>
      <c r="D43" s="85"/>
      <c r="E43" s="1177" t="s">
        <v>27</v>
      </c>
      <c r="F43" s="1177"/>
      <c r="G43" s="1177"/>
      <c r="H43" s="1178"/>
      <c r="I43" s="86">
        <v>14535</v>
      </c>
      <c r="J43" s="87">
        <v>13630</v>
      </c>
      <c r="K43" s="87">
        <v>12934</v>
      </c>
      <c r="L43" s="87">
        <v>12114</v>
      </c>
      <c r="M43" s="88">
        <v>11055</v>
      </c>
    </row>
    <row r="44" spans="2:13" ht="27.75" customHeight="1">
      <c r="B44" s="1171"/>
      <c r="C44" s="1172"/>
      <c r="D44" s="85"/>
      <c r="E44" s="1177" t="s">
        <v>28</v>
      </c>
      <c r="F44" s="1177"/>
      <c r="G44" s="1177"/>
      <c r="H44" s="1178"/>
      <c r="I44" s="86">
        <v>1866</v>
      </c>
      <c r="J44" s="87">
        <v>1486</v>
      </c>
      <c r="K44" s="87">
        <v>1068</v>
      </c>
      <c r="L44" s="87">
        <v>654</v>
      </c>
      <c r="M44" s="88">
        <v>257</v>
      </c>
    </row>
    <row r="45" spans="2:13" ht="27.75" customHeight="1">
      <c r="B45" s="1171"/>
      <c r="C45" s="1172"/>
      <c r="D45" s="85"/>
      <c r="E45" s="1177" t="s">
        <v>29</v>
      </c>
      <c r="F45" s="1177"/>
      <c r="G45" s="1177"/>
      <c r="H45" s="1178"/>
      <c r="I45" s="86">
        <v>7633</v>
      </c>
      <c r="J45" s="87">
        <v>7453</v>
      </c>
      <c r="K45" s="87">
        <v>7096</v>
      </c>
      <c r="L45" s="87">
        <v>6320</v>
      </c>
      <c r="M45" s="88">
        <v>5890</v>
      </c>
    </row>
    <row r="46" spans="2:13" ht="27.75" customHeight="1">
      <c r="B46" s="1171"/>
      <c r="C46" s="1172"/>
      <c r="D46" s="85"/>
      <c r="E46" s="1177" t="s">
        <v>30</v>
      </c>
      <c r="F46" s="1177"/>
      <c r="G46" s="1177"/>
      <c r="H46" s="1178"/>
      <c r="I46" s="86" t="s">
        <v>475</v>
      </c>
      <c r="J46" s="87" t="s">
        <v>475</v>
      </c>
      <c r="K46" s="87" t="s">
        <v>475</v>
      </c>
      <c r="L46" s="87" t="s">
        <v>475</v>
      </c>
      <c r="M46" s="88" t="s">
        <v>475</v>
      </c>
    </row>
    <row r="47" spans="2:13" ht="27.75" customHeight="1">
      <c r="B47" s="1171"/>
      <c r="C47" s="1172"/>
      <c r="D47" s="85"/>
      <c r="E47" s="1177" t="s">
        <v>31</v>
      </c>
      <c r="F47" s="1177"/>
      <c r="G47" s="1177"/>
      <c r="H47" s="1178"/>
      <c r="I47" s="86" t="s">
        <v>475</v>
      </c>
      <c r="J47" s="87" t="s">
        <v>475</v>
      </c>
      <c r="K47" s="87" t="s">
        <v>475</v>
      </c>
      <c r="L47" s="87" t="s">
        <v>475</v>
      </c>
      <c r="M47" s="88" t="s">
        <v>475</v>
      </c>
    </row>
    <row r="48" spans="2:13" ht="27.75" customHeight="1">
      <c r="B48" s="1173"/>
      <c r="C48" s="1174"/>
      <c r="D48" s="85"/>
      <c r="E48" s="1177" t="s">
        <v>32</v>
      </c>
      <c r="F48" s="1177"/>
      <c r="G48" s="1177"/>
      <c r="H48" s="1178"/>
      <c r="I48" s="86" t="s">
        <v>475</v>
      </c>
      <c r="J48" s="87" t="s">
        <v>475</v>
      </c>
      <c r="K48" s="87" t="s">
        <v>475</v>
      </c>
      <c r="L48" s="87" t="s">
        <v>475</v>
      </c>
      <c r="M48" s="88" t="s">
        <v>475</v>
      </c>
    </row>
    <row r="49" spans="2:13" ht="27.75" customHeight="1">
      <c r="B49" s="1179" t="s">
        <v>33</v>
      </c>
      <c r="C49" s="1180"/>
      <c r="D49" s="89"/>
      <c r="E49" s="1177" t="s">
        <v>34</v>
      </c>
      <c r="F49" s="1177"/>
      <c r="G49" s="1177"/>
      <c r="H49" s="1178"/>
      <c r="I49" s="86">
        <v>8669</v>
      </c>
      <c r="J49" s="87">
        <v>8851</v>
      </c>
      <c r="K49" s="87">
        <v>9139</v>
      </c>
      <c r="L49" s="87">
        <v>9675</v>
      </c>
      <c r="M49" s="88">
        <v>10019</v>
      </c>
    </row>
    <row r="50" spans="2:13" ht="27.75" customHeight="1">
      <c r="B50" s="1171"/>
      <c r="C50" s="1172"/>
      <c r="D50" s="85"/>
      <c r="E50" s="1177" t="s">
        <v>35</v>
      </c>
      <c r="F50" s="1177"/>
      <c r="G50" s="1177"/>
      <c r="H50" s="1178"/>
      <c r="I50" s="86">
        <v>10076</v>
      </c>
      <c r="J50" s="87">
        <v>9391</v>
      </c>
      <c r="K50" s="87">
        <v>9019</v>
      </c>
      <c r="L50" s="87">
        <v>8455</v>
      </c>
      <c r="M50" s="88">
        <v>7899</v>
      </c>
    </row>
    <row r="51" spans="2:13" ht="27.75" customHeight="1">
      <c r="B51" s="1173"/>
      <c r="C51" s="1174"/>
      <c r="D51" s="85"/>
      <c r="E51" s="1177" t="s">
        <v>36</v>
      </c>
      <c r="F51" s="1177"/>
      <c r="G51" s="1177"/>
      <c r="H51" s="1178"/>
      <c r="I51" s="86">
        <v>29646</v>
      </c>
      <c r="J51" s="87">
        <v>30250</v>
      </c>
      <c r="K51" s="87">
        <v>30928</v>
      </c>
      <c r="L51" s="87">
        <v>31159</v>
      </c>
      <c r="M51" s="88">
        <v>30833</v>
      </c>
    </row>
    <row r="52" spans="2:13" ht="27.75" customHeight="1" thickBot="1">
      <c r="B52" s="1181" t="s">
        <v>37</v>
      </c>
      <c r="C52" s="1182"/>
      <c r="D52" s="90"/>
      <c r="E52" s="1183" t="s">
        <v>38</v>
      </c>
      <c r="F52" s="1183"/>
      <c r="G52" s="1183"/>
      <c r="H52" s="1184"/>
      <c r="I52" s="91">
        <v>465</v>
      </c>
      <c r="J52" s="92">
        <v>-995</v>
      </c>
      <c r="K52" s="92">
        <v>-2412</v>
      </c>
      <c r="L52" s="92">
        <v>-3853</v>
      </c>
      <c r="M52" s="93">
        <v>-4915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26471</v>
      </c>
      <c r="E3" s="116"/>
      <c r="F3" s="117">
        <v>35965</v>
      </c>
      <c r="G3" s="118"/>
      <c r="H3" s="119"/>
    </row>
    <row r="4" spans="1:8">
      <c r="A4" s="120"/>
      <c r="B4" s="121"/>
      <c r="C4" s="122"/>
      <c r="D4" s="123">
        <v>15144</v>
      </c>
      <c r="E4" s="124"/>
      <c r="F4" s="125">
        <v>20136</v>
      </c>
      <c r="G4" s="126"/>
      <c r="H4" s="127"/>
    </row>
    <row r="5" spans="1:8">
      <c r="A5" s="108" t="s">
        <v>508</v>
      </c>
      <c r="B5" s="113"/>
      <c r="C5" s="114"/>
      <c r="D5" s="115">
        <v>19155</v>
      </c>
      <c r="E5" s="116"/>
      <c r="F5" s="117">
        <v>41433</v>
      </c>
      <c r="G5" s="118"/>
      <c r="H5" s="119"/>
    </row>
    <row r="6" spans="1:8">
      <c r="A6" s="120"/>
      <c r="B6" s="121"/>
      <c r="C6" s="122"/>
      <c r="D6" s="123">
        <v>10676</v>
      </c>
      <c r="E6" s="124"/>
      <c r="F6" s="125">
        <v>22351</v>
      </c>
      <c r="G6" s="126"/>
      <c r="H6" s="127"/>
    </row>
    <row r="7" spans="1:8">
      <c r="A7" s="108" t="s">
        <v>509</v>
      </c>
      <c r="B7" s="113"/>
      <c r="C7" s="114"/>
      <c r="D7" s="115">
        <v>20460</v>
      </c>
      <c r="E7" s="116"/>
      <c r="F7" s="117">
        <v>43493</v>
      </c>
      <c r="G7" s="118"/>
      <c r="H7" s="119"/>
    </row>
    <row r="8" spans="1:8">
      <c r="A8" s="120"/>
      <c r="B8" s="121"/>
      <c r="C8" s="122"/>
      <c r="D8" s="123">
        <v>13258</v>
      </c>
      <c r="E8" s="124"/>
      <c r="F8" s="125">
        <v>23254</v>
      </c>
      <c r="G8" s="126"/>
      <c r="H8" s="127"/>
    </row>
    <row r="9" spans="1:8">
      <c r="A9" s="108" t="s">
        <v>510</v>
      </c>
      <c r="B9" s="113"/>
      <c r="C9" s="114"/>
      <c r="D9" s="115">
        <v>27262</v>
      </c>
      <c r="E9" s="116"/>
      <c r="F9" s="117">
        <v>50840</v>
      </c>
      <c r="G9" s="118"/>
      <c r="H9" s="119"/>
    </row>
    <row r="10" spans="1:8">
      <c r="A10" s="120"/>
      <c r="B10" s="121"/>
      <c r="C10" s="122"/>
      <c r="D10" s="123">
        <v>20246</v>
      </c>
      <c r="E10" s="124"/>
      <c r="F10" s="125">
        <v>25367</v>
      </c>
      <c r="G10" s="126"/>
      <c r="H10" s="127"/>
    </row>
    <row r="11" spans="1:8">
      <c r="A11" s="108" t="s">
        <v>511</v>
      </c>
      <c r="B11" s="113"/>
      <c r="C11" s="114"/>
      <c r="D11" s="115">
        <v>21598</v>
      </c>
      <c r="E11" s="116"/>
      <c r="F11" s="117">
        <v>53605</v>
      </c>
      <c r="G11" s="118"/>
      <c r="H11" s="119"/>
    </row>
    <row r="12" spans="1:8">
      <c r="A12" s="120"/>
      <c r="B12" s="121"/>
      <c r="C12" s="128"/>
      <c r="D12" s="123">
        <v>13097</v>
      </c>
      <c r="E12" s="124"/>
      <c r="F12" s="125">
        <v>28343</v>
      </c>
      <c r="G12" s="126"/>
      <c r="H12" s="127"/>
    </row>
    <row r="13" spans="1:8">
      <c r="A13" s="108"/>
      <c r="B13" s="113"/>
      <c r="C13" s="129"/>
      <c r="D13" s="130">
        <v>22989</v>
      </c>
      <c r="E13" s="131"/>
      <c r="F13" s="132">
        <v>45067</v>
      </c>
      <c r="G13" s="133"/>
      <c r="H13" s="119"/>
    </row>
    <row r="14" spans="1:8">
      <c r="A14" s="120"/>
      <c r="B14" s="121"/>
      <c r="C14" s="122"/>
      <c r="D14" s="123">
        <v>14484</v>
      </c>
      <c r="E14" s="124"/>
      <c r="F14" s="125">
        <v>23890</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2.44</v>
      </c>
      <c r="C19" s="134">
        <f>ROUND(VALUE(SUBSTITUTE(実質収支比率等に係る経年分析!G$48,"▲","-")),2)</f>
        <v>2.4500000000000002</v>
      </c>
      <c r="D19" s="134">
        <f>ROUND(VALUE(SUBSTITUTE(実質収支比率等に係る経年分析!H$48,"▲","-")),2)</f>
        <v>2.3199999999999998</v>
      </c>
      <c r="E19" s="134">
        <f>ROUND(VALUE(SUBSTITUTE(実質収支比率等に係る経年分析!I$48,"▲","-")),2)</f>
        <v>3.48</v>
      </c>
      <c r="F19" s="134">
        <f>ROUND(VALUE(SUBSTITUTE(実質収支比率等に係る経年分析!J$48,"▲","-")),2)</f>
        <v>3.02</v>
      </c>
    </row>
    <row r="20" spans="1:11">
      <c r="A20" s="134" t="s">
        <v>43</v>
      </c>
      <c r="B20" s="134">
        <f>ROUND(VALUE(SUBSTITUTE(実質収支比率等に係る経年分析!F$47,"▲","-")),2)</f>
        <v>17.170000000000002</v>
      </c>
      <c r="C20" s="134">
        <f>ROUND(VALUE(SUBSTITUTE(実質収支比率等に係る経年分析!G$47,"▲","-")),2)</f>
        <v>16.739999999999998</v>
      </c>
      <c r="D20" s="134">
        <f>ROUND(VALUE(SUBSTITUTE(実質収支比率等に係る経年分析!H$47,"▲","-")),2)</f>
        <v>16.77</v>
      </c>
      <c r="E20" s="134">
        <f>ROUND(VALUE(SUBSTITUTE(実質収支比率等に係る経年分析!I$47,"▲","-")),2)</f>
        <v>16.760000000000002</v>
      </c>
      <c r="F20" s="134">
        <f>ROUND(VALUE(SUBSTITUTE(実質収支比率等に係る経年分析!J$47,"▲","-")),2)</f>
        <v>16.899999999999999</v>
      </c>
    </row>
    <row r="21" spans="1:11">
      <c r="A21" s="134" t="s">
        <v>44</v>
      </c>
      <c r="B21" s="134">
        <f>IF(ISNUMBER(VALUE(SUBSTITUTE(実質収支比率等に係る経年分析!F$49,"▲","-"))),ROUND(VALUE(SUBSTITUTE(実質収支比率等に係る経年分析!F$49,"▲","-")),2),NA())</f>
        <v>1.33</v>
      </c>
      <c r="C21" s="134">
        <f>IF(ISNUMBER(VALUE(SUBSTITUTE(実質収支比率等に係る経年分析!G$49,"▲","-"))),ROUND(VALUE(SUBSTITUTE(実質収支比率等に係る経年分析!G$49,"▲","-")),2),NA())</f>
        <v>0.03</v>
      </c>
      <c r="D21" s="134">
        <f>IF(ISNUMBER(VALUE(SUBSTITUTE(実質収支比率等に係る経年分析!H$49,"▲","-"))),ROUND(VALUE(SUBSTITUTE(実質収支比率等に係る経年分析!H$49,"▲","-")),2),NA())</f>
        <v>-0.12</v>
      </c>
      <c r="E21" s="134">
        <f>IF(ISNUMBER(VALUE(SUBSTITUTE(実質収支比率等に係る経年分析!I$49,"▲","-"))),ROUND(VALUE(SUBSTITUTE(実質収支比率等に係る経年分析!I$49,"▲","-")),2),NA())</f>
        <v>1.18</v>
      </c>
      <c r="F21" s="134">
        <f>IF(ISNUMBER(VALUE(SUBSTITUTE(実質収支比率等に係る経年分析!J$49,"▲","-"))),ROUND(VALUE(SUBSTITUTE(実質収支比率等に係る経年分析!J$49,"▲","-")),2),NA())</f>
        <v>-0.47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公共下水道事業会計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南河内広域行政共同処理事業特別会計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介護保険事業会計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c r="A33" s="135" t="str">
        <f>IF(連結実質赤字比率に係る赤字・黒字の構成分析!C$37="",NA(),連結実質赤字比率に係る赤字・黒字の構成分析!C$37)</f>
        <v>後期高齢者医療事業会計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0.23</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2.44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2.4500000000000002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2.31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3.48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3.01</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15.18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16.649999999999999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18.57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18.79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16.649999999999999</v>
      </c>
    </row>
    <row r="36" spans="1:16">
      <c r="A36" s="135" t="str">
        <f>IF(連結実質赤字比率に係る赤字・黒字の構成分析!C$34="",NA(),連結実質赤字比率に係る赤字・黒字の構成分析!C$34)</f>
        <v>国民健康保険事業会計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0.99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0.86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0.2</v>
      </c>
      <c r="H36" s="135">
        <f>IF(ROUND(VALUE(SUBSTITUTE(連結実質赤字比率に係る赤字・黒字の構成分析!I$34,"▲", "-")), 2) &lt; 0, ABS(ROUND(VALUE(SUBSTITUTE(連結実質赤字比率に係る赤字・黒字の構成分析!I$34,"▲", "-")), 2)), NA())</f>
        <v>0.23</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0.39</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3527</v>
      </c>
      <c r="E42" s="136"/>
      <c r="F42" s="136"/>
      <c r="G42" s="136">
        <f>'実質公債費比率（分子）の構造'!L$52</f>
        <v>3573</v>
      </c>
      <c r="H42" s="136"/>
      <c r="I42" s="136"/>
      <c r="J42" s="136">
        <f>'実質公債費比率（分子）の構造'!M$52</f>
        <v>3571</v>
      </c>
      <c r="K42" s="136"/>
      <c r="L42" s="136"/>
      <c r="M42" s="136">
        <f>'実質公債費比率（分子）の構造'!N$52</f>
        <v>3614</v>
      </c>
      <c r="N42" s="136"/>
      <c r="O42" s="136"/>
      <c r="P42" s="136">
        <f>'実質公債費比率（分子）の構造'!O$52</f>
        <v>3752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c r="A44" s="136" t="s">
        <v>53</v>
      </c>
      <c r="B44" s="136">
        <f>'実質公債費比率（分子）の構造'!K$50</f>
        <v>43</v>
      </c>
      <c r="C44" s="136"/>
      <c r="D44" s="136"/>
      <c r="E44" s="136">
        <f>'実質公債費比率（分子）の構造'!L$50</f>
        <v>42</v>
      </c>
      <c r="F44" s="136"/>
      <c r="G44" s="136"/>
      <c r="H44" s="136">
        <f>'実質公債費比率（分子）の構造'!M$50</f>
        <v>40</v>
      </c>
      <c r="I44" s="136"/>
      <c r="J44" s="136"/>
      <c r="K44" s="136">
        <f>'実質公債費比率（分子）の構造'!N$50</f>
        <v>39</v>
      </c>
      <c r="L44" s="136"/>
      <c r="M44" s="136"/>
      <c r="N44" s="136">
        <f>'実質公債費比率（分子）の構造'!O$50</f>
        <v>38</v>
      </c>
      <c r="O44" s="136"/>
      <c r="P44" s="136"/>
    </row>
    <row r="45" spans="1:16">
      <c r="A45" s="136" t="s">
        <v>54</v>
      </c>
      <c r="B45" s="136">
        <f>'実質公債費比率（分子）の構造'!K$49</f>
        <v>452</v>
      </c>
      <c r="C45" s="136"/>
      <c r="D45" s="136"/>
      <c r="E45" s="136">
        <f>'実質公債費比率（分子）の構造'!L$49</f>
        <v>474</v>
      </c>
      <c r="F45" s="136"/>
      <c r="G45" s="136"/>
      <c r="H45" s="136">
        <f>'実質公債費比率（分子）の構造'!M$49</f>
        <v>445</v>
      </c>
      <c r="I45" s="136"/>
      <c r="J45" s="136"/>
      <c r="K45" s="136">
        <f>'実質公債費比率（分子）の構造'!N$49</f>
        <v>436</v>
      </c>
      <c r="L45" s="136"/>
      <c r="M45" s="136"/>
      <c r="N45" s="136">
        <f>'実質公債費比率（分子）の構造'!O$49</f>
        <v>409</v>
      </c>
      <c r="O45" s="136"/>
      <c r="P45" s="136"/>
    </row>
    <row r="46" spans="1:16">
      <c r="A46" s="136" t="s">
        <v>55</v>
      </c>
      <c r="B46" s="136">
        <f>'実質公債費比率（分子）の構造'!K$48</f>
        <v>1102</v>
      </c>
      <c r="C46" s="136"/>
      <c r="D46" s="136"/>
      <c r="E46" s="136">
        <f>'実質公債費比率（分子）の構造'!L$48</f>
        <v>1046</v>
      </c>
      <c r="F46" s="136"/>
      <c r="G46" s="136"/>
      <c r="H46" s="136">
        <f>'実質公債費比率（分子）の構造'!M$48</f>
        <v>1029</v>
      </c>
      <c r="I46" s="136"/>
      <c r="J46" s="136"/>
      <c r="K46" s="136">
        <f>'実質公債費比率（分子）の構造'!N$48</f>
        <v>984</v>
      </c>
      <c r="L46" s="136"/>
      <c r="M46" s="136"/>
      <c r="N46" s="136">
        <f>'実質公債費比率（分子）の構造'!O$48</f>
        <v>874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2331</v>
      </c>
      <c r="C49" s="136"/>
      <c r="D49" s="136"/>
      <c r="E49" s="136">
        <f>'実質公債費比率（分子）の構造'!L$45</f>
        <v>2143</v>
      </c>
      <c r="F49" s="136"/>
      <c r="G49" s="136"/>
      <c r="H49" s="136">
        <f>'実質公債費比率（分子）の構造'!M$45</f>
        <v>2149</v>
      </c>
      <c r="I49" s="136"/>
      <c r="J49" s="136"/>
      <c r="K49" s="136">
        <f>'実質公債費比率（分子）の構造'!N$45</f>
        <v>2232</v>
      </c>
      <c r="L49" s="136"/>
      <c r="M49" s="136"/>
      <c r="N49" s="136">
        <f>'実質公債費比率（分子）の構造'!O$45</f>
        <v>2346</v>
      </c>
      <c r="O49" s="136"/>
      <c r="P49" s="136"/>
    </row>
    <row r="50" spans="1:16">
      <c r="A50" s="136" t="s">
        <v>59</v>
      </c>
      <c r="B50" s="136" t="e">
        <f>NA()</f>
        <v>#N/A</v>
      </c>
      <c r="C50" s="136">
        <f>IF(ISNUMBER('実質公債費比率（分子）の構造'!K$53),'実質公債費比率（分子）の構造'!K$53,NA())</f>
        <v>401</v>
      </c>
      <c r="D50" s="136" t="e">
        <f>NA()</f>
        <v>#N/A</v>
      </c>
      <c r="E50" s="136" t="e">
        <f>NA()</f>
        <v>#N/A</v>
      </c>
      <c r="F50" s="136">
        <f>IF(ISNUMBER('実質公債費比率（分子）の構造'!L$53),'実質公債費比率（分子）の構造'!L$53,NA())</f>
        <v>132</v>
      </c>
      <c r="G50" s="136" t="e">
        <f>NA()</f>
        <v>#N/A</v>
      </c>
      <c r="H50" s="136" t="e">
        <f>NA()</f>
        <v>#N/A</v>
      </c>
      <c r="I50" s="136">
        <f>IF(ISNUMBER('実質公債費比率（分子）の構造'!M$53),'実質公債費比率（分子）の構造'!M$53,NA())</f>
        <v>92</v>
      </c>
      <c r="J50" s="136" t="e">
        <f>NA()</f>
        <v>#N/A</v>
      </c>
      <c r="K50" s="136" t="e">
        <f>NA()</f>
        <v>#N/A</v>
      </c>
      <c r="L50" s="136">
        <f>IF(ISNUMBER('実質公債費比率（分子）の構造'!N$53),'実質公債費比率（分子）の構造'!N$53,NA())</f>
        <v>77</v>
      </c>
      <c r="M50" s="136" t="e">
        <f>NA()</f>
        <v>#N/A</v>
      </c>
      <c r="N50" s="136" t="e">
        <f>NA()</f>
        <v>#N/A</v>
      </c>
      <c r="O50" s="136">
        <f>IF(ISNUMBER('実質公債費比率（分子）の構造'!O$53),'実質公債費比率（分子）の構造'!O$53,NA())</f>
        <v>-85</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29646</v>
      </c>
      <c r="E56" s="135"/>
      <c r="F56" s="135"/>
      <c r="G56" s="135">
        <f>'将来負担比率（分子）の構造'!J$51</f>
        <v>30250</v>
      </c>
      <c r="H56" s="135"/>
      <c r="I56" s="135"/>
      <c r="J56" s="135">
        <f>'将来負担比率（分子）の構造'!K$51</f>
        <v>30928</v>
      </c>
      <c r="K56" s="135"/>
      <c r="L56" s="135"/>
      <c r="M56" s="135">
        <f>'将来負担比率（分子）の構造'!L$51</f>
        <v>31159</v>
      </c>
      <c r="N56" s="135"/>
      <c r="O56" s="135"/>
      <c r="P56" s="135">
        <f>'将来負担比率（分子）の構造'!M$51</f>
        <v>30833</v>
      </c>
    </row>
    <row r="57" spans="1:16">
      <c r="A57" s="135" t="s">
        <v>35</v>
      </c>
      <c r="B57" s="135"/>
      <c r="C57" s="135"/>
      <c r="D57" s="135">
        <f>'将来負担比率（分子）の構造'!I$50</f>
        <v>10076</v>
      </c>
      <c r="E57" s="135"/>
      <c r="F57" s="135"/>
      <c r="G57" s="135">
        <f>'将来負担比率（分子）の構造'!J$50</f>
        <v>9391</v>
      </c>
      <c r="H57" s="135"/>
      <c r="I57" s="135"/>
      <c r="J57" s="135">
        <f>'将来負担比率（分子）の構造'!K$50</f>
        <v>9019</v>
      </c>
      <c r="K57" s="135"/>
      <c r="L57" s="135"/>
      <c r="M57" s="135">
        <f>'将来負担比率（分子）の構造'!L$50</f>
        <v>8455</v>
      </c>
      <c r="N57" s="135"/>
      <c r="O57" s="135"/>
      <c r="P57" s="135">
        <f>'将来負担比率（分子）の構造'!M$50</f>
        <v>7899</v>
      </c>
    </row>
    <row r="58" spans="1:16">
      <c r="A58" s="135" t="s">
        <v>34</v>
      </c>
      <c r="B58" s="135"/>
      <c r="C58" s="135"/>
      <c r="D58" s="135">
        <f>'将来負担比率（分子）の構造'!I$49</f>
        <v>8669</v>
      </c>
      <c r="E58" s="135"/>
      <c r="F58" s="135"/>
      <c r="G58" s="135">
        <f>'将来負担比率（分子）の構造'!J$49</f>
        <v>8851</v>
      </c>
      <c r="H58" s="135"/>
      <c r="I58" s="135"/>
      <c r="J58" s="135">
        <f>'将来負担比率（分子）の構造'!K$49</f>
        <v>9139</v>
      </c>
      <c r="K58" s="135"/>
      <c r="L58" s="135"/>
      <c r="M58" s="135">
        <f>'将来負担比率（分子）の構造'!L$49</f>
        <v>9675</v>
      </c>
      <c r="N58" s="135"/>
      <c r="O58" s="135"/>
      <c r="P58" s="135">
        <f>'将来負担比率（分子）の構造'!M$49</f>
        <v>10019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7633</v>
      </c>
      <c r="C62" s="135"/>
      <c r="D62" s="135"/>
      <c r="E62" s="135">
        <f>'将来負担比率（分子）の構造'!J$45</f>
        <v>7453</v>
      </c>
      <c r="F62" s="135"/>
      <c r="G62" s="135"/>
      <c r="H62" s="135">
        <f>'将来負担比率（分子）の構造'!K$45</f>
        <v>7096</v>
      </c>
      <c r="I62" s="135"/>
      <c r="J62" s="135"/>
      <c r="K62" s="135">
        <f>'将来負担比率（分子）の構造'!L$45</f>
        <v>6320</v>
      </c>
      <c r="L62" s="135"/>
      <c r="M62" s="135"/>
      <c r="N62" s="135">
        <f>'将来負担比率（分子）の構造'!M$45</f>
        <v>5890</v>
      </c>
      <c r="O62" s="135"/>
      <c r="P62" s="135"/>
    </row>
    <row r="63" spans="1:16">
      <c r="A63" s="135" t="s">
        <v>28</v>
      </c>
      <c r="B63" s="135">
        <f>'将来負担比率（分子）の構造'!I$44</f>
        <v>1866</v>
      </c>
      <c r="C63" s="135"/>
      <c r="D63" s="135"/>
      <c r="E63" s="135">
        <f>'将来負担比率（分子）の構造'!J$44</f>
        <v>1486</v>
      </c>
      <c r="F63" s="135"/>
      <c r="G63" s="135"/>
      <c r="H63" s="135">
        <f>'将来負担比率（分子）の構造'!K$44</f>
        <v>1068</v>
      </c>
      <c r="I63" s="135"/>
      <c r="J63" s="135"/>
      <c r="K63" s="135">
        <f>'将来負担比率（分子）の構造'!L$44</f>
        <v>654</v>
      </c>
      <c r="L63" s="135"/>
      <c r="M63" s="135"/>
      <c r="N63" s="135">
        <f>'将来負担比率（分子）の構造'!M$44</f>
        <v>257</v>
      </c>
      <c r="O63" s="135"/>
      <c r="P63" s="135"/>
    </row>
    <row r="64" spans="1:16">
      <c r="A64" s="135" t="s">
        <v>27</v>
      </c>
      <c r="B64" s="135">
        <f>'将来負担比率（分子）の構造'!I$43</f>
        <v>14535</v>
      </c>
      <c r="C64" s="135"/>
      <c r="D64" s="135"/>
      <c r="E64" s="135">
        <f>'将来負担比率（分子）の構造'!J$43</f>
        <v>13630</v>
      </c>
      <c r="F64" s="135"/>
      <c r="G64" s="135"/>
      <c r="H64" s="135">
        <f>'将来負担比率（分子）の構造'!K$43</f>
        <v>12934</v>
      </c>
      <c r="I64" s="135"/>
      <c r="J64" s="135"/>
      <c r="K64" s="135">
        <f>'将来負担比率（分子）の構造'!L$43</f>
        <v>12114</v>
      </c>
      <c r="L64" s="135"/>
      <c r="M64" s="135"/>
      <c r="N64" s="135">
        <f>'将来負担比率（分子）の構造'!M$43</f>
        <v>11055</v>
      </c>
      <c r="O64" s="135"/>
      <c r="P64" s="135"/>
    </row>
    <row r="65" spans="1:16">
      <c r="A65" s="135" t="s">
        <v>26</v>
      </c>
      <c r="B65" s="135">
        <f>'将来負担比率（分子）の構造'!I$42</f>
        <v>356</v>
      </c>
      <c r="C65" s="135"/>
      <c r="D65" s="135"/>
      <c r="E65" s="135">
        <f>'将来負担比率（分子）の構造'!J$42</f>
        <v>314</v>
      </c>
      <c r="F65" s="135"/>
      <c r="G65" s="135"/>
      <c r="H65" s="135">
        <f>'将来負担比率（分子）の構造'!K$42</f>
        <v>274</v>
      </c>
      <c r="I65" s="135"/>
      <c r="J65" s="135"/>
      <c r="K65" s="135">
        <f>'将来負担比率（分子）の構造'!L$42</f>
        <v>235</v>
      </c>
      <c r="L65" s="135"/>
      <c r="M65" s="135"/>
      <c r="N65" s="135">
        <f>'将来負担比率（分子）の構造'!M$42</f>
        <v>197</v>
      </c>
      <c r="O65" s="135"/>
      <c r="P65" s="135"/>
    </row>
    <row r="66" spans="1:16">
      <c r="A66" s="135" t="s">
        <v>25</v>
      </c>
      <c r="B66" s="135">
        <f>'将来負担比率（分子）の構造'!I$41</f>
        <v>24465</v>
      </c>
      <c r="C66" s="135"/>
      <c r="D66" s="135"/>
      <c r="E66" s="135">
        <f>'将来負担比率（分子）の構造'!J$41</f>
        <v>24614</v>
      </c>
      <c r="F66" s="135"/>
      <c r="G66" s="135"/>
      <c r="H66" s="135">
        <f>'将来負担比率（分子）の構造'!K$41</f>
        <v>25301</v>
      </c>
      <c r="I66" s="135"/>
      <c r="J66" s="135"/>
      <c r="K66" s="135">
        <f>'将来負担比率（分子）の構造'!L$41</f>
        <v>26113</v>
      </c>
      <c r="L66" s="135"/>
      <c r="M66" s="135"/>
      <c r="N66" s="135">
        <f>'将来負担比率（分子）の構造'!M$41</f>
        <v>26437</v>
      </c>
      <c r="O66" s="135"/>
      <c r="P66" s="135"/>
    </row>
    <row r="67" spans="1:16">
      <c r="A67" s="135" t="s">
        <v>63</v>
      </c>
      <c r="B67" s="135" t="e">
        <f>NA()</f>
        <v>#N/A</v>
      </c>
      <c r="C67" s="135">
        <f>IF(ISNUMBER('将来負担比率（分子）の構造'!I$52), IF('将来負担比率（分子）の構造'!I$52 &lt; 0, 0, '将来負担比率（分子）の構造'!I$52), NA())</f>
        <v>465</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13497119</v>
      </c>
      <c r="S5" s="583"/>
      <c r="T5" s="583"/>
      <c r="U5" s="583"/>
      <c r="V5" s="583"/>
      <c r="W5" s="583"/>
      <c r="X5" s="583"/>
      <c r="Y5" s="584"/>
      <c r="Z5" s="585">
        <v>34.4</v>
      </c>
      <c r="AA5" s="585"/>
      <c r="AB5" s="585"/>
      <c r="AC5" s="585"/>
      <c r="AD5" s="586">
        <v>12510238</v>
      </c>
      <c r="AE5" s="586"/>
      <c r="AF5" s="586"/>
      <c r="AG5" s="586"/>
      <c r="AH5" s="586"/>
      <c r="AI5" s="586"/>
      <c r="AJ5" s="586"/>
      <c r="AK5" s="586"/>
      <c r="AL5" s="587">
        <v>60.2</v>
      </c>
      <c r="AM5" s="588"/>
      <c r="AN5" s="588"/>
      <c r="AO5" s="589"/>
      <c r="AP5" s="579" t="s">
        <v>207</v>
      </c>
      <c r="AQ5" s="580"/>
      <c r="AR5" s="580"/>
      <c r="AS5" s="580"/>
      <c r="AT5" s="580"/>
      <c r="AU5" s="580"/>
      <c r="AV5" s="580"/>
      <c r="AW5" s="580"/>
      <c r="AX5" s="580"/>
      <c r="AY5" s="580"/>
      <c r="AZ5" s="580"/>
      <c r="BA5" s="580"/>
      <c r="BB5" s="580"/>
      <c r="BC5" s="580"/>
      <c r="BD5" s="580"/>
      <c r="BE5" s="580"/>
      <c r="BF5" s="581"/>
      <c r="BG5" s="593">
        <v>12506135</v>
      </c>
      <c r="BH5" s="594"/>
      <c r="BI5" s="594"/>
      <c r="BJ5" s="594"/>
      <c r="BK5" s="594"/>
      <c r="BL5" s="594"/>
      <c r="BM5" s="594"/>
      <c r="BN5" s="595"/>
      <c r="BO5" s="596">
        <v>92.7</v>
      </c>
      <c r="BP5" s="596"/>
      <c r="BQ5" s="596"/>
      <c r="BR5" s="596"/>
      <c r="BS5" s="597">
        <v>34947</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200407</v>
      </c>
      <c r="S6" s="594"/>
      <c r="T6" s="594"/>
      <c r="U6" s="594"/>
      <c r="V6" s="594"/>
      <c r="W6" s="594"/>
      <c r="X6" s="594"/>
      <c r="Y6" s="595"/>
      <c r="Z6" s="596">
        <v>0.5</v>
      </c>
      <c r="AA6" s="596"/>
      <c r="AB6" s="596"/>
      <c r="AC6" s="596"/>
      <c r="AD6" s="597">
        <v>200407</v>
      </c>
      <c r="AE6" s="597"/>
      <c r="AF6" s="597"/>
      <c r="AG6" s="597"/>
      <c r="AH6" s="597"/>
      <c r="AI6" s="597"/>
      <c r="AJ6" s="597"/>
      <c r="AK6" s="597"/>
      <c r="AL6" s="598">
        <v>1</v>
      </c>
      <c r="AM6" s="599"/>
      <c r="AN6" s="599"/>
      <c r="AO6" s="600"/>
      <c r="AP6" s="590" t="s">
        <v>212</v>
      </c>
      <c r="AQ6" s="591"/>
      <c r="AR6" s="591"/>
      <c r="AS6" s="591"/>
      <c r="AT6" s="591"/>
      <c r="AU6" s="591"/>
      <c r="AV6" s="591"/>
      <c r="AW6" s="591"/>
      <c r="AX6" s="591"/>
      <c r="AY6" s="591"/>
      <c r="AZ6" s="591"/>
      <c r="BA6" s="591"/>
      <c r="BB6" s="591"/>
      <c r="BC6" s="591"/>
      <c r="BD6" s="591"/>
      <c r="BE6" s="591"/>
      <c r="BF6" s="592"/>
      <c r="BG6" s="593">
        <v>12506135</v>
      </c>
      <c r="BH6" s="594"/>
      <c r="BI6" s="594"/>
      <c r="BJ6" s="594"/>
      <c r="BK6" s="594"/>
      <c r="BL6" s="594"/>
      <c r="BM6" s="594"/>
      <c r="BN6" s="595"/>
      <c r="BO6" s="596">
        <v>92.7</v>
      </c>
      <c r="BP6" s="596"/>
      <c r="BQ6" s="596"/>
      <c r="BR6" s="596"/>
      <c r="BS6" s="597">
        <v>34947</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352213</v>
      </c>
      <c r="CS6" s="594"/>
      <c r="CT6" s="594"/>
      <c r="CU6" s="594"/>
      <c r="CV6" s="594"/>
      <c r="CW6" s="594"/>
      <c r="CX6" s="594"/>
      <c r="CY6" s="595"/>
      <c r="CZ6" s="596">
        <v>0.9</v>
      </c>
      <c r="DA6" s="596"/>
      <c r="DB6" s="596"/>
      <c r="DC6" s="596"/>
      <c r="DD6" s="602" t="s">
        <v>214</v>
      </c>
      <c r="DE6" s="594"/>
      <c r="DF6" s="594"/>
      <c r="DG6" s="594"/>
      <c r="DH6" s="594"/>
      <c r="DI6" s="594"/>
      <c r="DJ6" s="594"/>
      <c r="DK6" s="594"/>
      <c r="DL6" s="594"/>
      <c r="DM6" s="594"/>
      <c r="DN6" s="594"/>
      <c r="DO6" s="594"/>
      <c r="DP6" s="595"/>
      <c r="DQ6" s="602">
        <v>352147</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64262</v>
      </c>
      <c r="S7" s="594"/>
      <c r="T7" s="594"/>
      <c r="U7" s="594"/>
      <c r="V7" s="594"/>
      <c r="W7" s="594"/>
      <c r="X7" s="594"/>
      <c r="Y7" s="595"/>
      <c r="Z7" s="596">
        <v>0.2</v>
      </c>
      <c r="AA7" s="596"/>
      <c r="AB7" s="596"/>
      <c r="AC7" s="596"/>
      <c r="AD7" s="597">
        <v>64262</v>
      </c>
      <c r="AE7" s="597"/>
      <c r="AF7" s="597"/>
      <c r="AG7" s="597"/>
      <c r="AH7" s="597"/>
      <c r="AI7" s="597"/>
      <c r="AJ7" s="597"/>
      <c r="AK7" s="597"/>
      <c r="AL7" s="598">
        <v>0.3</v>
      </c>
      <c r="AM7" s="599"/>
      <c r="AN7" s="599"/>
      <c r="AO7" s="600"/>
      <c r="AP7" s="590" t="s">
        <v>216</v>
      </c>
      <c r="AQ7" s="591"/>
      <c r="AR7" s="591"/>
      <c r="AS7" s="591"/>
      <c r="AT7" s="591"/>
      <c r="AU7" s="591"/>
      <c r="AV7" s="591"/>
      <c r="AW7" s="591"/>
      <c r="AX7" s="591"/>
      <c r="AY7" s="591"/>
      <c r="AZ7" s="591"/>
      <c r="BA7" s="591"/>
      <c r="BB7" s="591"/>
      <c r="BC7" s="591"/>
      <c r="BD7" s="591"/>
      <c r="BE7" s="591"/>
      <c r="BF7" s="592"/>
      <c r="BG7" s="593">
        <v>6671339</v>
      </c>
      <c r="BH7" s="594"/>
      <c r="BI7" s="594"/>
      <c r="BJ7" s="594"/>
      <c r="BK7" s="594"/>
      <c r="BL7" s="594"/>
      <c r="BM7" s="594"/>
      <c r="BN7" s="595"/>
      <c r="BO7" s="596">
        <v>49.4</v>
      </c>
      <c r="BP7" s="596"/>
      <c r="BQ7" s="596"/>
      <c r="BR7" s="596"/>
      <c r="BS7" s="597">
        <v>34947</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4113637</v>
      </c>
      <c r="CS7" s="594"/>
      <c r="CT7" s="594"/>
      <c r="CU7" s="594"/>
      <c r="CV7" s="594"/>
      <c r="CW7" s="594"/>
      <c r="CX7" s="594"/>
      <c r="CY7" s="595"/>
      <c r="CZ7" s="596">
        <v>10.7</v>
      </c>
      <c r="DA7" s="596"/>
      <c r="DB7" s="596"/>
      <c r="DC7" s="596"/>
      <c r="DD7" s="602">
        <v>256916</v>
      </c>
      <c r="DE7" s="594"/>
      <c r="DF7" s="594"/>
      <c r="DG7" s="594"/>
      <c r="DH7" s="594"/>
      <c r="DI7" s="594"/>
      <c r="DJ7" s="594"/>
      <c r="DK7" s="594"/>
      <c r="DL7" s="594"/>
      <c r="DM7" s="594"/>
      <c r="DN7" s="594"/>
      <c r="DO7" s="594"/>
      <c r="DP7" s="595"/>
      <c r="DQ7" s="602">
        <v>3499340</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173177</v>
      </c>
      <c r="S8" s="594"/>
      <c r="T8" s="594"/>
      <c r="U8" s="594"/>
      <c r="V8" s="594"/>
      <c r="W8" s="594"/>
      <c r="X8" s="594"/>
      <c r="Y8" s="595"/>
      <c r="Z8" s="596">
        <v>0.4</v>
      </c>
      <c r="AA8" s="596"/>
      <c r="AB8" s="596"/>
      <c r="AC8" s="596"/>
      <c r="AD8" s="597">
        <v>173177</v>
      </c>
      <c r="AE8" s="597"/>
      <c r="AF8" s="597"/>
      <c r="AG8" s="597"/>
      <c r="AH8" s="597"/>
      <c r="AI8" s="597"/>
      <c r="AJ8" s="597"/>
      <c r="AK8" s="597"/>
      <c r="AL8" s="598">
        <v>0.8</v>
      </c>
      <c r="AM8" s="599"/>
      <c r="AN8" s="599"/>
      <c r="AO8" s="600"/>
      <c r="AP8" s="590" t="s">
        <v>219</v>
      </c>
      <c r="AQ8" s="591"/>
      <c r="AR8" s="591"/>
      <c r="AS8" s="591"/>
      <c r="AT8" s="591"/>
      <c r="AU8" s="591"/>
      <c r="AV8" s="591"/>
      <c r="AW8" s="591"/>
      <c r="AX8" s="591"/>
      <c r="AY8" s="591"/>
      <c r="AZ8" s="591"/>
      <c r="BA8" s="591"/>
      <c r="BB8" s="591"/>
      <c r="BC8" s="591"/>
      <c r="BD8" s="591"/>
      <c r="BE8" s="591"/>
      <c r="BF8" s="592"/>
      <c r="BG8" s="593">
        <v>175367</v>
      </c>
      <c r="BH8" s="594"/>
      <c r="BI8" s="594"/>
      <c r="BJ8" s="594"/>
      <c r="BK8" s="594"/>
      <c r="BL8" s="594"/>
      <c r="BM8" s="594"/>
      <c r="BN8" s="595"/>
      <c r="BO8" s="596">
        <v>1.3</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18139425</v>
      </c>
      <c r="CS8" s="594"/>
      <c r="CT8" s="594"/>
      <c r="CU8" s="594"/>
      <c r="CV8" s="594"/>
      <c r="CW8" s="594"/>
      <c r="CX8" s="594"/>
      <c r="CY8" s="595"/>
      <c r="CZ8" s="596">
        <v>47</v>
      </c>
      <c r="DA8" s="596"/>
      <c r="DB8" s="596"/>
      <c r="DC8" s="596"/>
      <c r="DD8" s="602">
        <v>257339</v>
      </c>
      <c r="DE8" s="594"/>
      <c r="DF8" s="594"/>
      <c r="DG8" s="594"/>
      <c r="DH8" s="594"/>
      <c r="DI8" s="594"/>
      <c r="DJ8" s="594"/>
      <c r="DK8" s="594"/>
      <c r="DL8" s="594"/>
      <c r="DM8" s="594"/>
      <c r="DN8" s="594"/>
      <c r="DO8" s="594"/>
      <c r="DP8" s="595"/>
      <c r="DQ8" s="602">
        <v>8654420</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91138</v>
      </c>
      <c r="S9" s="594"/>
      <c r="T9" s="594"/>
      <c r="U9" s="594"/>
      <c r="V9" s="594"/>
      <c r="W9" s="594"/>
      <c r="X9" s="594"/>
      <c r="Y9" s="595"/>
      <c r="Z9" s="596">
        <v>0.2</v>
      </c>
      <c r="AA9" s="596"/>
      <c r="AB9" s="596"/>
      <c r="AC9" s="596"/>
      <c r="AD9" s="597">
        <v>91138</v>
      </c>
      <c r="AE9" s="597"/>
      <c r="AF9" s="597"/>
      <c r="AG9" s="597"/>
      <c r="AH9" s="597"/>
      <c r="AI9" s="597"/>
      <c r="AJ9" s="597"/>
      <c r="AK9" s="597"/>
      <c r="AL9" s="598">
        <v>0.4</v>
      </c>
      <c r="AM9" s="599"/>
      <c r="AN9" s="599"/>
      <c r="AO9" s="600"/>
      <c r="AP9" s="590" t="s">
        <v>223</v>
      </c>
      <c r="AQ9" s="591"/>
      <c r="AR9" s="591"/>
      <c r="AS9" s="591"/>
      <c r="AT9" s="591"/>
      <c r="AU9" s="591"/>
      <c r="AV9" s="591"/>
      <c r="AW9" s="591"/>
      <c r="AX9" s="591"/>
      <c r="AY9" s="591"/>
      <c r="AZ9" s="591"/>
      <c r="BA9" s="591"/>
      <c r="BB9" s="591"/>
      <c r="BC9" s="591"/>
      <c r="BD9" s="591"/>
      <c r="BE9" s="591"/>
      <c r="BF9" s="592"/>
      <c r="BG9" s="593">
        <v>5835683</v>
      </c>
      <c r="BH9" s="594"/>
      <c r="BI9" s="594"/>
      <c r="BJ9" s="594"/>
      <c r="BK9" s="594"/>
      <c r="BL9" s="594"/>
      <c r="BM9" s="594"/>
      <c r="BN9" s="595"/>
      <c r="BO9" s="596">
        <v>43.2</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4880013</v>
      </c>
      <c r="CS9" s="594"/>
      <c r="CT9" s="594"/>
      <c r="CU9" s="594"/>
      <c r="CV9" s="594"/>
      <c r="CW9" s="594"/>
      <c r="CX9" s="594"/>
      <c r="CY9" s="595"/>
      <c r="CZ9" s="596">
        <v>12.7</v>
      </c>
      <c r="DA9" s="596"/>
      <c r="DB9" s="596"/>
      <c r="DC9" s="596"/>
      <c r="DD9" s="602">
        <v>64535</v>
      </c>
      <c r="DE9" s="594"/>
      <c r="DF9" s="594"/>
      <c r="DG9" s="594"/>
      <c r="DH9" s="594"/>
      <c r="DI9" s="594"/>
      <c r="DJ9" s="594"/>
      <c r="DK9" s="594"/>
      <c r="DL9" s="594"/>
      <c r="DM9" s="594"/>
      <c r="DN9" s="594"/>
      <c r="DO9" s="594"/>
      <c r="DP9" s="595"/>
      <c r="DQ9" s="602">
        <v>2885285</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1244887</v>
      </c>
      <c r="S10" s="594"/>
      <c r="T10" s="594"/>
      <c r="U10" s="594"/>
      <c r="V10" s="594"/>
      <c r="W10" s="594"/>
      <c r="X10" s="594"/>
      <c r="Y10" s="595"/>
      <c r="Z10" s="596">
        <v>3.2</v>
      </c>
      <c r="AA10" s="596"/>
      <c r="AB10" s="596"/>
      <c r="AC10" s="596"/>
      <c r="AD10" s="597">
        <v>1244887</v>
      </c>
      <c r="AE10" s="597"/>
      <c r="AF10" s="597"/>
      <c r="AG10" s="597"/>
      <c r="AH10" s="597"/>
      <c r="AI10" s="597"/>
      <c r="AJ10" s="597"/>
      <c r="AK10" s="597"/>
      <c r="AL10" s="598">
        <v>6</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194851</v>
      </c>
      <c r="BH10" s="594"/>
      <c r="BI10" s="594"/>
      <c r="BJ10" s="594"/>
      <c r="BK10" s="594"/>
      <c r="BL10" s="594"/>
      <c r="BM10" s="594"/>
      <c r="BN10" s="595"/>
      <c r="BO10" s="596">
        <v>1.4</v>
      </c>
      <c r="BP10" s="596"/>
      <c r="BQ10" s="596"/>
      <c r="BR10" s="596"/>
      <c r="BS10" s="602" t="s">
        <v>220</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24467</v>
      </c>
      <c r="CS10" s="594"/>
      <c r="CT10" s="594"/>
      <c r="CU10" s="594"/>
      <c r="CV10" s="594"/>
      <c r="CW10" s="594"/>
      <c r="CX10" s="594"/>
      <c r="CY10" s="595"/>
      <c r="CZ10" s="596">
        <v>0.1</v>
      </c>
      <c r="DA10" s="596"/>
      <c r="DB10" s="596"/>
      <c r="DC10" s="596"/>
      <c r="DD10" s="602" t="s">
        <v>220</v>
      </c>
      <c r="DE10" s="594"/>
      <c r="DF10" s="594"/>
      <c r="DG10" s="594"/>
      <c r="DH10" s="594"/>
      <c r="DI10" s="594"/>
      <c r="DJ10" s="594"/>
      <c r="DK10" s="594"/>
      <c r="DL10" s="594"/>
      <c r="DM10" s="594"/>
      <c r="DN10" s="594"/>
      <c r="DO10" s="594"/>
      <c r="DP10" s="595"/>
      <c r="DQ10" s="602">
        <v>21903</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52682</v>
      </c>
      <c r="S11" s="594"/>
      <c r="T11" s="594"/>
      <c r="U11" s="594"/>
      <c r="V11" s="594"/>
      <c r="W11" s="594"/>
      <c r="X11" s="594"/>
      <c r="Y11" s="595"/>
      <c r="Z11" s="596">
        <v>0.1</v>
      </c>
      <c r="AA11" s="596"/>
      <c r="AB11" s="596"/>
      <c r="AC11" s="596"/>
      <c r="AD11" s="597">
        <v>52682</v>
      </c>
      <c r="AE11" s="597"/>
      <c r="AF11" s="597"/>
      <c r="AG11" s="597"/>
      <c r="AH11" s="597"/>
      <c r="AI11" s="597"/>
      <c r="AJ11" s="597"/>
      <c r="AK11" s="597"/>
      <c r="AL11" s="598">
        <v>0.3</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465438</v>
      </c>
      <c r="BH11" s="594"/>
      <c r="BI11" s="594"/>
      <c r="BJ11" s="594"/>
      <c r="BK11" s="594"/>
      <c r="BL11" s="594"/>
      <c r="BM11" s="594"/>
      <c r="BN11" s="595"/>
      <c r="BO11" s="596">
        <v>3.4</v>
      </c>
      <c r="BP11" s="596"/>
      <c r="BQ11" s="596"/>
      <c r="BR11" s="596"/>
      <c r="BS11" s="602">
        <v>34947</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158787</v>
      </c>
      <c r="CS11" s="594"/>
      <c r="CT11" s="594"/>
      <c r="CU11" s="594"/>
      <c r="CV11" s="594"/>
      <c r="CW11" s="594"/>
      <c r="CX11" s="594"/>
      <c r="CY11" s="595"/>
      <c r="CZ11" s="596">
        <v>0.4</v>
      </c>
      <c r="DA11" s="596"/>
      <c r="DB11" s="596"/>
      <c r="DC11" s="596"/>
      <c r="DD11" s="602">
        <v>44629</v>
      </c>
      <c r="DE11" s="594"/>
      <c r="DF11" s="594"/>
      <c r="DG11" s="594"/>
      <c r="DH11" s="594"/>
      <c r="DI11" s="594"/>
      <c r="DJ11" s="594"/>
      <c r="DK11" s="594"/>
      <c r="DL11" s="594"/>
      <c r="DM11" s="594"/>
      <c r="DN11" s="594"/>
      <c r="DO11" s="594"/>
      <c r="DP11" s="595"/>
      <c r="DQ11" s="602">
        <v>136039</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5076697</v>
      </c>
      <c r="BH12" s="594"/>
      <c r="BI12" s="594"/>
      <c r="BJ12" s="594"/>
      <c r="BK12" s="594"/>
      <c r="BL12" s="594"/>
      <c r="BM12" s="594"/>
      <c r="BN12" s="595"/>
      <c r="BO12" s="596">
        <v>37.6</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161873</v>
      </c>
      <c r="CS12" s="594"/>
      <c r="CT12" s="594"/>
      <c r="CU12" s="594"/>
      <c r="CV12" s="594"/>
      <c r="CW12" s="594"/>
      <c r="CX12" s="594"/>
      <c r="CY12" s="595"/>
      <c r="CZ12" s="596">
        <v>0.4</v>
      </c>
      <c r="DA12" s="596"/>
      <c r="DB12" s="596"/>
      <c r="DC12" s="596"/>
      <c r="DD12" s="602">
        <v>41486</v>
      </c>
      <c r="DE12" s="594"/>
      <c r="DF12" s="594"/>
      <c r="DG12" s="594"/>
      <c r="DH12" s="594"/>
      <c r="DI12" s="594"/>
      <c r="DJ12" s="594"/>
      <c r="DK12" s="594"/>
      <c r="DL12" s="594"/>
      <c r="DM12" s="594"/>
      <c r="DN12" s="594"/>
      <c r="DO12" s="594"/>
      <c r="DP12" s="595"/>
      <c r="DQ12" s="602">
        <v>87497</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49170</v>
      </c>
      <c r="S13" s="594"/>
      <c r="T13" s="594"/>
      <c r="U13" s="594"/>
      <c r="V13" s="594"/>
      <c r="W13" s="594"/>
      <c r="X13" s="594"/>
      <c r="Y13" s="595"/>
      <c r="Z13" s="596">
        <v>0.1</v>
      </c>
      <c r="AA13" s="596"/>
      <c r="AB13" s="596"/>
      <c r="AC13" s="596"/>
      <c r="AD13" s="597">
        <v>49170</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4968535</v>
      </c>
      <c r="BH13" s="594"/>
      <c r="BI13" s="594"/>
      <c r="BJ13" s="594"/>
      <c r="BK13" s="594"/>
      <c r="BL13" s="594"/>
      <c r="BM13" s="594"/>
      <c r="BN13" s="595"/>
      <c r="BO13" s="596">
        <v>36.799999999999997</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2485043</v>
      </c>
      <c r="CS13" s="594"/>
      <c r="CT13" s="594"/>
      <c r="CU13" s="594"/>
      <c r="CV13" s="594"/>
      <c r="CW13" s="594"/>
      <c r="CX13" s="594"/>
      <c r="CY13" s="595"/>
      <c r="CZ13" s="596">
        <v>6.4</v>
      </c>
      <c r="DA13" s="596"/>
      <c r="DB13" s="596"/>
      <c r="DC13" s="596"/>
      <c r="DD13" s="602">
        <v>456297</v>
      </c>
      <c r="DE13" s="594"/>
      <c r="DF13" s="594"/>
      <c r="DG13" s="594"/>
      <c r="DH13" s="594"/>
      <c r="DI13" s="594"/>
      <c r="DJ13" s="594"/>
      <c r="DK13" s="594"/>
      <c r="DL13" s="594"/>
      <c r="DM13" s="594"/>
      <c r="DN13" s="594"/>
      <c r="DO13" s="594"/>
      <c r="DP13" s="595"/>
      <c r="DQ13" s="602">
        <v>2194160</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155014</v>
      </c>
      <c r="BH14" s="594"/>
      <c r="BI14" s="594"/>
      <c r="BJ14" s="594"/>
      <c r="BK14" s="594"/>
      <c r="BL14" s="594"/>
      <c r="BM14" s="594"/>
      <c r="BN14" s="595"/>
      <c r="BO14" s="596">
        <v>1.1000000000000001</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1686405</v>
      </c>
      <c r="CS14" s="594"/>
      <c r="CT14" s="594"/>
      <c r="CU14" s="594"/>
      <c r="CV14" s="594"/>
      <c r="CW14" s="594"/>
      <c r="CX14" s="594"/>
      <c r="CY14" s="595"/>
      <c r="CZ14" s="596">
        <v>4.4000000000000004</v>
      </c>
      <c r="DA14" s="596"/>
      <c r="DB14" s="596"/>
      <c r="DC14" s="596"/>
      <c r="DD14" s="602">
        <v>420570</v>
      </c>
      <c r="DE14" s="594"/>
      <c r="DF14" s="594"/>
      <c r="DG14" s="594"/>
      <c r="DH14" s="594"/>
      <c r="DI14" s="594"/>
      <c r="DJ14" s="594"/>
      <c r="DK14" s="594"/>
      <c r="DL14" s="594"/>
      <c r="DM14" s="594"/>
      <c r="DN14" s="594"/>
      <c r="DO14" s="594"/>
      <c r="DP14" s="595"/>
      <c r="DQ14" s="602">
        <v>944197</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63532</v>
      </c>
      <c r="S15" s="594"/>
      <c r="T15" s="594"/>
      <c r="U15" s="594"/>
      <c r="V15" s="594"/>
      <c r="W15" s="594"/>
      <c r="X15" s="594"/>
      <c r="Y15" s="595"/>
      <c r="Z15" s="596">
        <v>0.2</v>
      </c>
      <c r="AA15" s="596"/>
      <c r="AB15" s="596"/>
      <c r="AC15" s="596"/>
      <c r="AD15" s="597">
        <v>63532</v>
      </c>
      <c r="AE15" s="597"/>
      <c r="AF15" s="597"/>
      <c r="AG15" s="597"/>
      <c r="AH15" s="597"/>
      <c r="AI15" s="597"/>
      <c r="AJ15" s="597"/>
      <c r="AK15" s="597"/>
      <c r="AL15" s="598">
        <v>0.3</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603085</v>
      </c>
      <c r="BH15" s="594"/>
      <c r="BI15" s="594"/>
      <c r="BJ15" s="594"/>
      <c r="BK15" s="594"/>
      <c r="BL15" s="594"/>
      <c r="BM15" s="594"/>
      <c r="BN15" s="595"/>
      <c r="BO15" s="596">
        <v>4.5</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3995152</v>
      </c>
      <c r="CS15" s="594"/>
      <c r="CT15" s="594"/>
      <c r="CU15" s="594"/>
      <c r="CV15" s="594"/>
      <c r="CW15" s="594"/>
      <c r="CX15" s="594"/>
      <c r="CY15" s="595"/>
      <c r="CZ15" s="596">
        <v>10.4</v>
      </c>
      <c r="DA15" s="596"/>
      <c r="DB15" s="596"/>
      <c r="DC15" s="596"/>
      <c r="DD15" s="602">
        <v>962096</v>
      </c>
      <c r="DE15" s="594"/>
      <c r="DF15" s="594"/>
      <c r="DG15" s="594"/>
      <c r="DH15" s="594"/>
      <c r="DI15" s="594"/>
      <c r="DJ15" s="594"/>
      <c r="DK15" s="594"/>
      <c r="DL15" s="594"/>
      <c r="DM15" s="594"/>
      <c r="DN15" s="594"/>
      <c r="DO15" s="594"/>
      <c r="DP15" s="595"/>
      <c r="DQ15" s="602">
        <v>2969150</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6307233</v>
      </c>
      <c r="S16" s="594"/>
      <c r="T16" s="594"/>
      <c r="U16" s="594"/>
      <c r="V16" s="594"/>
      <c r="W16" s="594"/>
      <c r="X16" s="594"/>
      <c r="Y16" s="595"/>
      <c r="Z16" s="596">
        <v>16.100000000000001</v>
      </c>
      <c r="AA16" s="596"/>
      <c r="AB16" s="596"/>
      <c r="AC16" s="596"/>
      <c r="AD16" s="597">
        <v>6132984</v>
      </c>
      <c r="AE16" s="597"/>
      <c r="AF16" s="597"/>
      <c r="AG16" s="597"/>
      <c r="AH16" s="597"/>
      <c r="AI16" s="597"/>
      <c r="AJ16" s="597"/>
      <c r="AK16" s="597"/>
      <c r="AL16" s="598">
        <v>29.5</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218063</v>
      </c>
      <c r="CS16" s="594"/>
      <c r="CT16" s="594"/>
      <c r="CU16" s="594"/>
      <c r="CV16" s="594"/>
      <c r="CW16" s="594"/>
      <c r="CX16" s="594"/>
      <c r="CY16" s="595"/>
      <c r="CZ16" s="596">
        <v>0.6</v>
      </c>
      <c r="DA16" s="596"/>
      <c r="DB16" s="596"/>
      <c r="DC16" s="596"/>
      <c r="DD16" s="602" t="s">
        <v>220</v>
      </c>
      <c r="DE16" s="594"/>
      <c r="DF16" s="594"/>
      <c r="DG16" s="594"/>
      <c r="DH16" s="594"/>
      <c r="DI16" s="594"/>
      <c r="DJ16" s="594"/>
      <c r="DK16" s="594"/>
      <c r="DL16" s="594"/>
      <c r="DM16" s="594"/>
      <c r="DN16" s="594"/>
      <c r="DO16" s="594"/>
      <c r="DP16" s="595"/>
      <c r="DQ16" s="602">
        <v>22378</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6132984</v>
      </c>
      <c r="S17" s="594"/>
      <c r="T17" s="594"/>
      <c r="U17" s="594"/>
      <c r="V17" s="594"/>
      <c r="W17" s="594"/>
      <c r="X17" s="594"/>
      <c r="Y17" s="595"/>
      <c r="Z17" s="596">
        <v>15.6</v>
      </c>
      <c r="AA17" s="596"/>
      <c r="AB17" s="596"/>
      <c r="AC17" s="596"/>
      <c r="AD17" s="597">
        <v>6132984</v>
      </c>
      <c r="AE17" s="597"/>
      <c r="AF17" s="597"/>
      <c r="AG17" s="597"/>
      <c r="AH17" s="597"/>
      <c r="AI17" s="597"/>
      <c r="AJ17" s="597"/>
      <c r="AK17" s="597"/>
      <c r="AL17" s="598">
        <v>29.5</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2346845</v>
      </c>
      <c r="CS17" s="594"/>
      <c r="CT17" s="594"/>
      <c r="CU17" s="594"/>
      <c r="CV17" s="594"/>
      <c r="CW17" s="594"/>
      <c r="CX17" s="594"/>
      <c r="CY17" s="595"/>
      <c r="CZ17" s="596">
        <v>6.1</v>
      </c>
      <c r="DA17" s="596"/>
      <c r="DB17" s="596"/>
      <c r="DC17" s="596"/>
      <c r="DD17" s="602" t="s">
        <v>220</v>
      </c>
      <c r="DE17" s="594"/>
      <c r="DF17" s="594"/>
      <c r="DG17" s="594"/>
      <c r="DH17" s="594"/>
      <c r="DI17" s="594"/>
      <c r="DJ17" s="594"/>
      <c r="DK17" s="594"/>
      <c r="DL17" s="594"/>
      <c r="DM17" s="594"/>
      <c r="DN17" s="594"/>
      <c r="DO17" s="594"/>
      <c r="DP17" s="595"/>
      <c r="DQ17" s="602">
        <v>2291171</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174248</v>
      </c>
      <c r="S18" s="594"/>
      <c r="T18" s="594"/>
      <c r="U18" s="594"/>
      <c r="V18" s="594"/>
      <c r="W18" s="594"/>
      <c r="X18" s="594"/>
      <c r="Y18" s="595"/>
      <c r="Z18" s="596">
        <v>0.4</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220</v>
      </c>
      <c r="CS18" s="594"/>
      <c r="CT18" s="594"/>
      <c r="CU18" s="594"/>
      <c r="CV18" s="594"/>
      <c r="CW18" s="594"/>
      <c r="CX18" s="594"/>
      <c r="CY18" s="595"/>
      <c r="CZ18" s="596" t="s">
        <v>220</v>
      </c>
      <c r="DA18" s="596"/>
      <c r="DB18" s="596"/>
      <c r="DC18" s="596"/>
      <c r="DD18" s="602" t="s">
        <v>220</v>
      </c>
      <c r="DE18" s="594"/>
      <c r="DF18" s="594"/>
      <c r="DG18" s="594"/>
      <c r="DH18" s="594"/>
      <c r="DI18" s="594"/>
      <c r="DJ18" s="594"/>
      <c r="DK18" s="594"/>
      <c r="DL18" s="594"/>
      <c r="DM18" s="594"/>
      <c r="DN18" s="594"/>
      <c r="DO18" s="594"/>
      <c r="DP18" s="595"/>
      <c r="DQ18" s="602" t="s">
        <v>220</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990984</v>
      </c>
      <c r="BH19" s="594"/>
      <c r="BI19" s="594"/>
      <c r="BJ19" s="594"/>
      <c r="BK19" s="594"/>
      <c r="BL19" s="594"/>
      <c r="BM19" s="594"/>
      <c r="BN19" s="595"/>
      <c r="BO19" s="596">
        <v>7.3</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21743607</v>
      </c>
      <c r="S20" s="594"/>
      <c r="T20" s="594"/>
      <c r="U20" s="594"/>
      <c r="V20" s="594"/>
      <c r="W20" s="594"/>
      <c r="X20" s="594"/>
      <c r="Y20" s="595"/>
      <c r="Z20" s="596">
        <v>55.4</v>
      </c>
      <c r="AA20" s="596"/>
      <c r="AB20" s="596"/>
      <c r="AC20" s="596"/>
      <c r="AD20" s="597">
        <v>20582477</v>
      </c>
      <c r="AE20" s="597"/>
      <c r="AF20" s="597"/>
      <c r="AG20" s="597"/>
      <c r="AH20" s="597"/>
      <c r="AI20" s="597"/>
      <c r="AJ20" s="597"/>
      <c r="AK20" s="597"/>
      <c r="AL20" s="598">
        <v>99</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990984</v>
      </c>
      <c r="BH20" s="594"/>
      <c r="BI20" s="594"/>
      <c r="BJ20" s="594"/>
      <c r="BK20" s="594"/>
      <c r="BL20" s="594"/>
      <c r="BM20" s="594"/>
      <c r="BN20" s="595"/>
      <c r="BO20" s="596">
        <v>7.3</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38561923</v>
      </c>
      <c r="CS20" s="594"/>
      <c r="CT20" s="594"/>
      <c r="CU20" s="594"/>
      <c r="CV20" s="594"/>
      <c r="CW20" s="594"/>
      <c r="CX20" s="594"/>
      <c r="CY20" s="595"/>
      <c r="CZ20" s="596">
        <v>100</v>
      </c>
      <c r="DA20" s="596"/>
      <c r="DB20" s="596"/>
      <c r="DC20" s="596"/>
      <c r="DD20" s="602">
        <v>2503868</v>
      </c>
      <c r="DE20" s="594"/>
      <c r="DF20" s="594"/>
      <c r="DG20" s="594"/>
      <c r="DH20" s="594"/>
      <c r="DI20" s="594"/>
      <c r="DJ20" s="594"/>
      <c r="DK20" s="594"/>
      <c r="DL20" s="594"/>
      <c r="DM20" s="594"/>
      <c r="DN20" s="594"/>
      <c r="DO20" s="594"/>
      <c r="DP20" s="595"/>
      <c r="DQ20" s="602">
        <v>24057687</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17967</v>
      </c>
      <c r="S21" s="594"/>
      <c r="T21" s="594"/>
      <c r="U21" s="594"/>
      <c r="V21" s="594"/>
      <c r="W21" s="594"/>
      <c r="X21" s="594"/>
      <c r="Y21" s="595"/>
      <c r="Z21" s="596">
        <v>0</v>
      </c>
      <c r="AA21" s="596"/>
      <c r="AB21" s="596"/>
      <c r="AC21" s="596"/>
      <c r="AD21" s="597">
        <v>17967</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4103</v>
      </c>
      <c r="BH21" s="594"/>
      <c r="BI21" s="594"/>
      <c r="BJ21" s="594"/>
      <c r="BK21" s="594"/>
      <c r="BL21" s="594"/>
      <c r="BM21" s="594"/>
      <c r="BN21" s="595"/>
      <c r="BO21" s="596">
        <v>0</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1106263</v>
      </c>
      <c r="S22" s="594"/>
      <c r="T22" s="594"/>
      <c r="U22" s="594"/>
      <c r="V22" s="594"/>
      <c r="W22" s="594"/>
      <c r="X22" s="594"/>
      <c r="Y22" s="595"/>
      <c r="Z22" s="596">
        <v>2.8</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784553</v>
      </c>
      <c r="S23" s="594"/>
      <c r="T23" s="594"/>
      <c r="U23" s="594"/>
      <c r="V23" s="594"/>
      <c r="W23" s="594"/>
      <c r="X23" s="594"/>
      <c r="Y23" s="595"/>
      <c r="Z23" s="596">
        <v>2</v>
      </c>
      <c r="AA23" s="596"/>
      <c r="AB23" s="596"/>
      <c r="AC23" s="596"/>
      <c r="AD23" s="597">
        <v>167010</v>
      </c>
      <c r="AE23" s="597"/>
      <c r="AF23" s="597"/>
      <c r="AG23" s="597"/>
      <c r="AH23" s="597"/>
      <c r="AI23" s="597"/>
      <c r="AJ23" s="597"/>
      <c r="AK23" s="597"/>
      <c r="AL23" s="598">
        <v>0.8</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986881</v>
      </c>
      <c r="BH23" s="594"/>
      <c r="BI23" s="594"/>
      <c r="BJ23" s="594"/>
      <c r="BK23" s="594"/>
      <c r="BL23" s="594"/>
      <c r="BM23" s="594"/>
      <c r="BN23" s="595"/>
      <c r="BO23" s="596">
        <v>7.3</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270463</v>
      </c>
      <c r="S24" s="594"/>
      <c r="T24" s="594"/>
      <c r="U24" s="594"/>
      <c r="V24" s="594"/>
      <c r="W24" s="594"/>
      <c r="X24" s="594"/>
      <c r="Y24" s="595"/>
      <c r="Z24" s="596">
        <v>0.7</v>
      </c>
      <c r="AA24" s="596"/>
      <c r="AB24" s="596"/>
      <c r="AC24" s="596"/>
      <c r="AD24" s="597" t="s">
        <v>220</v>
      </c>
      <c r="AE24" s="597"/>
      <c r="AF24" s="597"/>
      <c r="AG24" s="597"/>
      <c r="AH24" s="597"/>
      <c r="AI24" s="597"/>
      <c r="AJ24" s="597"/>
      <c r="AK24" s="597"/>
      <c r="AL24" s="598" t="s">
        <v>220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21299244</v>
      </c>
      <c r="CS24" s="583"/>
      <c r="CT24" s="583"/>
      <c r="CU24" s="583"/>
      <c r="CV24" s="583"/>
      <c r="CW24" s="583"/>
      <c r="CX24" s="583"/>
      <c r="CY24" s="584"/>
      <c r="CZ24" s="620">
        <v>55.2</v>
      </c>
      <c r="DA24" s="621"/>
      <c r="DB24" s="621"/>
      <c r="DC24" s="622"/>
      <c r="DD24" s="619">
        <v>12426988</v>
      </c>
      <c r="DE24" s="583"/>
      <c r="DF24" s="583"/>
      <c r="DG24" s="583"/>
      <c r="DH24" s="583"/>
      <c r="DI24" s="583"/>
      <c r="DJ24" s="583"/>
      <c r="DK24" s="584"/>
      <c r="DL24" s="619">
        <v>12300494</v>
      </c>
      <c r="DM24" s="583"/>
      <c r="DN24" s="583"/>
      <c r="DO24" s="583"/>
      <c r="DP24" s="583"/>
      <c r="DQ24" s="583"/>
      <c r="DR24" s="583"/>
      <c r="DS24" s="583"/>
      <c r="DT24" s="583"/>
      <c r="DU24" s="583"/>
      <c r="DV24" s="584"/>
      <c r="DW24" s="587">
        <v>55.2</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7283202</v>
      </c>
      <c r="S25" s="594"/>
      <c r="T25" s="594"/>
      <c r="U25" s="594"/>
      <c r="V25" s="594"/>
      <c r="W25" s="594"/>
      <c r="X25" s="594"/>
      <c r="Y25" s="595"/>
      <c r="Z25" s="596">
        <v>18.600000000000001</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7707201</v>
      </c>
      <c r="CS25" s="625"/>
      <c r="CT25" s="625"/>
      <c r="CU25" s="625"/>
      <c r="CV25" s="625"/>
      <c r="CW25" s="625"/>
      <c r="CX25" s="625"/>
      <c r="CY25" s="626"/>
      <c r="CZ25" s="627">
        <v>20</v>
      </c>
      <c r="DA25" s="628"/>
      <c r="DB25" s="628"/>
      <c r="DC25" s="629"/>
      <c r="DD25" s="602">
        <v>6835229</v>
      </c>
      <c r="DE25" s="625"/>
      <c r="DF25" s="625"/>
      <c r="DG25" s="625"/>
      <c r="DH25" s="625"/>
      <c r="DI25" s="625"/>
      <c r="DJ25" s="625"/>
      <c r="DK25" s="626"/>
      <c r="DL25" s="602">
        <v>6711535</v>
      </c>
      <c r="DM25" s="625"/>
      <c r="DN25" s="625"/>
      <c r="DO25" s="625"/>
      <c r="DP25" s="625"/>
      <c r="DQ25" s="625"/>
      <c r="DR25" s="625"/>
      <c r="DS25" s="625"/>
      <c r="DT25" s="625"/>
      <c r="DU25" s="625"/>
      <c r="DV25" s="626"/>
      <c r="DW25" s="598">
        <v>30.1</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t="s">
        <v>220</v>
      </c>
      <c r="S26" s="594"/>
      <c r="T26" s="594"/>
      <c r="U26" s="594"/>
      <c r="V26" s="594"/>
      <c r="W26" s="594"/>
      <c r="X26" s="594"/>
      <c r="Y26" s="595"/>
      <c r="Z26" s="596" t="s">
        <v>220</v>
      </c>
      <c r="AA26" s="596"/>
      <c r="AB26" s="596"/>
      <c r="AC26" s="596"/>
      <c r="AD26" s="597" t="s">
        <v>220</v>
      </c>
      <c r="AE26" s="597"/>
      <c r="AF26" s="597"/>
      <c r="AG26" s="597"/>
      <c r="AH26" s="597"/>
      <c r="AI26" s="597"/>
      <c r="AJ26" s="597"/>
      <c r="AK26" s="597"/>
      <c r="AL26" s="598" t="s">
        <v>220</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4897435</v>
      </c>
      <c r="CS26" s="594"/>
      <c r="CT26" s="594"/>
      <c r="CU26" s="594"/>
      <c r="CV26" s="594"/>
      <c r="CW26" s="594"/>
      <c r="CX26" s="594"/>
      <c r="CY26" s="595"/>
      <c r="CZ26" s="627">
        <v>12.7</v>
      </c>
      <c r="DA26" s="628"/>
      <c r="DB26" s="628"/>
      <c r="DC26" s="629"/>
      <c r="DD26" s="602">
        <v>4148133</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2594220</v>
      </c>
      <c r="S27" s="594"/>
      <c r="T27" s="594"/>
      <c r="U27" s="594"/>
      <c r="V27" s="594"/>
      <c r="W27" s="594"/>
      <c r="X27" s="594"/>
      <c r="Y27" s="595"/>
      <c r="Z27" s="596">
        <v>6.6</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13497119</v>
      </c>
      <c r="BH27" s="594"/>
      <c r="BI27" s="594"/>
      <c r="BJ27" s="594"/>
      <c r="BK27" s="594"/>
      <c r="BL27" s="594"/>
      <c r="BM27" s="594"/>
      <c r="BN27" s="595"/>
      <c r="BO27" s="596">
        <v>100</v>
      </c>
      <c r="BP27" s="596"/>
      <c r="BQ27" s="596"/>
      <c r="BR27" s="596"/>
      <c r="BS27" s="602">
        <v>34947</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11245198</v>
      </c>
      <c r="CS27" s="625"/>
      <c r="CT27" s="625"/>
      <c r="CU27" s="625"/>
      <c r="CV27" s="625"/>
      <c r="CW27" s="625"/>
      <c r="CX27" s="625"/>
      <c r="CY27" s="626"/>
      <c r="CZ27" s="627">
        <v>29.2</v>
      </c>
      <c r="DA27" s="628"/>
      <c r="DB27" s="628"/>
      <c r="DC27" s="629"/>
      <c r="DD27" s="602">
        <v>3300588</v>
      </c>
      <c r="DE27" s="625"/>
      <c r="DF27" s="625"/>
      <c r="DG27" s="625"/>
      <c r="DH27" s="625"/>
      <c r="DI27" s="625"/>
      <c r="DJ27" s="625"/>
      <c r="DK27" s="626"/>
      <c r="DL27" s="602">
        <v>3300588</v>
      </c>
      <c r="DM27" s="625"/>
      <c r="DN27" s="625"/>
      <c r="DO27" s="625"/>
      <c r="DP27" s="625"/>
      <c r="DQ27" s="625"/>
      <c r="DR27" s="625"/>
      <c r="DS27" s="625"/>
      <c r="DT27" s="625"/>
      <c r="DU27" s="625"/>
      <c r="DV27" s="626"/>
      <c r="DW27" s="598">
        <v>14.8</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27872</v>
      </c>
      <c r="S28" s="594"/>
      <c r="T28" s="594"/>
      <c r="U28" s="594"/>
      <c r="V28" s="594"/>
      <c r="W28" s="594"/>
      <c r="X28" s="594"/>
      <c r="Y28" s="595"/>
      <c r="Z28" s="596">
        <v>0.1</v>
      </c>
      <c r="AA28" s="596"/>
      <c r="AB28" s="596"/>
      <c r="AC28" s="596"/>
      <c r="AD28" s="597">
        <v>6414</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2346845</v>
      </c>
      <c r="CS28" s="594"/>
      <c r="CT28" s="594"/>
      <c r="CU28" s="594"/>
      <c r="CV28" s="594"/>
      <c r="CW28" s="594"/>
      <c r="CX28" s="594"/>
      <c r="CY28" s="595"/>
      <c r="CZ28" s="627">
        <v>6.1</v>
      </c>
      <c r="DA28" s="628"/>
      <c r="DB28" s="628"/>
      <c r="DC28" s="629"/>
      <c r="DD28" s="602">
        <v>2291171</v>
      </c>
      <c r="DE28" s="594"/>
      <c r="DF28" s="594"/>
      <c r="DG28" s="594"/>
      <c r="DH28" s="594"/>
      <c r="DI28" s="594"/>
      <c r="DJ28" s="594"/>
      <c r="DK28" s="595"/>
      <c r="DL28" s="602">
        <v>2288371</v>
      </c>
      <c r="DM28" s="594"/>
      <c r="DN28" s="594"/>
      <c r="DO28" s="594"/>
      <c r="DP28" s="594"/>
      <c r="DQ28" s="594"/>
      <c r="DR28" s="594"/>
      <c r="DS28" s="594"/>
      <c r="DT28" s="594"/>
      <c r="DU28" s="594"/>
      <c r="DV28" s="595"/>
      <c r="DW28" s="598">
        <v>10.3</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57604</v>
      </c>
      <c r="S29" s="594"/>
      <c r="T29" s="594"/>
      <c r="U29" s="594"/>
      <c r="V29" s="594"/>
      <c r="W29" s="594"/>
      <c r="X29" s="594"/>
      <c r="Y29" s="595"/>
      <c r="Z29" s="596">
        <v>0.1</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2346386</v>
      </c>
      <c r="CS29" s="625"/>
      <c r="CT29" s="625"/>
      <c r="CU29" s="625"/>
      <c r="CV29" s="625"/>
      <c r="CW29" s="625"/>
      <c r="CX29" s="625"/>
      <c r="CY29" s="626"/>
      <c r="CZ29" s="627">
        <v>6.1</v>
      </c>
      <c r="DA29" s="628"/>
      <c r="DB29" s="628"/>
      <c r="DC29" s="629"/>
      <c r="DD29" s="602">
        <v>2290712</v>
      </c>
      <c r="DE29" s="625"/>
      <c r="DF29" s="625"/>
      <c r="DG29" s="625"/>
      <c r="DH29" s="625"/>
      <c r="DI29" s="625"/>
      <c r="DJ29" s="625"/>
      <c r="DK29" s="626"/>
      <c r="DL29" s="602">
        <v>2287912</v>
      </c>
      <c r="DM29" s="625"/>
      <c r="DN29" s="625"/>
      <c r="DO29" s="625"/>
      <c r="DP29" s="625"/>
      <c r="DQ29" s="625"/>
      <c r="DR29" s="625"/>
      <c r="DS29" s="625"/>
      <c r="DT29" s="625"/>
      <c r="DU29" s="625"/>
      <c r="DV29" s="626"/>
      <c r="DW29" s="598">
        <v>10.3</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304520</v>
      </c>
      <c r="S30" s="594"/>
      <c r="T30" s="594"/>
      <c r="U30" s="594"/>
      <c r="V30" s="594"/>
      <c r="W30" s="594"/>
      <c r="X30" s="594"/>
      <c r="Y30" s="595"/>
      <c r="Z30" s="596">
        <v>0.8</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98.5</v>
      </c>
      <c r="BH30" s="652"/>
      <c r="BI30" s="652"/>
      <c r="BJ30" s="652"/>
      <c r="BK30" s="652"/>
      <c r="BL30" s="652"/>
      <c r="BM30" s="588">
        <v>94.6</v>
      </c>
      <c r="BN30" s="652"/>
      <c r="BO30" s="652"/>
      <c r="BP30" s="652"/>
      <c r="BQ30" s="653"/>
      <c r="BR30" s="651">
        <v>98.4</v>
      </c>
      <c r="BS30" s="652"/>
      <c r="BT30" s="652"/>
      <c r="BU30" s="652"/>
      <c r="BV30" s="652"/>
      <c r="BW30" s="652"/>
      <c r="BX30" s="588">
        <v>93.5</v>
      </c>
      <c r="BY30" s="652"/>
      <c r="BZ30" s="652"/>
      <c r="CA30" s="652"/>
      <c r="CB30" s="653"/>
      <c r="CD30" s="656"/>
      <c r="CE30" s="657"/>
      <c r="CF30" s="607" t="s">
        <v>292</v>
      </c>
      <c r="CG30" s="608"/>
      <c r="CH30" s="608"/>
      <c r="CI30" s="608"/>
      <c r="CJ30" s="608"/>
      <c r="CK30" s="608"/>
      <c r="CL30" s="608"/>
      <c r="CM30" s="608"/>
      <c r="CN30" s="608"/>
      <c r="CO30" s="608"/>
      <c r="CP30" s="608"/>
      <c r="CQ30" s="609"/>
      <c r="CR30" s="593">
        <v>2021422</v>
      </c>
      <c r="CS30" s="594"/>
      <c r="CT30" s="594"/>
      <c r="CU30" s="594"/>
      <c r="CV30" s="594"/>
      <c r="CW30" s="594"/>
      <c r="CX30" s="594"/>
      <c r="CY30" s="595"/>
      <c r="CZ30" s="627">
        <v>5.2</v>
      </c>
      <c r="DA30" s="628"/>
      <c r="DB30" s="628"/>
      <c r="DC30" s="629"/>
      <c r="DD30" s="602">
        <v>1976963</v>
      </c>
      <c r="DE30" s="594"/>
      <c r="DF30" s="594"/>
      <c r="DG30" s="594"/>
      <c r="DH30" s="594"/>
      <c r="DI30" s="594"/>
      <c r="DJ30" s="594"/>
      <c r="DK30" s="595"/>
      <c r="DL30" s="602">
        <v>1974163</v>
      </c>
      <c r="DM30" s="594"/>
      <c r="DN30" s="594"/>
      <c r="DO30" s="594"/>
      <c r="DP30" s="594"/>
      <c r="DQ30" s="594"/>
      <c r="DR30" s="594"/>
      <c r="DS30" s="594"/>
      <c r="DT30" s="594"/>
      <c r="DU30" s="594"/>
      <c r="DV30" s="595"/>
      <c r="DW30" s="598">
        <v>8.9</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903728</v>
      </c>
      <c r="S31" s="594"/>
      <c r="T31" s="594"/>
      <c r="U31" s="594"/>
      <c r="V31" s="594"/>
      <c r="W31" s="594"/>
      <c r="X31" s="594"/>
      <c r="Y31" s="595"/>
      <c r="Z31" s="596">
        <v>2.2999999999999998</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98.7</v>
      </c>
      <c r="BH31" s="625"/>
      <c r="BI31" s="625"/>
      <c r="BJ31" s="625"/>
      <c r="BK31" s="625"/>
      <c r="BL31" s="625"/>
      <c r="BM31" s="599">
        <v>95</v>
      </c>
      <c r="BN31" s="649"/>
      <c r="BO31" s="649"/>
      <c r="BP31" s="649"/>
      <c r="BQ31" s="650"/>
      <c r="BR31" s="648">
        <v>98.6</v>
      </c>
      <c r="BS31" s="625"/>
      <c r="BT31" s="625"/>
      <c r="BU31" s="625"/>
      <c r="BV31" s="625"/>
      <c r="BW31" s="625"/>
      <c r="BX31" s="599">
        <v>94.1</v>
      </c>
      <c r="BY31" s="649"/>
      <c r="BZ31" s="649"/>
      <c r="CA31" s="649"/>
      <c r="CB31" s="650"/>
      <c r="CD31" s="656"/>
      <c r="CE31" s="657"/>
      <c r="CF31" s="607" t="s">
        <v>296</v>
      </c>
      <c r="CG31" s="608"/>
      <c r="CH31" s="608"/>
      <c r="CI31" s="608"/>
      <c r="CJ31" s="608"/>
      <c r="CK31" s="608"/>
      <c r="CL31" s="608"/>
      <c r="CM31" s="608"/>
      <c r="CN31" s="608"/>
      <c r="CO31" s="608"/>
      <c r="CP31" s="608"/>
      <c r="CQ31" s="609"/>
      <c r="CR31" s="593">
        <v>324964</v>
      </c>
      <c r="CS31" s="625"/>
      <c r="CT31" s="625"/>
      <c r="CU31" s="625"/>
      <c r="CV31" s="625"/>
      <c r="CW31" s="625"/>
      <c r="CX31" s="625"/>
      <c r="CY31" s="626"/>
      <c r="CZ31" s="627">
        <v>0.8</v>
      </c>
      <c r="DA31" s="628"/>
      <c r="DB31" s="628"/>
      <c r="DC31" s="629"/>
      <c r="DD31" s="602">
        <v>313749</v>
      </c>
      <c r="DE31" s="625"/>
      <c r="DF31" s="625"/>
      <c r="DG31" s="625"/>
      <c r="DH31" s="625"/>
      <c r="DI31" s="625"/>
      <c r="DJ31" s="625"/>
      <c r="DK31" s="626"/>
      <c r="DL31" s="602">
        <v>313749</v>
      </c>
      <c r="DM31" s="625"/>
      <c r="DN31" s="625"/>
      <c r="DO31" s="625"/>
      <c r="DP31" s="625"/>
      <c r="DQ31" s="625"/>
      <c r="DR31" s="625"/>
      <c r="DS31" s="625"/>
      <c r="DT31" s="625"/>
      <c r="DU31" s="625"/>
      <c r="DV31" s="626"/>
      <c r="DW31" s="598">
        <v>1.4</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1764281</v>
      </c>
      <c r="S32" s="594"/>
      <c r="T32" s="594"/>
      <c r="U32" s="594"/>
      <c r="V32" s="594"/>
      <c r="W32" s="594"/>
      <c r="X32" s="594"/>
      <c r="Y32" s="595"/>
      <c r="Z32" s="596">
        <v>4.5</v>
      </c>
      <c r="AA32" s="596"/>
      <c r="AB32" s="596"/>
      <c r="AC32" s="596"/>
      <c r="AD32" s="597">
        <v>7322</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98.2</v>
      </c>
      <c r="BH32" s="661"/>
      <c r="BI32" s="661"/>
      <c r="BJ32" s="661"/>
      <c r="BK32" s="661"/>
      <c r="BL32" s="661"/>
      <c r="BM32" s="662">
        <v>93.6</v>
      </c>
      <c r="BN32" s="661"/>
      <c r="BO32" s="661"/>
      <c r="BP32" s="661"/>
      <c r="BQ32" s="663"/>
      <c r="BR32" s="660">
        <v>98.1</v>
      </c>
      <c r="BS32" s="661"/>
      <c r="BT32" s="661"/>
      <c r="BU32" s="661"/>
      <c r="BV32" s="661"/>
      <c r="BW32" s="661"/>
      <c r="BX32" s="662">
        <v>92.2</v>
      </c>
      <c r="BY32" s="661"/>
      <c r="BZ32" s="661"/>
      <c r="CA32" s="661"/>
      <c r="CB32" s="663"/>
      <c r="CD32" s="658"/>
      <c r="CE32" s="659"/>
      <c r="CF32" s="607" t="s">
        <v>299</v>
      </c>
      <c r="CG32" s="608"/>
      <c r="CH32" s="608"/>
      <c r="CI32" s="608"/>
      <c r="CJ32" s="608"/>
      <c r="CK32" s="608"/>
      <c r="CL32" s="608"/>
      <c r="CM32" s="608"/>
      <c r="CN32" s="608"/>
      <c r="CO32" s="608"/>
      <c r="CP32" s="608"/>
      <c r="CQ32" s="609"/>
      <c r="CR32" s="593">
        <v>459</v>
      </c>
      <c r="CS32" s="594"/>
      <c r="CT32" s="594"/>
      <c r="CU32" s="594"/>
      <c r="CV32" s="594"/>
      <c r="CW32" s="594"/>
      <c r="CX32" s="594"/>
      <c r="CY32" s="595"/>
      <c r="CZ32" s="627">
        <v>0</v>
      </c>
      <c r="DA32" s="628"/>
      <c r="DB32" s="628"/>
      <c r="DC32" s="629"/>
      <c r="DD32" s="602">
        <v>459</v>
      </c>
      <c r="DE32" s="594"/>
      <c r="DF32" s="594"/>
      <c r="DG32" s="594"/>
      <c r="DH32" s="594"/>
      <c r="DI32" s="594"/>
      <c r="DJ32" s="594"/>
      <c r="DK32" s="595"/>
      <c r="DL32" s="602">
        <v>459</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2389300</v>
      </c>
      <c r="S33" s="594"/>
      <c r="T33" s="594"/>
      <c r="U33" s="594"/>
      <c r="V33" s="594"/>
      <c r="W33" s="594"/>
      <c r="X33" s="594"/>
      <c r="Y33" s="595"/>
      <c r="Z33" s="596">
        <v>6.1</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14540748</v>
      </c>
      <c r="CS33" s="625"/>
      <c r="CT33" s="625"/>
      <c r="CU33" s="625"/>
      <c r="CV33" s="625"/>
      <c r="CW33" s="625"/>
      <c r="CX33" s="625"/>
      <c r="CY33" s="626"/>
      <c r="CZ33" s="627">
        <v>37.700000000000003</v>
      </c>
      <c r="DA33" s="628"/>
      <c r="DB33" s="628"/>
      <c r="DC33" s="629"/>
      <c r="DD33" s="602">
        <v>10670028</v>
      </c>
      <c r="DE33" s="625"/>
      <c r="DF33" s="625"/>
      <c r="DG33" s="625"/>
      <c r="DH33" s="625"/>
      <c r="DI33" s="625"/>
      <c r="DJ33" s="625"/>
      <c r="DK33" s="626"/>
      <c r="DL33" s="602">
        <v>9380644</v>
      </c>
      <c r="DM33" s="625"/>
      <c r="DN33" s="625"/>
      <c r="DO33" s="625"/>
      <c r="DP33" s="625"/>
      <c r="DQ33" s="625"/>
      <c r="DR33" s="625"/>
      <c r="DS33" s="625"/>
      <c r="DT33" s="625"/>
      <c r="DU33" s="625"/>
      <c r="DV33" s="626"/>
      <c r="DW33" s="598">
        <v>42.1</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4777081</v>
      </c>
      <c r="CS34" s="594"/>
      <c r="CT34" s="594"/>
      <c r="CU34" s="594"/>
      <c r="CV34" s="594"/>
      <c r="CW34" s="594"/>
      <c r="CX34" s="594"/>
      <c r="CY34" s="595"/>
      <c r="CZ34" s="627">
        <v>12.4</v>
      </c>
      <c r="DA34" s="628"/>
      <c r="DB34" s="628"/>
      <c r="DC34" s="629"/>
      <c r="DD34" s="602">
        <v>3671640</v>
      </c>
      <c r="DE34" s="594"/>
      <c r="DF34" s="594"/>
      <c r="DG34" s="594"/>
      <c r="DH34" s="594"/>
      <c r="DI34" s="594"/>
      <c r="DJ34" s="594"/>
      <c r="DK34" s="595"/>
      <c r="DL34" s="602">
        <v>3626141</v>
      </c>
      <c r="DM34" s="594"/>
      <c r="DN34" s="594"/>
      <c r="DO34" s="594"/>
      <c r="DP34" s="594"/>
      <c r="DQ34" s="594"/>
      <c r="DR34" s="594"/>
      <c r="DS34" s="594"/>
      <c r="DT34" s="594"/>
      <c r="DU34" s="594"/>
      <c r="DV34" s="595"/>
      <c r="DW34" s="598">
        <v>16.3</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1500000</v>
      </c>
      <c r="S35" s="594"/>
      <c r="T35" s="594"/>
      <c r="U35" s="594"/>
      <c r="V35" s="594"/>
      <c r="W35" s="594"/>
      <c r="X35" s="594"/>
      <c r="Y35" s="595"/>
      <c r="Z35" s="596">
        <v>3.8</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4798293</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-87516</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277469</v>
      </c>
      <c r="CS35" s="625"/>
      <c r="CT35" s="625"/>
      <c r="CU35" s="625"/>
      <c r="CV35" s="625"/>
      <c r="CW35" s="625"/>
      <c r="CX35" s="625"/>
      <c r="CY35" s="626"/>
      <c r="CZ35" s="627">
        <v>0.7</v>
      </c>
      <c r="DA35" s="628"/>
      <c r="DB35" s="628"/>
      <c r="DC35" s="629"/>
      <c r="DD35" s="602">
        <v>262813</v>
      </c>
      <c r="DE35" s="625"/>
      <c r="DF35" s="625"/>
      <c r="DG35" s="625"/>
      <c r="DH35" s="625"/>
      <c r="DI35" s="625"/>
      <c r="DJ35" s="625"/>
      <c r="DK35" s="626"/>
      <c r="DL35" s="602">
        <v>262813</v>
      </c>
      <c r="DM35" s="625"/>
      <c r="DN35" s="625"/>
      <c r="DO35" s="625"/>
      <c r="DP35" s="625"/>
      <c r="DQ35" s="625"/>
      <c r="DR35" s="625"/>
      <c r="DS35" s="625"/>
      <c r="DT35" s="625"/>
      <c r="DU35" s="625"/>
      <c r="DV35" s="626"/>
      <c r="DW35" s="598">
        <v>1.2</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39247580</v>
      </c>
      <c r="S36" s="666"/>
      <c r="T36" s="666"/>
      <c r="U36" s="666"/>
      <c r="V36" s="666"/>
      <c r="W36" s="666"/>
      <c r="X36" s="666"/>
      <c r="Y36" s="667"/>
      <c r="Z36" s="668">
        <v>100</v>
      </c>
      <c r="AA36" s="668"/>
      <c r="AB36" s="668"/>
      <c r="AC36" s="668"/>
      <c r="AD36" s="669">
        <v>20781190</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1085431</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-333383</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2703232</v>
      </c>
      <c r="CS36" s="594"/>
      <c r="CT36" s="594"/>
      <c r="CU36" s="594"/>
      <c r="CV36" s="594"/>
      <c r="CW36" s="594"/>
      <c r="CX36" s="594"/>
      <c r="CY36" s="595"/>
      <c r="CZ36" s="627">
        <v>7</v>
      </c>
      <c r="DA36" s="628"/>
      <c r="DB36" s="628"/>
      <c r="DC36" s="629"/>
      <c r="DD36" s="602">
        <v>2415074</v>
      </c>
      <c r="DE36" s="594"/>
      <c r="DF36" s="594"/>
      <c r="DG36" s="594"/>
      <c r="DH36" s="594"/>
      <c r="DI36" s="594"/>
      <c r="DJ36" s="594"/>
      <c r="DK36" s="595"/>
      <c r="DL36" s="602">
        <v>2127485</v>
      </c>
      <c r="DM36" s="594"/>
      <c r="DN36" s="594"/>
      <c r="DO36" s="594"/>
      <c r="DP36" s="594"/>
      <c r="DQ36" s="594"/>
      <c r="DR36" s="594"/>
      <c r="DS36" s="594"/>
      <c r="DT36" s="594"/>
      <c r="DU36" s="594"/>
      <c r="DV36" s="595"/>
      <c r="DW36" s="598">
        <v>9.5</v>
      </c>
      <c r="DX36" s="623"/>
      <c r="DY36" s="623"/>
      <c r="DZ36" s="623"/>
      <c r="EA36" s="623"/>
      <c r="EB36" s="623"/>
      <c r="EC36" s="624"/>
    </row>
    <row r="37" spans="2:133" ht="11.25" customHeight="1">
      <c r="AQ37" s="672" t="s">
        <v>314</v>
      </c>
      <c r="AR37" s="673"/>
      <c r="AS37" s="673"/>
      <c r="AT37" s="673"/>
      <c r="AU37" s="673"/>
      <c r="AV37" s="673"/>
      <c r="AW37" s="673"/>
      <c r="AX37" s="673"/>
      <c r="AY37" s="674"/>
      <c r="AZ37" s="593">
        <v>13060</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17986</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1144996</v>
      </c>
      <c r="CS37" s="625"/>
      <c r="CT37" s="625"/>
      <c r="CU37" s="625"/>
      <c r="CV37" s="625"/>
      <c r="CW37" s="625"/>
      <c r="CX37" s="625"/>
      <c r="CY37" s="626"/>
      <c r="CZ37" s="627">
        <v>3</v>
      </c>
      <c r="DA37" s="628"/>
      <c r="DB37" s="628"/>
      <c r="DC37" s="629"/>
      <c r="DD37" s="602">
        <v>1144996</v>
      </c>
      <c r="DE37" s="625"/>
      <c r="DF37" s="625"/>
      <c r="DG37" s="625"/>
      <c r="DH37" s="625"/>
      <c r="DI37" s="625"/>
      <c r="DJ37" s="625"/>
      <c r="DK37" s="626"/>
      <c r="DL37" s="602">
        <v>1096907</v>
      </c>
      <c r="DM37" s="625"/>
      <c r="DN37" s="625"/>
      <c r="DO37" s="625"/>
      <c r="DP37" s="625"/>
      <c r="DQ37" s="625"/>
      <c r="DR37" s="625"/>
      <c r="DS37" s="625"/>
      <c r="DT37" s="625"/>
      <c r="DU37" s="625"/>
      <c r="DV37" s="626"/>
      <c r="DW37" s="598">
        <v>4.9000000000000004</v>
      </c>
      <c r="DX37" s="623"/>
      <c r="DY37" s="623"/>
      <c r="DZ37" s="623"/>
      <c r="EA37" s="623"/>
      <c r="EB37" s="623"/>
      <c r="EC37" s="624"/>
    </row>
    <row r="38" spans="2:133" ht="11.25" customHeight="1">
      <c r="AQ38" s="672" t="s">
        <v>317</v>
      </c>
      <c r="AR38" s="673"/>
      <c r="AS38" s="673"/>
      <c r="AT38" s="673"/>
      <c r="AU38" s="673"/>
      <c r="AV38" s="673"/>
      <c r="AW38" s="673"/>
      <c r="AX38" s="673"/>
      <c r="AY38" s="674"/>
      <c r="AZ38" s="593" t="s">
        <v>318</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30847</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4785233</v>
      </c>
      <c r="CS38" s="594"/>
      <c r="CT38" s="594"/>
      <c r="CU38" s="594"/>
      <c r="CV38" s="594"/>
      <c r="CW38" s="594"/>
      <c r="CX38" s="594"/>
      <c r="CY38" s="595"/>
      <c r="CZ38" s="627">
        <v>12.4</v>
      </c>
      <c r="DA38" s="628"/>
      <c r="DB38" s="628"/>
      <c r="DC38" s="629"/>
      <c r="DD38" s="602">
        <v>4048503</v>
      </c>
      <c r="DE38" s="594"/>
      <c r="DF38" s="594"/>
      <c r="DG38" s="594"/>
      <c r="DH38" s="594"/>
      <c r="DI38" s="594"/>
      <c r="DJ38" s="594"/>
      <c r="DK38" s="595"/>
      <c r="DL38" s="602">
        <v>3364205</v>
      </c>
      <c r="DM38" s="594"/>
      <c r="DN38" s="594"/>
      <c r="DO38" s="594"/>
      <c r="DP38" s="594"/>
      <c r="DQ38" s="594"/>
      <c r="DR38" s="594"/>
      <c r="DS38" s="594"/>
      <c r="DT38" s="594"/>
      <c r="DU38" s="594"/>
      <c r="DV38" s="595"/>
      <c r="DW38" s="598">
        <v>15.1</v>
      </c>
      <c r="DX38" s="623"/>
      <c r="DY38" s="623"/>
      <c r="DZ38" s="623"/>
      <c r="EA38" s="623"/>
      <c r="EB38" s="623"/>
      <c r="EC38" s="624"/>
    </row>
    <row r="39" spans="2:133" ht="11.25" customHeight="1">
      <c r="AQ39" s="672" t="s">
        <v>321</v>
      </c>
      <c r="AR39" s="673"/>
      <c r="AS39" s="673"/>
      <c r="AT39" s="673"/>
      <c r="AU39" s="673"/>
      <c r="AV39" s="673"/>
      <c r="AW39" s="673"/>
      <c r="AX39" s="673"/>
      <c r="AY39" s="674"/>
      <c r="AZ39" s="593" t="s">
        <v>318</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86</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691023</v>
      </c>
      <c r="CS39" s="625"/>
      <c r="CT39" s="625"/>
      <c r="CU39" s="625"/>
      <c r="CV39" s="625"/>
      <c r="CW39" s="625"/>
      <c r="CX39" s="625"/>
      <c r="CY39" s="626"/>
      <c r="CZ39" s="627">
        <v>1.8</v>
      </c>
      <c r="DA39" s="628"/>
      <c r="DB39" s="628"/>
      <c r="DC39" s="629"/>
      <c r="DD39" s="602">
        <v>271998</v>
      </c>
      <c r="DE39" s="625"/>
      <c r="DF39" s="625"/>
      <c r="DG39" s="625"/>
      <c r="DH39" s="625"/>
      <c r="DI39" s="625"/>
      <c r="DJ39" s="625"/>
      <c r="DK39" s="626"/>
      <c r="DL39" s="602" t="s">
        <v>318</v>
      </c>
      <c r="DM39" s="625"/>
      <c r="DN39" s="625"/>
      <c r="DO39" s="625"/>
      <c r="DP39" s="625"/>
      <c r="DQ39" s="625"/>
      <c r="DR39" s="625"/>
      <c r="DS39" s="625"/>
      <c r="DT39" s="625"/>
      <c r="DU39" s="625"/>
      <c r="DV39" s="626"/>
      <c r="DW39" s="598" t="s">
        <v>318</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1086740</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108</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1306710</v>
      </c>
      <c r="CS40" s="594"/>
      <c r="CT40" s="594"/>
      <c r="CU40" s="594"/>
      <c r="CV40" s="594"/>
      <c r="CW40" s="594"/>
      <c r="CX40" s="594"/>
      <c r="CY40" s="595"/>
      <c r="CZ40" s="627">
        <v>3.4</v>
      </c>
      <c r="DA40" s="628"/>
      <c r="DB40" s="628"/>
      <c r="DC40" s="629"/>
      <c r="DD40" s="602" t="s">
        <v>318</v>
      </c>
      <c r="DE40" s="594"/>
      <c r="DF40" s="594"/>
      <c r="DG40" s="594"/>
      <c r="DH40" s="594"/>
      <c r="DI40" s="594"/>
      <c r="DJ40" s="594"/>
      <c r="DK40" s="595"/>
      <c r="DL40" s="602" t="s">
        <v>318</v>
      </c>
      <c r="DM40" s="594"/>
      <c r="DN40" s="594"/>
      <c r="DO40" s="594"/>
      <c r="DP40" s="594"/>
      <c r="DQ40" s="594"/>
      <c r="DR40" s="594"/>
      <c r="DS40" s="594"/>
      <c r="DT40" s="594"/>
      <c r="DU40" s="594"/>
      <c r="DV40" s="595"/>
      <c r="DW40" s="598" t="s">
        <v>318</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2613062</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295</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2721931</v>
      </c>
      <c r="CS42" s="594"/>
      <c r="CT42" s="594"/>
      <c r="CU42" s="594"/>
      <c r="CV42" s="594"/>
      <c r="CW42" s="594"/>
      <c r="CX42" s="594"/>
      <c r="CY42" s="595"/>
      <c r="CZ42" s="627">
        <v>7.1</v>
      </c>
      <c r="DA42" s="676"/>
      <c r="DB42" s="676"/>
      <c r="DC42" s="677"/>
      <c r="DD42" s="602">
        <v>960671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132955</v>
      </c>
      <c r="CS43" s="625"/>
      <c r="CT43" s="625"/>
      <c r="CU43" s="625"/>
      <c r="CV43" s="625"/>
      <c r="CW43" s="625"/>
      <c r="CX43" s="625"/>
      <c r="CY43" s="626"/>
      <c r="CZ43" s="627">
        <v>0.3</v>
      </c>
      <c r="DA43" s="628"/>
      <c r="DB43" s="628"/>
      <c r="DC43" s="629"/>
      <c r="DD43" s="602">
        <v>132955</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287</v>
      </c>
      <c r="CE44" s="700"/>
      <c r="CF44" s="590" t="s">
        <v>337</v>
      </c>
      <c r="CG44" s="591"/>
      <c r="CH44" s="591"/>
      <c r="CI44" s="591"/>
      <c r="CJ44" s="591"/>
      <c r="CK44" s="591"/>
      <c r="CL44" s="591"/>
      <c r="CM44" s="591"/>
      <c r="CN44" s="591"/>
      <c r="CO44" s="591"/>
      <c r="CP44" s="591"/>
      <c r="CQ44" s="592"/>
      <c r="CR44" s="593">
        <v>2503868</v>
      </c>
      <c r="CS44" s="594"/>
      <c r="CT44" s="594"/>
      <c r="CU44" s="594"/>
      <c r="CV44" s="594"/>
      <c r="CW44" s="594"/>
      <c r="CX44" s="594"/>
      <c r="CY44" s="595"/>
      <c r="CZ44" s="627">
        <v>6.5</v>
      </c>
      <c r="DA44" s="676"/>
      <c r="DB44" s="676"/>
      <c r="DC44" s="677"/>
      <c r="DD44" s="602">
        <v>938293</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965057</v>
      </c>
      <c r="CS45" s="625"/>
      <c r="CT45" s="625"/>
      <c r="CU45" s="625"/>
      <c r="CV45" s="625"/>
      <c r="CW45" s="625"/>
      <c r="CX45" s="625"/>
      <c r="CY45" s="626"/>
      <c r="CZ45" s="627">
        <v>2.5</v>
      </c>
      <c r="DA45" s="628"/>
      <c r="DB45" s="628"/>
      <c r="DC45" s="629"/>
      <c r="DD45" s="602">
        <v>72349</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1518327</v>
      </c>
      <c r="CS46" s="594"/>
      <c r="CT46" s="594"/>
      <c r="CU46" s="594"/>
      <c r="CV46" s="594"/>
      <c r="CW46" s="594"/>
      <c r="CX46" s="594"/>
      <c r="CY46" s="595"/>
      <c r="CZ46" s="627">
        <v>3.9</v>
      </c>
      <c r="DA46" s="676"/>
      <c r="DB46" s="676"/>
      <c r="DC46" s="677"/>
      <c r="DD46" s="602">
        <v>863860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v>218063</v>
      </c>
      <c r="CS47" s="625"/>
      <c r="CT47" s="625"/>
      <c r="CU47" s="625"/>
      <c r="CV47" s="625"/>
      <c r="CW47" s="625"/>
      <c r="CX47" s="625"/>
      <c r="CY47" s="626"/>
      <c r="CZ47" s="627">
        <v>0.6</v>
      </c>
      <c r="DA47" s="628"/>
      <c r="DB47" s="628"/>
      <c r="DC47" s="629"/>
      <c r="DD47" s="602">
        <v>22378</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318</v>
      </c>
      <c r="CS48" s="594"/>
      <c r="CT48" s="594"/>
      <c r="CU48" s="594"/>
      <c r="CV48" s="594"/>
      <c r="CW48" s="594"/>
      <c r="CX48" s="594"/>
      <c r="CY48" s="595"/>
      <c r="CZ48" s="627" t="s">
        <v>318</v>
      </c>
      <c r="DA48" s="676"/>
      <c r="DB48" s="676"/>
      <c r="DC48" s="677"/>
      <c r="DD48" s="602" t="s">
        <v>318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38561923</v>
      </c>
      <c r="CS49" s="661"/>
      <c r="CT49" s="661"/>
      <c r="CU49" s="661"/>
      <c r="CV49" s="661"/>
      <c r="CW49" s="661"/>
      <c r="CX49" s="661"/>
      <c r="CY49" s="688"/>
      <c r="CZ49" s="689">
        <v>100</v>
      </c>
      <c r="DA49" s="690"/>
      <c r="DB49" s="690"/>
      <c r="DC49" s="691"/>
      <c r="DD49" s="692">
        <v>24057687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39268</v>
      </c>
      <c r="R7" s="723"/>
      <c r="S7" s="723"/>
      <c r="T7" s="723"/>
      <c r="U7" s="723"/>
      <c r="V7" s="723">
        <v>38582</v>
      </c>
      <c r="W7" s="723"/>
      <c r="X7" s="723"/>
      <c r="Y7" s="723"/>
      <c r="Z7" s="723"/>
      <c r="AA7" s="723">
        <v>686</v>
      </c>
      <c r="AB7" s="723"/>
      <c r="AC7" s="723"/>
      <c r="AD7" s="723"/>
      <c r="AE7" s="724"/>
      <c r="AF7" s="725">
        <v>671</v>
      </c>
      <c r="AG7" s="726"/>
      <c r="AH7" s="726"/>
      <c r="AI7" s="726"/>
      <c r="AJ7" s="727"/>
      <c r="AK7" s="762">
        <v>348</v>
      </c>
      <c r="AL7" s="763"/>
      <c r="AM7" s="763"/>
      <c r="AN7" s="763"/>
      <c r="AO7" s="763"/>
      <c r="AP7" s="763">
        <v>26437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540</v>
      </c>
      <c r="BT7" s="767"/>
      <c r="BU7" s="767"/>
      <c r="BV7" s="767"/>
      <c r="BW7" s="767"/>
      <c r="BX7" s="767"/>
      <c r="BY7" s="767"/>
      <c r="BZ7" s="767"/>
      <c r="CA7" s="767"/>
      <c r="CB7" s="767"/>
      <c r="CC7" s="767"/>
      <c r="CD7" s="767"/>
      <c r="CE7" s="767"/>
      <c r="CF7" s="767"/>
      <c r="CG7" s="768"/>
      <c r="CH7" s="759">
        <v>17</v>
      </c>
      <c r="CI7" s="760"/>
      <c r="CJ7" s="760"/>
      <c r="CK7" s="760"/>
      <c r="CL7" s="761"/>
      <c r="CM7" s="759">
        <v>340</v>
      </c>
      <c r="CN7" s="760"/>
      <c r="CO7" s="760"/>
      <c r="CP7" s="760"/>
      <c r="CQ7" s="761"/>
      <c r="CR7" s="759">
        <v>200</v>
      </c>
      <c r="CS7" s="760"/>
      <c r="CT7" s="760"/>
      <c r="CU7" s="760"/>
      <c r="CV7" s="761"/>
      <c r="CW7" s="759" t="s">
        <v>546</v>
      </c>
      <c r="CX7" s="760"/>
      <c r="CY7" s="760"/>
      <c r="CZ7" s="760"/>
      <c r="DA7" s="761"/>
      <c r="DB7" s="759" t="s">
        <v>546</v>
      </c>
      <c r="DC7" s="760"/>
      <c r="DD7" s="760"/>
      <c r="DE7" s="760"/>
      <c r="DF7" s="761"/>
      <c r="DG7" s="759" t="s">
        <v>546</v>
      </c>
      <c r="DH7" s="760"/>
      <c r="DI7" s="760"/>
      <c r="DJ7" s="760"/>
      <c r="DK7" s="761"/>
      <c r="DL7" s="759" t="s">
        <v>546</v>
      </c>
      <c r="DM7" s="760"/>
      <c r="DN7" s="760"/>
      <c r="DO7" s="760"/>
      <c r="DP7" s="761"/>
      <c r="DQ7" s="759" t="s">
        <v>546</v>
      </c>
      <c r="DR7" s="760"/>
      <c r="DS7" s="760"/>
      <c r="DT7" s="760"/>
      <c r="DU7" s="761"/>
      <c r="DV7" s="740"/>
      <c r="DW7" s="741"/>
      <c r="DX7" s="741"/>
      <c r="DY7" s="741"/>
      <c r="DZ7" s="742"/>
      <c r="EA7" s="205"/>
    </row>
    <row r="8" spans="1:131" s="206" customFormat="1" ht="26.25" customHeight="1">
      <c r="A8" s="212">
        <v>2</v>
      </c>
      <c r="B8" s="743" t="s">
        <v>366</v>
      </c>
      <c r="C8" s="744"/>
      <c r="D8" s="744"/>
      <c r="E8" s="744"/>
      <c r="F8" s="744"/>
      <c r="G8" s="744"/>
      <c r="H8" s="744"/>
      <c r="I8" s="744"/>
      <c r="J8" s="744"/>
      <c r="K8" s="744"/>
      <c r="L8" s="744"/>
      <c r="M8" s="744"/>
      <c r="N8" s="744"/>
      <c r="O8" s="744"/>
      <c r="P8" s="745"/>
      <c r="Q8" s="746">
        <v>144</v>
      </c>
      <c r="R8" s="747"/>
      <c r="S8" s="747"/>
      <c r="T8" s="747"/>
      <c r="U8" s="747"/>
      <c r="V8" s="747">
        <v>144</v>
      </c>
      <c r="W8" s="747"/>
      <c r="X8" s="747"/>
      <c r="Y8" s="747"/>
      <c r="Z8" s="747"/>
      <c r="AA8" s="747" t="s">
        <v>532</v>
      </c>
      <c r="AB8" s="747"/>
      <c r="AC8" s="747"/>
      <c r="AD8" s="747"/>
      <c r="AE8" s="748"/>
      <c r="AF8" s="749" t="s">
        <v>111</v>
      </c>
      <c r="AG8" s="750"/>
      <c r="AH8" s="750"/>
      <c r="AI8" s="750"/>
      <c r="AJ8" s="751"/>
      <c r="AK8" s="752" t="s">
        <v>533</v>
      </c>
      <c r="AL8" s="753"/>
      <c r="AM8" s="753"/>
      <c r="AN8" s="753"/>
      <c r="AO8" s="753"/>
      <c r="AP8" s="753" t="s">
        <v>532</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541</v>
      </c>
      <c r="BT8" s="757"/>
      <c r="BU8" s="757"/>
      <c r="BV8" s="757"/>
      <c r="BW8" s="757"/>
      <c r="BX8" s="757"/>
      <c r="BY8" s="757"/>
      <c r="BZ8" s="757"/>
      <c r="CA8" s="757"/>
      <c r="CB8" s="757"/>
      <c r="CC8" s="757"/>
      <c r="CD8" s="757"/>
      <c r="CE8" s="757"/>
      <c r="CF8" s="757"/>
      <c r="CG8" s="758"/>
      <c r="CH8" s="769">
        <v>-1</v>
      </c>
      <c r="CI8" s="770"/>
      <c r="CJ8" s="770"/>
      <c r="CK8" s="770"/>
      <c r="CL8" s="771"/>
      <c r="CM8" s="769">
        <v>287</v>
      </c>
      <c r="CN8" s="770"/>
      <c r="CO8" s="770"/>
      <c r="CP8" s="770"/>
      <c r="CQ8" s="771"/>
      <c r="CR8" s="769">
        <v>200</v>
      </c>
      <c r="CS8" s="770"/>
      <c r="CT8" s="770"/>
      <c r="CU8" s="770"/>
      <c r="CV8" s="771"/>
      <c r="CW8" s="769" t="s">
        <v>546</v>
      </c>
      <c r="CX8" s="770"/>
      <c r="CY8" s="770"/>
      <c r="CZ8" s="770"/>
      <c r="DA8" s="771"/>
      <c r="DB8" s="769" t="s">
        <v>546</v>
      </c>
      <c r="DC8" s="770"/>
      <c r="DD8" s="770"/>
      <c r="DE8" s="770"/>
      <c r="DF8" s="771"/>
      <c r="DG8" s="769" t="s">
        <v>546</v>
      </c>
      <c r="DH8" s="770"/>
      <c r="DI8" s="770"/>
      <c r="DJ8" s="770"/>
      <c r="DK8" s="771"/>
      <c r="DL8" s="769" t="s">
        <v>546</v>
      </c>
      <c r="DM8" s="770"/>
      <c r="DN8" s="770"/>
      <c r="DO8" s="770"/>
      <c r="DP8" s="771"/>
      <c r="DQ8" s="769" t="s">
        <v>546</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542</v>
      </c>
      <c r="BT9" s="757"/>
      <c r="BU9" s="757"/>
      <c r="BV9" s="757"/>
      <c r="BW9" s="757"/>
      <c r="BX9" s="757"/>
      <c r="BY9" s="757"/>
      <c r="BZ9" s="757"/>
      <c r="CA9" s="757"/>
      <c r="CB9" s="757"/>
      <c r="CC9" s="757"/>
      <c r="CD9" s="757"/>
      <c r="CE9" s="757"/>
      <c r="CF9" s="757"/>
      <c r="CG9" s="758"/>
      <c r="CH9" s="769">
        <v>0</v>
      </c>
      <c r="CI9" s="770"/>
      <c r="CJ9" s="770"/>
      <c r="CK9" s="770"/>
      <c r="CL9" s="771"/>
      <c r="CM9" s="769">
        <v>70</v>
      </c>
      <c r="CN9" s="770"/>
      <c r="CO9" s="770"/>
      <c r="CP9" s="770"/>
      <c r="CQ9" s="771"/>
      <c r="CR9" s="769">
        <v>70</v>
      </c>
      <c r="CS9" s="770"/>
      <c r="CT9" s="770"/>
      <c r="CU9" s="770"/>
      <c r="CV9" s="771"/>
      <c r="CW9" s="769">
        <v>24</v>
      </c>
      <c r="CX9" s="770"/>
      <c r="CY9" s="770"/>
      <c r="CZ9" s="770"/>
      <c r="DA9" s="771"/>
      <c r="DB9" s="769" t="s">
        <v>546</v>
      </c>
      <c r="DC9" s="770"/>
      <c r="DD9" s="770"/>
      <c r="DE9" s="770"/>
      <c r="DF9" s="771"/>
      <c r="DG9" s="769" t="s">
        <v>546</v>
      </c>
      <c r="DH9" s="770"/>
      <c r="DI9" s="770"/>
      <c r="DJ9" s="770"/>
      <c r="DK9" s="771"/>
      <c r="DL9" s="769" t="s">
        <v>546</v>
      </c>
      <c r="DM9" s="770"/>
      <c r="DN9" s="770"/>
      <c r="DO9" s="770"/>
      <c r="DP9" s="771"/>
      <c r="DQ9" s="769" t="s">
        <v>546</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543</v>
      </c>
      <c r="BT10" s="757"/>
      <c r="BU10" s="757"/>
      <c r="BV10" s="757"/>
      <c r="BW10" s="757"/>
      <c r="BX10" s="757"/>
      <c r="BY10" s="757"/>
      <c r="BZ10" s="757"/>
      <c r="CA10" s="757"/>
      <c r="CB10" s="757"/>
      <c r="CC10" s="757"/>
      <c r="CD10" s="757"/>
      <c r="CE10" s="757"/>
      <c r="CF10" s="757"/>
      <c r="CG10" s="758"/>
      <c r="CH10" s="769">
        <v>0</v>
      </c>
      <c r="CI10" s="770"/>
      <c r="CJ10" s="770"/>
      <c r="CK10" s="770"/>
      <c r="CL10" s="771"/>
      <c r="CM10" s="769">
        <v>2</v>
      </c>
      <c r="CN10" s="770"/>
      <c r="CO10" s="770"/>
      <c r="CP10" s="770"/>
      <c r="CQ10" s="771"/>
      <c r="CR10" s="769">
        <v>2</v>
      </c>
      <c r="CS10" s="770"/>
      <c r="CT10" s="770"/>
      <c r="CU10" s="770"/>
      <c r="CV10" s="771"/>
      <c r="CW10" s="769">
        <v>185</v>
      </c>
      <c r="CX10" s="770"/>
      <c r="CY10" s="770"/>
      <c r="CZ10" s="770"/>
      <c r="DA10" s="771"/>
      <c r="DB10" s="769" t="s">
        <v>546</v>
      </c>
      <c r="DC10" s="770"/>
      <c r="DD10" s="770"/>
      <c r="DE10" s="770"/>
      <c r="DF10" s="771"/>
      <c r="DG10" s="769" t="s">
        <v>546</v>
      </c>
      <c r="DH10" s="770"/>
      <c r="DI10" s="770"/>
      <c r="DJ10" s="770"/>
      <c r="DK10" s="771"/>
      <c r="DL10" s="769" t="s">
        <v>546</v>
      </c>
      <c r="DM10" s="770"/>
      <c r="DN10" s="770"/>
      <c r="DO10" s="770"/>
      <c r="DP10" s="771"/>
      <c r="DQ10" s="769" t="s">
        <v>546</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v>39412</v>
      </c>
      <c r="R23" s="782"/>
      <c r="S23" s="782"/>
      <c r="T23" s="782"/>
      <c r="U23" s="782"/>
      <c r="V23" s="782">
        <v>38726</v>
      </c>
      <c r="W23" s="782"/>
      <c r="X23" s="782"/>
      <c r="Y23" s="782"/>
      <c r="Z23" s="782"/>
      <c r="AA23" s="782">
        <v>686</v>
      </c>
      <c r="AB23" s="782"/>
      <c r="AC23" s="782"/>
      <c r="AD23" s="782"/>
      <c r="AE23" s="783"/>
      <c r="AF23" s="784">
        <v>671</v>
      </c>
      <c r="AG23" s="782"/>
      <c r="AH23" s="782"/>
      <c r="AI23" s="782"/>
      <c r="AJ23" s="785"/>
      <c r="AK23" s="786"/>
      <c r="AL23" s="787"/>
      <c r="AM23" s="787"/>
      <c r="AN23" s="787"/>
      <c r="AO23" s="787"/>
      <c r="AP23" s="782"/>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0">
        <v>13421</v>
      </c>
      <c r="R28" s="811"/>
      <c r="S28" s="811"/>
      <c r="T28" s="811"/>
      <c r="U28" s="811"/>
      <c r="V28" s="811">
        <v>13509</v>
      </c>
      <c r="W28" s="811"/>
      <c r="X28" s="811"/>
      <c r="Y28" s="811"/>
      <c r="Z28" s="811"/>
      <c r="AA28" s="811">
        <v>-88</v>
      </c>
      <c r="AB28" s="811"/>
      <c r="AC28" s="811"/>
      <c r="AD28" s="811"/>
      <c r="AE28" s="812"/>
      <c r="AF28" s="813">
        <v>-88</v>
      </c>
      <c r="AG28" s="811"/>
      <c r="AH28" s="811"/>
      <c r="AI28" s="811"/>
      <c r="AJ28" s="814"/>
      <c r="AK28" s="815">
        <v>1087</v>
      </c>
      <c r="AL28" s="806"/>
      <c r="AM28" s="806"/>
      <c r="AN28" s="806"/>
      <c r="AO28" s="806"/>
      <c r="AP28" s="806" t="s">
        <v>546</v>
      </c>
      <c r="AQ28" s="806"/>
      <c r="AR28" s="806"/>
      <c r="AS28" s="806"/>
      <c r="AT28" s="806"/>
      <c r="AU28" s="806" t="s">
        <v>546</v>
      </c>
      <c r="AV28" s="806"/>
      <c r="AW28" s="806"/>
      <c r="AX28" s="806"/>
      <c r="AY28" s="806"/>
      <c r="AZ28" s="807" t="s">
        <v>546</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8739</v>
      </c>
      <c r="R29" s="747"/>
      <c r="S29" s="747"/>
      <c r="T29" s="747"/>
      <c r="U29" s="747"/>
      <c r="V29" s="747">
        <v>8715</v>
      </c>
      <c r="W29" s="747"/>
      <c r="X29" s="747"/>
      <c r="Y29" s="747"/>
      <c r="Z29" s="747"/>
      <c r="AA29" s="747">
        <v>24</v>
      </c>
      <c r="AB29" s="747"/>
      <c r="AC29" s="747"/>
      <c r="AD29" s="747"/>
      <c r="AE29" s="748"/>
      <c r="AF29" s="749">
        <v>24</v>
      </c>
      <c r="AG29" s="750"/>
      <c r="AH29" s="750"/>
      <c r="AI29" s="750"/>
      <c r="AJ29" s="751"/>
      <c r="AK29" s="818">
        <v>1296</v>
      </c>
      <c r="AL29" s="819"/>
      <c r="AM29" s="819"/>
      <c r="AN29" s="819"/>
      <c r="AO29" s="819"/>
      <c r="AP29" s="819" t="s">
        <v>546</v>
      </c>
      <c r="AQ29" s="819"/>
      <c r="AR29" s="819"/>
      <c r="AS29" s="819"/>
      <c r="AT29" s="819"/>
      <c r="AU29" s="819" t="s">
        <v>546</v>
      </c>
      <c r="AV29" s="819"/>
      <c r="AW29" s="819"/>
      <c r="AX29" s="819"/>
      <c r="AY29" s="819"/>
      <c r="AZ29" s="820" t="s">
        <v>546</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1564</v>
      </c>
      <c r="R30" s="747"/>
      <c r="S30" s="747"/>
      <c r="T30" s="747"/>
      <c r="U30" s="747"/>
      <c r="V30" s="747">
        <v>1512</v>
      </c>
      <c r="W30" s="747"/>
      <c r="X30" s="747"/>
      <c r="Y30" s="747"/>
      <c r="Z30" s="747"/>
      <c r="AA30" s="747">
        <v>52</v>
      </c>
      <c r="AB30" s="747"/>
      <c r="AC30" s="747"/>
      <c r="AD30" s="747"/>
      <c r="AE30" s="748"/>
      <c r="AF30" s="749">
        <v>52</v>
      </c>
      <c r="AG30" s="750"/>
      <c r="AH30" s="750"/>
      <c r="AI30" s="750"/>
      <c r="AJ30" s="751"/>
      <c r="AK30" s="818">
        <v>315</v>
      </c>
      <c r="AL30" s="819"/>
      <c r="AM30" s="819"/>
      <c r="AN30" s="819"/>
      <c r="AO30" s="819"/>
      <c r="AP30" s="819" t="s">
        <v>546</v>
      </c>
      <c r="AQ30" s="819"/>
      <c r="AR30" s="819"/>
      <c r="AS30" s="819"/>
      <c r="AT30" s="819"/>
      <c r="AU30" s="819" t="s">
        <v>547</v>
      </c>
      <c r="AV30" s="819"/>
      <c r="AW30" s="819"/>
      <c r="AX30" s="819"/>
      <c r="AY30" s="819"/>
      <c r="AZ30" s="820" t="s">
        <v>546</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2468</v>
      </c>
      <c r="R31" s="747"/>
      <c r="S31" s="747"/>
      <c r="T31" s="747"/>
      <c r="U31" s="747"/>
      <c r="V31" s="747">
        <v>2073</v>
      </c>
      <c r="W31" s="747"/>
      <c r="X31" s="747"/>
      <c r="Y31" s="747"/>
      <c r="Z31" s="747"/>
      <c r="AA31" s="747">
        <v>394</v>
      </c>
      <c r="AB31" s="747"/>
      <c r="AC31" s="747"/>
      <c r="AD31" s="747"/>
      <c r="AE31" s="748"/>
      <c r="AF31" s="749">
        <v>3707</v>
      </c>
      <c r="AG31" s="750"/>
      <c r="AH31" s="750"/>
      <c r="AI31" s="750"/>
      <c r="AJ31" s="751"/>
      <c r="AK31" s="818">
        <v>9</v>
      </c>
      <c r="AL31" s="819"/>
      <c r="AM31" s="819"/>
      <c r="AN31" s="819"/>
      <c r="AO31" s="819"/>
      <c r="AP31" s="819">
        <v>2530</v>
      </c>
      <c r="AQ31" s="819"/>
      <c r="AR31" s="819"/>
      <c r="AS31" s="819"/>
      <c r="AT31" s="819"/>
      <c r="AU31" s="819" t="s">
        <v>546</v>
      </c>
      <c r="AV31" s="819"/>
      <c r="AW31" s="819"/>
      <c r="AX31" s="819"/>
      <c r="AY31" s="819"/>
      <c r="AZ31" s="820" t="s">
        <v>546</v>
      </c>
      <c r="BA31" s="820"/>
      <c r="BB31" s="820"/>
      <c r="BC31" s="820"/>
      <c r="BD31" s="820"/>
      <c r="BE31" s="816" t="s">
        <v>384</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v>3386</v>
      </c>
      <c r="R32" s="747"/>
      <c r="S32" s="747"/>
      <c r="T32" s="747"/>
      <c r="U32" s="747"/>
      <c r="V32" s="747">
        <v>3344</v>
      </c>
      <c r="W32" s="747"/>
      <c r="X32" s="747"/>
      <c r="Y32" s="747"/>
      <c r="Z32" s="747"/>
      <c r="AA32" s="747">
        <v>41</v>
      </c>
      <c r="AB32" s="747"/>
      <c r="AC32" s="747"/>
      <c r="AD32" s="747"/>
      <c r="AE32" s="748"/>
      <c r="AF32" s="749" t="s">
        <v>111</v>
      </c>
      <c r="AG32" s="750"/>
      <c r="AH32" s="750"/>
      <c r="AI32" s="750"/>
      <c r="AJ32" s="751"/>
      <c r="AK32" s="818">
        <v>1085</v>
      </c>
      <c r="AL32" s="819"/>
      <c r="AM32" s="819"/>
      <c r="AN32" s="819"/>
      <c r="AO32" s="819"/>
      <c r="AP32" s="819">
        <v>18897</v>
      </c>
      <c r="AQ32" s="819"/>
      <c r="AR32" s="819"/>
      <c r="AS32" s="819"/>
      <c r="AT32" s="819"/>
      <c r="AU32" s="819">
        <v>11055</v>
      </c>
      <c r="AV32" s="819"/>
      <c r="AW32" s="819"/>
      <c r="AX32" s="819"/>
      <c r="AY32" s="819"/>
      <c r="AZ32" s="820" t="s">
        <v>546</v>
      </c>
      <c r="BA32" s="820"/>
      <c r="BB32" s="820"/>
      <c r="BC32" s="820"/>
      <c r="BD32" s="820"/>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388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f>SUM(AF28:AJ32)</f>
        <v>3695</v>
      </c>
      <c r="AG63" s="830"/>
      <c r="AH63" s="830"/>
      <c r="AI63" s="830"/>
      <c r="AJ63" s="831"/>
      <c r="AK63" s="832"/>
      <c r="AL63" s="827"/>
      <c r="AM63" s="827"/>
      <c r="AN63" s="827"/>
      <c r="AO63" s="827"/>
      <c r="AP63" s="830">
        <f>SUM(AP28:AT32)</f>
        <v>21427</v>
      </c>
      <c r="AQ63" s="830"/>
      <c r="AR63" s="830"/>
      <c r="AS63" s="830"/>
      <c r="AT63" s="830"/>
      <c r="AU63" s="830">
        <f>SUM(AU28:AY32)</f>
        <v>11055</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390</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391</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534</v>
      </c>
      <c r="C68" s="858"/>
      <c r="D68" s="858"/>
      <c r="E68" s="858"/>
      <c r="F68" s="858"/>
      <c r="G68" s="858"/>
      <c r="H68" s="858"/>
      <c r="I68" s="858"/>
      <c r="J68" s="858"/>
      <c r="K68" s="858"/>
      <c r="L68" s="858"/>
      <c r="M68" s="858"/>
      <c r="N68" s="858"/>
      <c r="O68" s="858"/>
      <c r="P68" s="859"/>
      <c r="Q68" s="860">
        <v>194</v>
      </c>
      <c r="R68" s="854"/>
      <c r="S68" s="854"/>
      <c r="T68" s="854"/>
      <c r="U68" s="854"/>
      <c r="V68" s="854">
        <v>166</v>
      </c>
      <c r="W68" s="854"/>
      <c r="X68" s="854"/>
      <c r="Y68" s="854"/>
      <c r="Z68" s="854"/>
      <c r="AA68" s="854">
        <v>28</v>
      </c>
      <c r="AB68" s="854"/>
      <c r="AC68" s="854"/>
      <c r="AD68" s="854"/>
      <c r="AE68" s="854"/>
      <c r="AF68" s="854">
        <v>28</v>
      </c>
      <c r="AG68" s="854"/>
      <c r="AH68" s="854"/>
      <c r="AI68" s="854"/>
      <c r="AJ68" s="854"/>
      <c r="AK68" s="854">
        <v>11</v>
      </c>
      <c r="AL68" s="854"/>
      <c r="AM68" s="854"/>
      <c r="AN68" s="854"/>
      <c r="AO68" s="854"/>
      <c r="AP68" s="854" t="s">
        <v>544</v>
      </c>
      <c r="AQ68" s="854"/>
      <c r="AR68" s="854"/>
      <c r="AS68" s="854"/>
      <c r="AT68" s="854"/>
      <c r="AU68" s="854" t="s">
        <v>545</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535</v>
      </c>
      <c r="C69" s="862"/>
      <c r="D69" s="862"/>
      <c r="E69" s="862"/>
      <c r="F69" s="862"/>
      <c r="G69" s="862"/>
      <c r="H69" s="862"/>
      <c r="I69" s="862"/>
      <c r="J69" s="862"/>
      <c r="K69" s="862"/>
      <c r="L69" s="862"/>
      <c r="M69" s="862"/>
      <c r="N69" s="862"/>
      <c r="O69" s="862"/>
      <c r="P69" s="863"/>
      <c r="Q69" s="864">
        <v>998134</v>
      </c>
      <c r="R69" s="819"/>
      <c r="S69" s="819"/>
      <c r="T69" s="819"/>
      <c r="U69" s="819"/>
      <c r="V69" s="819">
        <v>966662</v>
      </c>
      <c r="W69" s="819"/>
      <c r="X69" s="819"/>
      <c r="Y69" s="819"/>
      <c r="Z69" s="819"/>
      <c r="AA69" s="819">
        <v>31472</v>
      </c>
      <c r="AB69" s="819"/>
      <c r="AC69" s="819"/>
      <c r="AD69" s="819"/>
      <c r="AE69" s="819"/>
      <c r="AF69" s="819">
        <v>31472</v>
      </c>
      <c r="AG69" s="819"/>
      <c r="AH69" s="819"/>
      <c r="AI69" s="819"/>
      <c r="AJ69" s="819"/>
      <c r="AK69" s="819">
        <v>5942</v>
      </c>
      <c r="AL69" s="819"/>
      <c r="AM69" s="819"/>
      <c r="AN69" s="819"/>
      <c r="AO69" s="819"/>
      <c r="AP69" s="819" t="s">
        <v>544</v>
      </c>
      <c r="AQ69" s="819"/>
      <c r="AR69" s="819"/>
      <c r="AS69" s="819"/>
      <c r="AT69" s="819"/>
      <c r="AU69" s="819" t="s">
        <v>544</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536</v>
      </c>
      <c r="C70" s="862"/>
      <c r="D70" s="862"/>
      <c r="E70" s="862"/>
      <c r="F70" s="862"/>
      <c r="G70" s="862"/>
      <c r="H70" s="862"/>
      <c r="I70" s="862"/>
      <c r="J70" s="862"/>
      <c r="K70" s="862"/>
      <c r="L70" s="862"/>
      <c r="M70" s="862"/>
      <c r="N70" s="862"/>
      <c r="O70" s="862"/>
      <c r="P70" s="863"/>
      <c r="Q70" s="864">
        <v>43564</v>
      </c>
      <c r="R70" s="819"/>
      <c r="S70" s="819"/>
      <c r="T70" s="819"/>
      <c r="U70" s="819"/>
      <c r="V70" s="819">
        <v>37771</v>
      </c>
      <c r="W70" s="819"/>
      <c r="X70" s="819"/>
      <c r="Y70" s="819"/>
      <c r="Z70" s="819"/>
      <c r="AA70" s="819">
        <v>5792</v>
      </c>
      <c r="AB70" s="819"/>
      <c r="AC70" s="819"/>
      <c r="AD70" s="819"/>
      <c r="AE70" s="819"/>
      <c r="AF70" s="819">
        <v>29201</v>
      </c>
      <c r="AG70" s="819"/>
      <c r="AH70" s="819"/>
      <c r="AI70" s="819"/>
      <c r="AJ70" s="819"/>
      <c r="AK70" s="819" t="s">
        <v>544</v>
      </c>
      <c r="AL70" s="819"/>
      <c r="AM70" s="819"/>
      <c r="AN70" s="819"/>
      <c r="AO70" s="819"/>
      <c r="AP70" s="819">
        <v>144908</v>
      </c>
      <c r="AQ70" s="819"/>
      <c r="AR70" s="819"/>
      <c r="AS70" s="819"/>
      <c r="AT70" s="819"/>
      <c r="AU70" s="819" t="s">
        <v>544</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537</v>
      </c>
      <c r="C71" s="862"/>
      <c r="D71" s="862"/>
      <c r="E71" s="862"/>
      <c r="F71" s="862"/>
      <c r="G71" s="862"/>
      <c r="H71" s="862"/>
      <c r="I71" s="862"/>
      <c r="J71" s="862"/>
      <c r="K71" s="862"/>
      <c r="L71" s="862"/>
      <c r="M71" s="862"/>
      <c r="N71" s="862"/>
      <c r="O71" s="862"/>
      <c r="P71" s="863"/>
      <c r="Q71" s="864">
        <v>9051</v>
      </c>
      <c r="R71" s="819"/>
      <c r="S71" s="819"/>
      <c r="T71" s="819"/>
      <c r="U71" s="819"/>
      <c r="V71" s="819">
        <v>6088</v>
      </c>
      <c r="W71" s="819"/>
      <c r="X71" s="819"/>
      <c r="Y71" s="819"/>
      <c r="Z71" s="819"/>
      <c r="AA71" s="819">
        <v>2963</v>
      </c>
      <c r="AB71" s="819"/>
      <c r="AC71" s="819"/>
      <c r="AD71" s="819"/>
      <c r="AE71" s="819"/>
      <c r="AF71" s="819">
        <v>14577</v>
      </c>
      <c r="AG71" s="819"/>
      <c r="AH71" s="819"/>
      <c r="AI71" s="819"/>
      <c r="AJ71" s="819"/>
      <c r="AK71" s="819" t="s">
        <v>544</v>
      </c>
      <c r="AL71" s="819"/>
      <c r="AM71" s="819"/>
      <c r="AN71" s="819"/>
      <c r="AO71" s="819"/>
      <c r="AP71" s="819">
        <v>19295</v>
      </c>
      <c r="AQ71" s="819"/>
      <c r="AR71" s="819"/>
      <c r="AS71" s="819"/>
      <c r="AT71" s="819"/>
      <c r="AU71" s="819" t="s">
        <v>544</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538</v>
      </c>
      <c r="C72" s="862"/>
      <c r="D72" s="862"/>
      <c r="E72" s="862"/>
      <c r="F72" s="862"/>
      <c r="G72" s="862"/>
      <c r="H72" s="862"/>
      <c r="I72" s="862"/>
      <c r="J72" s="862"/>
      <c r="K72" s="862"/>
      <c r="L72" s="862"/>
      <c r="M72" s="862"/>
      <c r="N72" s="862"/>
      <c r="O72" s="862"/>
      <c r="P72" s="863"/>
      <c r="Q72" s="864">
        <v>3118</v>
      </c>
      <c r="R72" s="819"/>
      <c r="S72" s="819"/>
      <c r="T72" s="819"/>
      <c r="U72" s="819"/>
      <c r="V72" s="819">
        <v>2970</v>
      </c>
      <c r="W72" s="819"/>
      <c r="X72" s="819"/>
      <c r="Y72" s="819"/>
      <c r="Z72" s="819"/>
      <c r="AA72" s="819">
        <v>149</v>
      </c>
      <c r="AB72" s="819"/>
      <c r="AC72" s="819"/>
      <c r="AD72" s="819"/>
      <c r="AE72" s="819"/>
      <c r="AF72" s="819">
        <v>149</v>
      </c>
      <c r="AG72" s="819"/>
      <c r="AH72" s="819"/>
      <c r="AI72" s="819"/>
      <c r="AJ72" s="819"/>
      <c r="AK72" s="819">
        <v>5</v>
      </c>
      <c r="AL72" s="819"/>
      <c r="AM72" s="819"/>
      <c r="AN72" s="819"/>
      <c r="AO72" s="819"/>
      <c r="AP72" s="819">
        <v>585</v>
      </c>
      <c r="AQ72" s="819"/>
      <c r="AR72" s="819"/>
      <c r="AS72" s="819"/>
      <c r="AT72" s="819"/>
      <c r="AU72" s="819">
        <v>257</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539</v>
      </c>
      <c r="C73" s="862"/>
      <c r="D73" s="862"/>
      <c r="E73" s="862"/>
      <c r="F73" s="862"/>
      <c r="G73" s="862"/>
      <c r="H73" s="862"/>
      <c r="I73" s="862"/>
      <c r="J73" s="862"/>
      <c r="K73" s="862"/>
      <c r="L73" s="862"/>
      <c r="M73" s="862"/>
      <c r="N73" s="862"/>
      <c r="O73" s="862"/>
      <c r="P73" s="863"/>
      <c r="Q73" s="864">
        <v>72172</v>
      </c>
      <c r="R73" s="819"/>
      <c r="S73" s="819"/>
      <c r="T73" s="819"/>
      <c r="U73" s="819"/>
      <c r="V73" s="819">
        <v>71769</v>
      </c>
      <c r="W73" s="819"/>
      <c r="X73" s="819"/>
      <c r="Y73" s="819"/>
      <c r="Z73" s="819"/>
      <c r="AA73" s="819">
        <v>402</v>
      </c>
      <c r="AB73" s="819"/>
      <c r="AC73" s="819"/>
      <c r="AD73" s="819"/>
      <c r="AE73" s="819"/>
      <c r="AF73" s="819">
        <v>402</v>
      </c>
      <c r="AG73" s="819"/>
      <c r="AH73" s="819"/>
      <c r="AI73" s="819"/>
      <c r="AJ73" s="819"/>
      <c r="AK73" s="819">
        <v>133</v>
      </c>
      <c r="AL73" s="819"/>
      <c r="AM73" s="819"/>
      <c r="AN73" s="819"/>
      <c r="AO73" s="819"/>
      <c r="AP73" s="819" t="s">
        <v>546</v>
      </c>
      <c r="AQ73" s="819"/>
      <c r="AR73" s="819"/>
      <c r="AS73" s="819"/>
      <c r="AT73" s="819"/>
      <c r="AU73" s="819" t="s">
        <v>546</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368</v>
      </c>
      <c r="B88" s="778" t="s">
        <v>392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f>SUM(AF68:AJ73)</f>
        <v>75829</v>
      </c>
      <c r="AG88" s="830"/>
      <c r="AH88" s="830"/>
      <c r="AI88" s="830"/>
      <c r="AJ88" s="830"/>
      <c r="AK88" s="827"/>
      <c r="AL88" s="827"/>
      <c r="AM88" s="827"/>
      <c r="AN88" s="827"/>
      <c r="AO88" s="827"/>
      <c r="AP88" s="830">
        <f>SUM(AP68:AT73)</f>
        <v>164788</v>
      </c>
      <c r="AQ88" s="830"/>
      <c r="AR88" s="830"/>
      <c r="AS88" s="830"/>
      <c r="AT88" s="830"/>
      <c r="AU88" s="830">
        <f>SUM(AU68:AY73)</f>
        <v>257</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f>SUM(CR7:CV10)</f>
        <v>472</v>
      </c>
      <c r="CS102" s="838"/>
      <c r="CT102" s="838"/>
      <c r="CU102" s="838"/>
      <c r="CV102" s="881"/>
      <c r="CW102" s="880">
        <f>SUM(CW7:DA10)</f>
        <v>209</v>
      </c>
      <c r="CX102" s="838"/>
      <c r="CY102" s="838"/>
      <c r="CZ102" s="838"/>
      <c r="DA102" s="881"/>
      <c r="DB102" s="880">
        <f>SUM(DB7:DF10)</f>
        <v>0</v>
      </c>
      <c r="DC102" s="838"/>
      <c r="DD102" s="838"/>
      <c r="DE102" s="838"/>
      <c r="DF102" s="881"/>
      <c r="DG102" s="880">
        <f>SUM(DG7:DK10)</f>
        <v>0</v>
      </c>
      <c r="DH102" s="838"/>
      <c r="DI102" s="838"/>
      <c r="DJ102" s="838"/>
      <c r="DK102" s="881"/>
      <c r="DL102" s="880">
        <f>SUM(DL7:DP10)</f>
        <v>0</v>
      </c>
      <c r="DM102" s="838"/>
      <c r="DN102" s="838"/>
      <c r="DO102" s="838"/>
      <c r="DP102" s="881"/>
      <c r="DQ102" s="880">
        <f>SUM(DQ7:DU10)</f>
        <v>0</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401</v>
      </c>
      <c r="AB109" s="883"/>
      <c r="AC109" s="883"/>
      <c r="AD109" s="883"/>
      <c r="AE109" s="884"/>
      <c r="AF109" s="882" t="s">
        <v>286</v>
      </c>
      <c r="AG109" s="883"/>
      <c r="AH109" s="883"/>
      <c r="AI109" s="883"/>
      <c r="AJ109" s="884"/>
      <c r="AK109" s="882" t="s">
        <v>285</v>
      </c>
      <c r="AL109" s="883"/>
      <c r="AM109" s="883"/>
      <c r="AN109" s="883"/>
      <c r="AO109" s="884"/>
      <c r="AP109" s="882" t="s">
        <v>402</v>
      </c>
      <c r="AQ109" s="883"/>
      <c r="AR109" s="883"/>
      <c r="AS109" s="883"/>
      <c r="AT109" s="885"/>
      <c r="AU109" s="904" t="s">
        <v>400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401</v>
      </c>
      <c r="BR109" s="883"/>
      <c r="BS109" s="883"/>
      <c r="BT109" s="883"/>
      <c r="BU109" s="884"/>
      <c r="BV109" s="882" t="s">
        <v>286</v>
      </c>
      <c r="BW109" s="883"/>
      <c r="BX109" s="883"/>
      <c r="BY109" s="883"/>
      <c r="BZ109" s="884"/>
      <c r="CA109" s="882" t="s">
        <v>285</v>
      </c>
      <c r="CB109" s="883"/>
      <c r="CC109" s="883"/>
      <c r="CD109" s="883"/>
      <c r="CE109" s="884"/>
      <c r="CF109" s="905" t="s">
        <v>402</v>
      </c>
      <c r="CG109" s="905"/>
      <c r="CH109" s="905"/>
      <c r="CI109" s="905"/>
      <c r="CJ109" s="905"/>
      <c r="CK109" s="882" t="s">
        <v>403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401</v>
      </c>
      <c r="DH109" s="883"/>
      <c r="DI109" s="883"/>
      <c r="DJ109" s="883"/>
      <c r="DK109" s="884"/>
      <c r="DL109" s="882" t="s">
        <v>286</v>
      </c>
      <c r="DM109" s="883"/>
      <c r="DN109" s="883"/>
      <c r="DO109" s="883"/>
      <c r="DP109" s="884"/>
      <c r="DQ109" s="882" t="s">
        <v>285</v>
      </c>
      <c r="DR109" s="883"/>
      <c r="DS109" s="883"/>
      <c r="DT109" s="883"/>
      <c r="DU109" s="884"/>
      <c r="DV109" s="882" t="s">
        <v>402</v>
      </c>
      <c r="DW109" s="883"/>
      <c r="DX109" s="883"/>
      <c r="DY109" s="883"/>
      <c r="DZ109" s="885"/>
    </row>
    <row r="110" spans="1:131" s="197" customFormat="1" ht="26.25" customHeight="1">
      <c r="A110" s="886" t="s">
        <v>404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2148523</v>
      </c>
      <c r="AB110" s="890"/>
      <c r="AC110" s="890"/>
      <c r="AD110" s="890"/>
      <c r="AE110" s="891"/>
      <c r="AF110" s="892">
        <v>2231504</v>
      </c>
      <c r="AG110" s="890"/>
      <c r="AH110" s="890"/>
      <c r="AI110" s="890"/>
      <c r="AJ110" s="891"/>
      <c r="AK110" s="892">
        <v>2346386</v>
      </c>
      <c r="AL110" s="890"/>
      <c r="AM110" s="890"/>
      <c r="AN110" s="890"/>
      <c r="AO110" s="891"/>
      <c r="AP110" s="893">
        <v>12</v>
      </c>
      <c r="AQ110" s="894"/>
      <c r="AR110" s="894"/>
      <c r="AS110" s="894"/>
      <c r="AT110" s="895"/>
      <c r="AU110" s="896" t="s">
        <v>61</v>
      </c>
      <c r="AV110" s="897"/>
      <c r="AW110" s="897"/>
      <c r="AX110" s="897"/>
      <c r="AY110" s="898"/>
      <c r="AZ110" s="940" t="s">
        <v>405</v>
      </c>
      <c r="BA110" s="887"/>
      <c r="BB110" s="887"/>
      <c r="BC110" s="887"/>
      <c r="BD110" s="887"/>
      <c r="BE110" s="887"/>
      <c r="BF110" s="887"/>
      <c r="BG110" s="887"/>
      <c r="BH110" s="887"/>
      <c r="BI110" s="887"/>
      <c r="BJ110" s="887"/>
      <c r="BK110" s="887"/>
      <c r="BL110" s="887"/>
      <c r="BM110" s="887"/>
      <c r="BN110" s="887"/>
      <c r="BO110" s="887"/>
      <c r="BP110" s="888"/>
      <c r="BQ110" s="926">
        <v>25301399</v>
      </c>
      <c r="BR110" s="927"/>
      <c r="BS110" s="927"/>
      <c r="BT110" s="927"/>
      <c r="BU110" s="927"/>
      <c r="BV110" s="927">
        <v>26113060</v>
      </c>
      <c r="BW110" s="927"/>
      <c r="BX110" s="927"/>
      <c r="BY110" s="927"/>
      <c r="BZ110" s="927"/>
      <c r="CA110" s="927">
        <v>26437072</v>
      </c>
      <c r="CB110" s="927"/>
      <c r="CC110" s="927"/>
      <c r="CD110" s="927"/>
      <c r="CE110" s="927"/>
      <c r="CF110" s="941">
        <v>135.69999999999999</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409</v>
      </c>
      <c r="BA111" s="950"/>
      <c r="BB111" s="950"/>
      <c r="BC111" s="950"/>
      <c r="BD111" s="950"/>
      <c r="BE111" s="950"/>
      <c r="BF111" s="950"/>
      <c r="BG111" s="950"/>
      <c r="BH111" s="950"/>
      <c r="BI111" s="950"/>
      <c r="BJ111" s="950"/>
      <c r="BK111" s="950"/>
      <c r="BL111" s="950"/>
      <c r="BM111" s="950"/>
      <c r="BN111" s="950"/>
      <c r="BO111" s="950"/>
      <c r="BP111" s="951"/>
      <c r="BQ111" s="919">
        <v>273604</v>
      </c>
      <c r="BR111" s="920"/>
      <c r="BS111" s="920"/>
      <c r="BT111" s="920"/>
      <c r="BU111" s="920"/>
      <c r="BV111" s="920">
        <v>234559</v>
      </c>
      <c r="BW111" s="920"/>
      <c r="BX111" s="920"/>
      <c r="BY111" s="920"/>
      <c r="BZ111" s="920"/>
      <c r="CA111" s="920">
        <v>197453</v>
      </c>
      <c r="CB111" s="920"/>
      <c r="CC111" s="920"/>
      <c r="CD111" s="920"/>
      <c r="CE111" s="920"/>
      <c r="CF111" s="914">
        <v>1</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v>273604</v>
      </c>
      <c r="DH111" s="920"/>
      <c r="DI111" s="920"/>
      <c r="DJ111" s="920"/>
      <c r="DK111" s="920"/>
      <c r="DL111" s="920">
        <v>234559</v>
      </c>
      <c r="DM111" s="920"/>
      <c r="DN111" s="920"/>
      <c r="DO111" s="920"/>
      <c r="DP111" s="920"/>
      <c r="DQ111" s="920">
        <v>197453</v>
      </c>
      <c r="DR111" s="920"/>
      <c r="DS111" s="920"/>
      <c r="DT111" s="920"/>
      <c r="DU111" s="920"/>
      <c r="DV111" s="921">
        <v>1</v>
      </c>
      <c r="DW111" s="921"/>
      <c r="DX111" s="921"/>
      <c r="DY111" s="921"/>
      <c r="DZ111" s="922"/>
    </row>
    <row r="112" spans="1:131" s="197" customFormat="1" ht="26.25" customHeight="1">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413</v>
      </c>
      <c r="BA112" s="950"/>
      <c r="BB112" s="950"/>
      <c r="BC112" s="950"/>
      <c r="BD112" s="950"/>
      <c r="BE112" s="950"/>
      <c r="BF112" s="950"/>
      <c r="BG112" s="950"/>
      <c r="BH112" s="950"/>
      <c r="BI112" s="950"/>
      <c r="BJ112" s="950"/>
      <c r="BK112" s="950"/>
      <c r="BL112" s="950"/>
      <c r="BM112" s="950"/>
      <c r="BN112" s="950"/>
      <c r="BO112" s="950"/>
      <c r="BP112" s="951"/>
      <c r="BQ112" s="919">
        <v>12934110</v>
      </c>
      <c r="BR112" s="920"/>
      <c r="BS112" s="920"/>
      <c r="BT112" s="920"/>
      <c r="BU112" s="920"/>
      <c r="BV112" s="920">
        <v>12114065</v>
      </c>
      <c r="BW112" s="920"/>
      <c r="BX112" s="920"/>
      <c r="BY112" s="920"/>
      <c r="BZ112" s="920"/>
      <c r="CA112" s="920">
        <v>11054660</v>
      </c>
      <c r="CB112" s="920"/>
      <c r="CC112" s="920"/>
      <c r="CD112" s="920"/>
      <c r="CE112" s="920"/>
      <c r="CF112" s="914">
        <v>56.7</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1028878</v>
      </c>
      <c r="AB113" s="934"/>
      <c r="AC113" s="934"/>
      <c r="AD113" s="934"/>
      <c r="AE113" s="935"/>
      <c r="AF113" s="936">
        <v>984033</v>
      </c>
      <c r="AG113" s="934"/>
      <c r="AH113" s="934"/>
      <c r="AI113" s="934"/>
      <c r="AJ113" s="935"/>
      <c r="AK113" s="936">
        <v>874145</v>
      </c>
      <c r="AL113" s="934"/>
      <c r="AM113" s="934"/>
      <c r="AN113" s="934"/>
      <c r="AO113" s="935"/>
      <c r="AP113" s="937">
        <v>4.5</v>
      </c>
      <c r="AQ113" s="938"/>
      <c r="AR113" s="938"/>
      <c r="AS113" s="938"/>
      <c r="AT113" s="939"/>
      <c r="AU113" s="899"/>
      <c r="AV113" s="900"/>
      <c r="AW113" s="900"/>
      <c r="AX113" s="900"/>
      <c r="AY113" s="901"/>
      <c r="AZ113" s="949" t="s">
        <v>416</v>
      </c>
      <c r="BA113" s="950"/>
      <c r="BB113" s="950"/>
      <c r="BC113" s="950"/>
      <c r="BD113" s="950"/>
      <c r="BE113" s="950"/>
      <c r="BF113" s="950"/>
      <c r="BG113" s="950"/>
      <c r="BH113" s="950"/>
      <c r="BI113" s="950"/>
      <c r="BJ113" s="950"/>
      <c r="BK113" s="950"/>
      <c r="BL113" s="950"/>
      <c r="BM113" s="950"/>
      <c r="BN113" s="950"/>
      <c r="BO113" s="950"/>
      <c r="BP113" s="951"/>
      <c r="BQ113" s="919">
        <v>1068000</v>
      </c>
      <c r="BR113" s="920"/>
      <c r="BS113" s="920"/>
      <c r="BT113" s="920"/>
      <c r="BU113" s="920"/>
      <c r="BV113" s="920">
        <v>653548</v>
      </c>
      <c r="BW113" s="920"/>
      <c r="BX113" s="920"/>
      <c r="BY113" s="920"/>
      <c r="BZ113" s="920"/>
      <c r="CA113" s="920">
        <v>257386</v>
      </c>
      <c r="CB113" s="920"/>
      <c r="CC113" s="920"/>
      <c r="CD113" s="920"/>
      <c r="CE113" s="920"/>
      <c r="CF113" s="914">
        <v>1.3</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445424</v>
      </c>
      <c r="AB114" s="959"/>
      <c r="AC114" s="959"/>
      <c r="AD114" s="959"/>
      <c r="AE114" s="960"/>
      <c r="AF114" s="961">
        <v>435942</v>
      </c>
      <c r="AG114" s="959"/>
      <c r="AH114" s="959"/>
      <c r="AI114" s="959"/>
      <c r="AJ114" s="960"/>
      <c r="AK114" s="961">
        <v>408687</v>
      </c>
      <c r="AL114" s="959"/>
      <c r="AM114" s="959"/>
      <c r="AN114" s="959"/>
      <c r="AO114" s="960"/>
      <c r="AP114" s="962">
        <v>2.1</v>
      </c>
      <c r="AQ114" s="963"/>
      <c r="AR114" s="963"/>
      <c r="AS114" s="963"/>
      <c r="AT114" s="964"/>
      <c r="AU114" s="899"/>
      <c r="AV114" s="900"/>
      <c r="AW114" s="900"/>
      <c r="AX114" s="900"/>
      <c r="AY114" s="901"/>
      <c r="AZ114" s="949" t="s">
        <v>419</v>
      </c>
      <c r="BA114" s="950"/>
      <c r="BB114" s="950"/>
      <c r="BC114" s="950"/>
      <c r="BD114" s="950"/>
      <c r="BE114" s="950"/>
      <c r="BF114" s="950"/>
      <c r="BG114" s="950"/>
      <c r="BH114" s="950"/>
      <c r="BI114" s="950"/>
      <c r="BJ114" s="950"/>
      <c r="BK114" s="950"/>
      <c r="BL114" s="950"/>
      <c r="BM114" s="950"/>
      <c r="BN114" s="950"/>
      <c r="BO114" s="950"/>
      <c r="BP114" s="951"/>
      <c r="BQ114" s="919">
        <v>7095549</v>
      </c>
      <c r="BR114" s="920"/>
      <c r="BS114" s="920"/>
      <c r="BT114" s="920"/>
      <c r="BU114" s="920"/>
      <c r="BV114" s="920">
        <v>6320403</v>
      </c>
      <c r="BW114" s="920"/>
      <c r="BX114" s="920"/>
      <c r="BY114" s="920"/>
      <c r="BZ114" s="920"/>
      <c r="CA114" s="920">
        <v>5890082</v>
      </c>
      <c r="CB114" s="920"/>
      <c r="CC114" s="920"/>
      <c r="CD114" s="920"/>
      <c r="CE114" s="920"/>
      <c r="CF114" s="914">
        <v>30.2</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40485</v>
      </c>
      <c r="AB115" s="934"/>
      <c r="AC115" s="934"/>
      <c r="AD115" s="934"/>
      <c r="AE115" s="935"/>
      <c r="AF115" s="936">
        <v>39044</v>
      </c>
      <c r="AG115" s="934"/>
      <c r="AH115" s="934"/>
      <c r="AI115" s="934"/>
      <c r="AJ115" s="935"/>
      <c r="AK115" s="936">
        <v>37604</v>
      </c>
      <c r="AL115" s="934"/>
      <c r="AM115" s="934"/>
      <c r="AN115" s="934"/>
      <c r="AO115" s="935"/>
      <c r="AP115" s="937">
        <v>0.2</v>
      </c>
      <c r="AQ115" s="938"/>
      <c r="AR115" s="938"/>
      <c r="AS115" s="938"/>
      <c r="AT115" s="939"/>
      <c r="AU115" s="899"/>
      <c r="AV115" s="900"/>
      <c r="AW115" s="900"/>
      <c r="AX115" s="900"/>
      <c r="AY115" s="901"/>
      <c r="AZ115" s="949" t="s">
        <v>422</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424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v>459</v>
      </c>
      <c r="AL116" s="959"/>
      <c r="AM116" s="959"/>
      <c r="AN116" s="959"/>
      <c r="AO116" s="960"/>
      <c r="AP116" s="962">
        <v>0</v>
      </c>
      <c r="AQ116" s="963"/>
      <c r="AR116" s="963"/>
      <c r="AS116" s="963"/>
      <c r="AT116" s="964"/>
      <c r="AU116" s="899"/>
      <c r="AV116" s="900"/>
      <c r="AW116" s="900"/>
      <c r="AX116" s="900"/>
      <c r="AY116" s="901"/>
      <c r="AZ116" s="949" t="s">
        <v>425</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427</v>
      </c>
      <c r="Z117" s="884"/>
      <c r="AA117" s="996">
        <v>3663310</v>
      </c>
      <c r="AB117" s="966"/>
      <c r="AC117" s="966"/>
      <c r="AD117" s="966"/>
      <c r="AE117" s="967"/>
      <c r="AF117" s="965">
        <v>3690523</v>
      </c>
      <c r="AG117" s="966"/>
      <c r="AH117" s="966"/>
      <c r="AI117" s="966"/>
      <c r="AJ117" s="967"/>
      <c r="AK117" s="965">
        <v>3667281</v>
      </c>
      <c r="AL117" s="966"/>
      <c r="AM117" s="966"/>
      <c r="AN117" s="966"/>
      <c r="AO117" s="967"/>
      <c r="AP117" s="968"/>
      <c r="AQ117" s="969"/>
      <c r="AR117" s="969"/>
      <c r="AS117" s="969"/>
      <c r="AT117" s="970"/>
      <c r="AU117" s="899"/>
      <c r="AV117" s="900"/>
      <c r="AW117" s="900"/>
      <c r="AX117" s="900"/>
      <c r="AY117" s="901"/>
      <c r="AZ117" s="995" t="s">
        <v>428</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401</v>
      </c>
      <c r="AB118" s="883"/>
      <c r="AC118" s="883"/>
      <c r="AD118" s="883"/>
      <c r="AE118" s="884"/>
      <c r="AF118" s="882" t="s">
        <v>286</v>
      </c>
      <c r="AG118" s="883"/>
      <c r="AH118" s="883"/>
      <c r="AI118" s="883"/>
      <c r="AJ118" s="884"/>
      <c r="AK118" s="882" t="s">
        <v>285</v>
      </c>
      <c r="AL118" s="883"/>
      <c r="AM118" s="883"/>
      <c r="AN118" s="883"/>
      <c r="AO118" s="884"/>
      <c r="AP118" s="990" t="s">
        <v>402</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430</v>
      </c>
      <c r="BP118" s="994"/>
      <c r="BQ118" s="985">
        <v>46672662</v>
      </c>
      <c r="BR118" s="986"/>
      <c r="BS118" s="986"/>
      <c r="BT118" s="986"/>
      <c r="BU118" s="986"/>
      <c r="BV118" s="986">
        <v>45435635</v>
      </c>
      <c r="BW118" s="986"/>
      <c r="BX118" s="986"/>
      <c r="BY118" s="986"/>
      <c r="BZ118" s="986"/>
      <c r="CA118" s="986">
        <v>43836653</v>
      </c>
      <c r="CB118" s="986"/>
      <c r="CC118" s="986"/>
      <c r="CD118" s="986"/>
      <c r="CE118" s="986"/>
      <c r="CF118" s="987"/>
      <c r="CG118" s="988"/>
      <c r="CH118" s="988"/>
      <c r="CI118" s="988"/>
      <c r="CJ118" s="989"/>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432</v>
      </c>
      <c r="AV119" s="978"/>
      <c r="AW119" s="978"/>
      <c r="AX119" s="978"/>
      <c r="AY119" s="979"/>
      <c r="AZ119" s="940" t="s">
        <v>433</v>
      </c>
      <c r="BA119" s="887"/>
      <c r="BB119" s="887"/>
      <c r="BC119" s="887"/>
      <c r="BD119" s="887"/>
      <c r="BE119" s="887"/>
      <c r="BF119" s="887"/>
      <c r="BG119" s="887"/>
      <c r="BH119" s="887"/>
      <c r="BI119" s="887"/>
      <c r="BJ119" s="887"/>
      <c r="BK119" s="887"/>
      <c r="BL119" s="887"/>
      <c r="BM119" s="887"/>
      <c r="BN119" s="887"/>
      <c r="BO119" s="887"/>
      <c r="BP119" s="888"/>
      <c r="BQ119" s="926">
        <v>9138591</v>
      </c>
      <c r="BR119" s="927"/>
      <c r="BS119" s="927"/>
      <c r="BT119" s="927"/>
      <c r="BU119" s="927"/>
      <c r="BV119" s="927">
        <v>9674995</v>
      </c>
      <c r="BW119" s="927"/>
      <c r="BX119" s="927"/>
      <c r="BY119" s="927"/>
      <c r="BZ119" s="927"/>
      <c r="CA119" s="927">
        <v>10018990</v>
      </c>
      <c r="CB119" s="927"/>
      <c r="CC119" s="927"/>
      <c r="CD119" s="927"/>
      <c r="CE119" s="927"/>
      <c r="CF119" s="941">
        <v>51.4</v>
      </c>
      <c r="CG119" s="942"/>
      <c r="CH119" s="942"/>
      <c r="CI119" s="942"/>
      <c r="CJ119" s="942"/>
      <c r="CK119" s="947"/>
      <c r="CL119" s="948"/>
      <c r="CM119" s="1004" t="s">
        <v>434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c r="A120" s="975"/>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v>40485</v>
      </c>
      <c r="AB120" s="959"/>
      <c r="AC120" s="959"/>
      <c r="AD120" s="959"/>
      <c r="AE120" s="960"/>
      <c r="AF120" s="961">
        <v>39044</v>
      </c>
      <c r="AG120" s="959"/>
      <c r="AH120" s="959"/>
      <c r="AI120" s="959"/>
      <c r="AJ120" s="960"/>
      <c r="AK120" s="961">
        <v>37604</v>
      </c>
      <c r="AL120" s="959"/>
      <c r="AM120" s="959"/>
      <c r="AN120" s="959"/>
      <c r="AO120" s="960"/>
      <c r="AP120" s="962">
        <v>0.2</v>
      </c>
      <c r="AQ120" s="963"/>
      <c r="AR120" s="963"/>
      <c r="AS120" s="963"/>
      <c r="AT120" s="964"/>
      <c r="AU120" s="980"/>
      <c r="AV120" s="981"/>
      <c r="AW120" s="981"/>
      <c r="AX120" s="981"/>
      <c r="AY120" s="982"/>
      <c r="AZ120" s="949" t="s">
        <v>435</v>
      </c>
      <c r="BA120" s="950"/>
      <c r="BB120" s="950"/>
      <c r="BC120" s="950"/>
      <c r="BD120" s="950"/>
      <c r="BE120" s="950"/>
      <c r="BF120" s="950"/>
      <c r="BG120" s="950"/>
      <c r="BH120" s="950"/>
      <c r="BI120" s="950"/>
      <c r="BJ120" s="950"/>
      <c r="BK120" s="950"/>
      <c r="BL120" s="950"/>
      <c r="BM120" s="950"/>
      <c r="BN120" s="950"/>
      <c r="BO120" s="950"/>
      <c r="BP120" s="951"/>
      <c r="BQ120" s="919">
        <v>9018536</v>
      </c>
      <c r="BR120" s="920"/>
      <c r="BS120" s="920"/>
      <c r="BT120" s="920"/>
      <c r="BU120" s="920"/>
      <c r="BV120" s="920">
        <v>8455024</v>
      </c>
      <c r="BW120" s="920"/>
      <c r="BX120" s="920"/>
      <c r="BY120" s="920"/>
      <c r="BZ120" s="920"/>
      <c r="CA120" s="920">
        <v>7899434</v>
      </c>
      <c r="CB120" s="920"/>
      <c r="CC120" s="920"/>
      <c r="CD120" s="920"/>
      <c r="CE120" s="920"/>
      <c r="CF120" s="914">
        <v>40.6</v>
      </c>
      <c r="CG120" s="915"/>
      <c r="CH120" s="915"/>
      <c r="CI120" s="915"/>
      <c r="CJ120" s="915"/>
      <c r="CK120" s="1013" t="s">
        <v>436</v>
      </c>
      <c r="CL120" s="1014"/>
      <c r="CM120" s="1014"/>
      <c r="CN120" s="1014"/>
      <c r="CO120" s="1015"/>
      <c r="CP120" s="1021" t="s">
        <v>385</v>
      </c>
      <c r="CQ120" s="1022"/>
      <c r="CR120" s="1022"/>
      <c r="CS120" s="1022"/>
      <c r="CT120" s="1022"/>
      <c r="CU120" s="1022"/>
      <c r="CV120" s="1022"/>
      <c r="CW120" s="1022"/>
      <c r="CX120" s="1022"/>
      <c r="CY120" s="1022"/>
      <c r="CZ120" s="1022"/>
      <c r="DA120" s="1022"/>
      <c r="DB120" s="1022"/>
      <c r="DC120" s="1022"/>
      <c r="DD120" s="1022"/>
      <c r="DE120" s="1022"/>
      <c r="DF120" s="1023"/>
      <c r="DG120" s="926">
        <v>12934110</v>
      </c>
      <c r="DH120" s="927"/>
      <c r="DI120" s="927"/>
      <c r="DJ120" s="927"/>
      <c r="DK120" s="927"/>
      <c r="DL120" s="927">
        <v>12114065</v>
      </c>
      <c r="DM120" s="927"/>
      <c r="DN120" s="927"/>
      <c r="DO120" s="927"/>
      <c r="DP120" s="927"/>
      <c r="DQ120" s="927">
        <v>11054660</v>
      </c>
      <c r="DR120" s="927"/>
      <c r="DS120" s="927"/>
      <c r="DT120" s="927"/>
      <c r="DU120" s="927"/>
      <c r="DV120" s="928">
        <v>56.7</v>
      </c>
      <c r="DW120" s="928"/>
      <c r="DX120" s="928"/>
      <c r="DY120" s="928"/>
      <c r="DZ120" s="929"/>
    </row>
    <row r="121" spans="1:130" s="197" customFormat="1" ht="26.25" customHeight="1">
      <c r="A121" s="975"/>
      <c r="B121" s="946"/>
      <c r="C121" s="1010" t="s">
        <v>437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438</v>
      </c>
      <c r="BA121" s="971"/>
      <c r="BB121" s="971"/>
      <c r="BC121" s="971"/>
      <c r="BD121" s="971"/>
      <c r="BE121" s="971"/>
      <c r="BF121" s="971"/>
      <c r="BG121" s="971"/>
      <c r="BH121" s="971"/>
      <c r="BI121" s="971"/>
      <c r="BJ121" s="971"/>
      <c r="BK121" s="971"/>
      <c r="BL121" s="971"/>
      <c r="BM121" s="971"/>
      <c r="BN121" s="971"/>
      <c r="BO121" s="971"/>
      <c r="BP121" s="972"/>
      <c r="BQ121" s="985">
        <v>30927735</v>
      </c>
      <c r="BR121" s="986"/>
      <c r="BS121" s="986"/>
      <c r="BT121" s="986"/>
      <c r="BU121" s="986"/>
      <c r="BV121" s="986">
        <v>31159033</v>
      </c>
      <c r="BW121" s="986"/>
      <c r="BX121" s="986"/>
      <c r="BY121" s="986"/>
      <c r="BZ121" s="986"/>
      <c r="CA121" s="986">
        <v>30833457</v>
      </c>
      <c r="CB121" s="986"/>
      <c r="CC121" s="986"/>
      <c r="CD121" s="986"/>
      <c r="CE121" s="986"/>
      <c r="CF121" s="1024">
        <v>158.30000000000001</v>
      </c>
      <c r="CG121" s="1025"/>
      <c r="CH121" s="1025"/>
      <c r="CI121" s="1025"/>
      <c r="CJ121" s="1025"/>
      <c r="CK121" s="1016"/>
      <c r="CL121" s="1017"/>
      <c r="CM121" s="1017"/>
      <c r="CN121" s="1017"/>
      <c r="CO121" s="1018"/>
      <c r="CP121" s="1007" t="s">
        <v>383</v>
      </c>
      <c r="CQ121" s="1008"/>
      <c r="CR121" s="1008"/>
      <c r="CS121" s="1008"/>
      <c r="CT121" s="1008"/>
      <c r="CU121" s="1008"/>
      <c r="CV121" s="1008"/>
      <c r="CW121" s="1008"/>
      <c r="CX121" s="1008"/>
      <c r="CY121" s="1008"/>
      <c r="CZ121" s="1008"/>
      <c r="DA121" s="1008"/>
      <c r="DB121" s="1008"/>
      <c r="DC121" s="1008"/>
      <c r="DD121" s="1008"/>
      <c r="DE121" s="1008"/>
      <c r="DF121" s="1009"/>
      <c r="DG121" s="919" t="s">
        <v>111</v>
      </c>
      <c r="DH121" s="920"/>
      <c r="DI121" s="920"/>
      <c r="DJ121" s="920"/>
      <c r="DK121" s="920"/>
      <c r="DL121" s="920" t="s">
        <v>111</v>
      </c>
      <c r="DM121" s="920"/>
      <c r="DN121" s="920"/>
      <c r="DO121" s="920"/>
      <c r="DP121" s="920"/>
      <c r="DQ121" s="920" t="s">
        <v>111</v>
      </c>
      <c r="DR121" s="920"/>
      <c r="DS121" s="920"/>
      <c r="DT121" s="920"/>
      <c r="DU121" s="920"/>
      <c r="DV121" s="921" t="s">
        <v>111</v>
      </c>
      <c r="DW121" s="921"/>
      <c r="DX121" s="921"/>
      <c r="DY121" s="921"/>
      <c r="DZ121" s="922"/>
    </row>
    <row r="122" spans="1:130" s="197" customFormat="1" ht="26.25" customHeight="1">
      <c r="A122" s="975"/>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439</v>
      </c>
      <c r="BP122" s="994"/>
      <c r="BQ122" s="1034">
        <v>49084862</v>
      </c>
      <c r="BR122" s="1035"/>
      <c r="BS122" s="1035"/>
      <c r="BT122" s="1035"/>
      <c r="BU122" s="1035"/>
      <c r="BV122" s="1035">
        <v>49289052</v>
      </c>
      <c r="BW122" s="1035"/>
      <c r="BX122" s="1035"/>
      <c r="BY122" s="1035"/>
      <c r="BZ122" s="1035"/>
      <c r="CA122" s="1035">
        <v>48751881</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111</v>
      </c>
      <c r="BR123" s="1027"/>
      <c r="BS123" s="1027"/>
      <c r="BT123" s="1027"/>
      <c r="BU123" s="1027"/>
      <c r="BV123" s="1027" t="s">
        <v>111</v>
      </c>
      <c r="BW123" s="1027"/>
      <c r="BX123" s="1027"/>
      <c r="BY123" s="1027"/>
      <c r="BZ123" s="1027"/>
      <c r="CA123" s="1027" t="s">
        <v>111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441</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442</v>
      </c>
      <c r="CL125" s="1014"/>
      <c r="CM125" s="1014"/>
      <c r="CN125" s="1014"/>
      <c r="CO125" s="1015"/>
      <c r="CP125" s="940" t="s">
        <v>443</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444</v>
      </c>
      <c r="AY126" s="1037"/>
      <c r="AZ126" s="1037"/>
      <c r="BA126" s="1037"/>
      <c r="BB126" s="1037"/>
      <c r="BC126" s="1037"/>
      <c r="BD126" s="1037"/>
      <c r="BE126" s="1038"/>
      <c r="BF126" s="1052" t="s">
        <v>445</v>
      </c>
      <c r="BG126" s="1037"/>
      <c r="BH126" s="1037"/>
      <c r="BI126" s="1037"/>
      <c r="BJ126" s="1037"/>
      <c r="BK126" s="1037"/>
      <c r="BL126" s="1038"/>
      <c r="BM126" s="1052" t="s">
        <v>446</v>
      </c>
      <c r="BN126" s="1037"/>
      <c r="BO126" s="1037"/>
      <c r="BP126" s="1037"/>
      <c r="BQ126" s="1037"/>
      <c r="BR126" s="1037"/>
      <c r="BS126" s="1038"/>
      <c r="BT126" s="1052" t="s">
        <v>447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448</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449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450</v>
      </c>
      <c r="AY127" s="887"/>
      <c r="AZ127" s="887"/>
      <c r="BA127" s="887"/>
      <c r="BB127" s="887"/>
      <c r="BC127" s="887"/>
      <c r="BD127" s="887"/>
      <c r="BE127" s="888"/>
      <c r="BF127" s="1041" t="s">
        <v>111</v>
      </c>
      <c r="BG127" s="1042"/>
      <c r="BH127" s="1042"/>
      <c r="BI127" s="1042"/>
      <c r="BJ127" s="1042"/>
      <c r="BK127" s="1042"/>
      <c r="BL127" s="1051"/>
      <c r="BM127" s="1041">
        <v>12.29</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451</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c r="A128" s="1071" t="s">
        <v>452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453</v>
      </c>
      <c r="X128" s="1073"/>
      <c r="Y128" s="1073"/>
      <c r="Z128" s="1074"/>
      <c r="AA128" s="1089">
        <v>961299</v>
      </c>
      <c r="AB128" s="1090"/>
      <c r="AC128" s="1090"/>
      <c r="AD128" s="1090"/>
      <c r="AE128" s="1091"/>
      <c r="AF128" s="1092">
        <v>966172</v>
      </c>
      <c r="AG128" s="1090"/>
      <c r="AH128" s="1090"/>
      <c r="AI128" s="1090"/>
      <c r="AJ128" s="1091"/>
      <c r="AK128" s="1092">
        <v>976382</v>
      </c>
      <c r="AL128" s="1090"/>
      <c r="AM128" s="1090"/>
      <c r="AN128" s="1090"/>
      <c r="AO128" s="1091"/>
      <c r="AP128" s="1093"/>
      <c r="AQ128" s="1094"/>
      <c r="AR128" s="1094"/>
      <c r="AS128" s="1094"/>
      <c r="AT128" s="1095"/>
      <c r="AU128" s="235"/>
      <c r="AV128" s="235"/>
      <c r="AW128" s="235"/>
      <c r="AX128" s="1054" t="s">
        <v>454</v>
      </c>
      <c r="AY128" s="950"/>
      <c r="AZ128" s="950"/>
      <c r="BA128" s="950"/>
      <c r="BB128" s="950"/>
      <c r="BC128" s="950"/>
      <c r="BD128" s="950"/>
      <c r="BE128" s="951"/>
      <c r="BF128" s="1066" t="s">
        <v>111</v>
      </c>
      <c r="BG128" s="1067"/>
      <c r="BH128" s="1067"/>
      <c r="BI128" s="1067"/>
      <c r="BJ128" s="1067"/>
      <c r="BK128" s="1067"/>
      <c r="BL128" s="1068"/>
      <c r="BM128" s="1066">
        <v>17.29</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455</v>
      </c>
      <c r="X129" s="1061"/>
      <c r="Y129" s="1061"/>
      <c r="Z129" s="1062"/>
      <c r="AA129" s="958">
        <v>22388948</v>
      </c>
      <c r="AB129" s="959"/>
      <c r="AC129" s="959"/>
      <c r="AD129" s="959"/>
      <c r="AE129" s="960"/>
      <c r="AF129" s="961">
        <v>22423072</v>
      </c>
      <c r="AG129" s="959"/>
      <c r="AH129" s="959"/>
      <c r="AI129" s="959"/>
      <c r="AJ129" s="960"/>
      <c r="AK129" s="961">
        <v>22255048</v>
      </c>
      <c r="AL129" s="959"/>
      <c r="AM129" s="959"/>
      <c r="AN129" s="959"/>
      <c r="AO129" s="960"/>
      <c r="AP129" s="1063"/>
      <c r="AQ129" s="1064"/>
      <c r="AR129" s="1064"/>
      <c r="AS129" s="1064"/>
      <c r="AT129" s="1065"/>
      <c r="AU129" s="235"/>
      <c r="AV129" s="235"/>
      <c r="AW129" s="235"/>
      <c r="AX129" s="1054" t="s">
        <v>456</v>
      </c>
      <c r="AY129" s="950"/>
      <c r="AZ129" s="950"/>
      <c r="BA129" s="950"/>
      <c r="BB129" s="950"/>
      <c r="BC129" s="950"/>
      <c r="BD129" s="950"/>
      <c r="BE129" s="951"/>
      <c r="BF129" s="1055">
        <v>0.1</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458</v>
      </c>
      <c r="X130" s="1061"/>
      <c r="Y130" s="1061"/>
      <c r="Z130" s="1062"/>
      <c r="AA130" s="958">
        <v>2608869</v>
      </c>
      <c r="AB130" s="959"/>
      <c r="AC130" s="959"/>
      <c r="AD130" s="959"/>
      <c r="AE130" s="960"/>
      <c r="AF130" s="961">
        <v>2647210</v>
      </c>
      <c r="AG130" s="959"/>
      <c r="AH130" s="959"/>
      <c r="AI130" s="959"/>
      <c r="AJ130" s="960"/>
      <c r="AK130" s="961">
        <v>2775392</v>
      </c>
      <c r="AL130" s="959"/>
      <c r="AM130" s="959"/>
      <c r="AN130" s="959"/>
      <c r="AO130" s="960"/>
      <c r="AP130" s="1063"/>
      <c r="AQ130" s="1064"/>
      <c r="AR130" s="1064"/>
      <c r="AS130" s="1064"/>
      <c r="AT130" s="1065"/>
      <c r="AU130" s="235"/>
      <c r="AV130" s="235"/>
      <c r="AW130" s="235"/>
      <c r="AX130" s="1113" t="s">
        <v>459</v>
      </c>
      <c r="AY130" s="1045"/>
      <c r="AZ130" s="1045"/>
      <c r="BA130" s="1045"/>
      <c r="BB130" s="1045"/>
      <c r="BC130" s="1045"/>
      <c r="BD130" s="1045"/>
      <c r="BE130" s="1046"/>
      <c r="BF130" s="1075" t="s">
        <v>111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460</v>
      </c>
      <c r="X131" s="1084"/>
      <c r="Y131" s="1084"/>
      <c r="Z131" s="1085"/>
      <c r="AA131" s="997">
        <v>19780079</v>
      </c>
      <c r="AB131" s="998"/>
      <c r="AC131" s="998"/>
      <c r="AD131" s="998"/>
      <c r="AE131" s="999"/>
      <c r="AF131" s="1000">
        <v>19775862</v>
      </c>
      <c r="AG131" s="998"/>
      <c r="AH131" s="998"/>
      <c r="AI131" s="998"/>
      <c r="AJ131" s="999"/>
      <c r="AK131" s="1000">
        <v>19479656</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462</v>
      </c>
      <c r="W132" s="1101"/>
      <c r="X132" s="1101"/>
      <c r="Y132" s="1101"/>
      <c r="Z132" s="1102"/>
      <c r="AA132" s="1103">
        <v>0.47088790699999999</v>
      </c>
      <c r="AB132" s="1104"/>
      <c r="AC132" s="1104"/>
      <c r="AD132" s="1104"/>
      <c r="AE132" s="1105"/>
      <c r="AF132" s="1106">
        <v>0.39007654899999999</v>
      </c>
      <c r="AG132" s="1104"/>
      <c r="AH132" s="1104"/>
      <c r="AI132" s="1104"/>
      <c r="AJ132" s="1105"/>
      <c r="AK132" s="1106">
        <v>-0.43374995900000002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463</v>
      </c>
      <c r="W133" s="1108"/>
      <c r="X133" s="1108"/>
      <c r="Y133" s="1108"/>
      <c r="Z133" s="1109"/>
      <c r="AA133" s="1110">
        <v>1</v>
      </c>
      <c r="AB133" s="1111"/>
      <c r="AC133" s="1111"/>
      <c r="AD133" s="1111"/>
      <c r="AE133" s="1112"/>
      <c r="AF133" s="1110">
        <v>0.5</v>
      </c>
      <c r="AG133" s="1111"/>
      <c r="AH133" s="1111"/>
      <c r="AI133" s="1111"/>
      <c r="AJ133" s="1112"/>
      <c r="AK133" s="1110">
        <v>0.1</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73"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7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7" t="s">
        <v>466</v>
      </c>
      <c r="L7" s="254"/>
      <c r="M7" s="255" t="s">
        <v>467</v>
      </c>
      <c r="N7" s="256"/>
    </row>
    <row r="8" spans="1:16">
      <c r="A8" s="248"/>
      <c r="B8" s="244"/>
      <c r="C8" s="244"/>
      <c r="D8" s="244"/>
      <c r="E8" s="244"/>
      <c r="F8" s="244"/>
      <c r="G8" s="257"/>
      <c r="H8" s="258"/>
      <c r="I8" s="258"/>
      <c r="J8" s="259"/>
      <c r="K8" s="1118"/>
      <c r="L8" s="260" t="s">
        <v>468</v>
      </c>
      <c r="M8" s="261" t="s">
        <v>469</v>
      </c>
      <c r="N8" s="262" t="s">
        <v>470</v>
      </c>
    </row>
    <row r="9" spans="1:16">
      <c r="A9" s="248"/>
      <c r="B9" s="244"/>
      <c r="C9" s="244"/>
      <c r="D9" s="244"/>
      <c r="E9" s="244"/>
      <c r="F9" s="244"/>
      <c r="G9" s="1119" t="s">
        <v>471</v>
      </c>
      <c r="H9" s="1120"/>
      <c r="I9" s="1120"/>
      <c r="J9" s="1121"/>
      <c r="K9" s="263">
        <v>7707201</v>
      </c>
      <c r="L9" s="264">
        <v>66481</v>
      </c>
      <c r="M9" s="265">
        <v>58961</v>
      </c>
      <c r="N9" s="266">
        <v>12.8</v>
      </c>
    </row>
    <row r="10" spans="1:16">
      <c r="A10" s="248"/>
      <c r="B10" s="244"/>
      <c r="C10" s="244"/>
      <c r="D10" s="244"/>
      <c r="E10" s="244"/>
      <c r="F10" s="244"/>
      <c r="G10" s="1119" t="s">
        <v>472</v>
      </c>
      <c r="H10" s="1120"/>
      <c r="I10" s="1120"/>
      <c r="J10" s="1121"/>
      <c r="K10" s="267">
        <v>389294</v>
      </c>
      <c r="L10" s="268">
        <v>3358</v>
      </c>
      <c r="M10" s="269">
        <v>3996</v>
      </c>
      <c r="N10" s="270">
        <v>-16</v>
      </c>
    </row>
    <row r="11" spans="1:16" ht="13.5" customHeight="1">
      <c r="A11" s="248"/>
      <c r="B11" s="244"/>
      <c r="C11" s="244"/>
      <c r="D11" s="244"/>
      <c r="E11" s="244"/>
      <c r="F11" s="244"/>
      <c r="G11" s="1119" t="s">
        <v>473</v>
      </c>
      <c r="H11" s="1120"/>
      <c r="I11" s="1120"/>
      <c r="J11" s="1121"/>
      <c r="K11" s="267">
        <v>136755</v>
      </c>
      <c r="L11" s="268">
        <v>1180</v>
      </c>
      <c r="M11" s="269">
        <v>3773</v>
      </c>
      <c r="N11" s="270">
        <v>-68.7</v>
      </c>
    </row>
    <row r="12" spans="1:16" ht="13.5" customHeight="1">
      <c r="A12" s="248"/>
      <c r="B12" s="244"/>
      <c r="C12" s="244"/>
      <c r="D12" s="244"/>
      <c r="E12" s="244"/>
      <c r="F12" s="244"/>
      <c r="G12" s="1119" t="s">
        <v>474</v>
      </c>
      <c r="H12" s="1120"/>
      <c r="I12" s="1120"/>
      <c r="J12" s="1121"/>
      <c r="K12" s="267" t="s">
        <v>475</v>
      </c>
      <c r="L12" s="268" t="s">
        <v>475</v>
      </c>
      <c r="M12" s="269">
        <v>594</v>
      </c>
      <c r="N12" s="270" t="s">
        <v>475</v>
      </c>
    </row>
    <row r="13" spans="1:16" ht="13.5" customHeight="1">
      <c r="A13" s="248"/>
      <c r="B13" s="244"/>
      <c r="C13" s="244"/>
      <c r="D13" s="244"/>
      <c r="E13" s="244"/>
      <c r="F13" s="244"/>
      <c r="G13" s="1119" t="s">
        <v>476</v>
      </c>
      <c r="H13" s="1120"/>
      <c r="I13" s="1120"/>
      <c r="J13" s="1121"/>
      <c r="K13" s="267" t="s">
        <v>475</v>
      </c>
      <c r="L13" s="268" t="s">
        <v>475</v>
      </c>
      <c r="M13" s="269">
        <v>1</v>
      </c>
      <c r="N13" s="270" t="s">
        <v>475</v>
      </c>
    </row>
    <row r="14" spans="1:16" ht="13.5" customHeight="1">
      <c r="A14" s="248"/>
      <c r="B14" s="244"/>
      <c r="C14" s="244"/>
      <c r="D14" s="244"/>
      <c r="E14" s="244"/>
      <c r="F14" s="244"/>
      <c r="G14" s="1119" t="s">
        <v>477</v>
      </c>
      <c r="H14" s="1120"/>
      <c r="I14" s="1120"/>
      <c r="J14" s="1121"/>
      <c r="K14" s="267">
        <v>263173</v>
      </c>
      <c r="L14" s="268">
        <v>2270</v>
      </c>
      <c r="M14" s="269">
        <v>2438</v>
      </c>
      <c r="N14" s="270">
        <v>-6.9</v>
      </c>
    </row>
    <row r="15" spans="1:16" ht="13.5" customHeight="1">
      <c r="A15" s="248"/>
      <c r="B15" s="244"/>
      <c r="C15" s="244"/>
      <c r="D15" s="244"/>
      <c r="E15" s="244"/>
      <c r="F15" s="244"/>
      <c r="G15" s="1119" t="s">
        <v>478</v>
      </c>
      <c r="H15" s="1120"/>
      <c r="I15" s="1120"/>
      <c r="J15" s="1121"/>
      <c r="K15" s="267">
        <v>132955</v>
      </c>
      <c r="L15" s="268">
        <v>1147</v>
      </c>
      <c r="M15" s="269">
        <v>1435</v>
      </c>
      <c r="N15" s="270">
        <v>-20.100000000000001</v>
      </c>
    </row>
    <row r="16" spans="1:16">
      <c r="A16" s="248"/>
      <c r="B16" s="244"/>
      <c r="C16" s="244"/>
      <c r="D16" s="244"/>
      <c r="E16" s="244"/>
      <c r="F16" s="244"/>
      <c r="G16" s="1122" t="s">
        <v>479</v>
      </c>
      <c r="H16" s="1123"/>
      <c r="I16" s="1123"/>
      <c r="J16" s="1124"/>
      <c r="K16" s="268">
        <v>-832558</v>
      </c>
      <c r="L16" s="268">
        <v>-7181</v>
      </c>
      <c r="M16" s="269">
        <v>-6041</v>
      </c>
      <c r="N16" s="270">
        <v>18.899999999999999</v>
      </c>
    </row>
    <row r="17" spans="1:16">
      <c r="A17" s="248"/>
      <c r="B17" s="244"/>
      <c r="C17" s="244"/>
      <c r="D17" s="244"/>
      <c r="E17" s="244"/>
      <c r="F17" s="244"/>
      <c r="G17" s="1122" t="s">
        <v>169</v>
      </c>
      <c r="H17" s="1123"/>
      <c r="I17" s="1123"/>
      <c r="J17" s="1124"/>
      <c r="K17" s="268">
        <v>7796820</v>
      </c>
      <c r="L17" s="268">
        <v>67254</v>
      </c>
      <c r="M17" s="269">
        <v>65157</v>
      </c>
      <c r="N17" s="270">
        <v>3.2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4" t="s">
        <v>484</v>
      </c>
      <c r="H21" s="1115"/>
      <c r="I21" s="1115"/>
      <c r="J21" s="1116"/>
      <c r="K21" s="280">
        <v>7.02</v>
      </c>
      <c r="L21" s="281">
        <v>6.38</v>
      </c>
      <c r="M21" s="282">
        <v>0.64</v>
      </c>
      <c r="N21" s="249"/>
      <c r="O21" s="283"/>
      <c r="P21" s="279"/>
    </row>
    <row r="22" spans="1:16" s="284" customFormat="1">
      <c r="A22" s="279"/>
      <c r="B22" s="249"/>
      <c r="C22" s="249"/>
      <c r="D22" s="249"/>
      <c r="E22" s="249"/>
      <c r="F22" s="249"/>
      <c r="G22" s="1114" t="s">
        <v>485</v>
      </c>
      <c r="H22" s="1115"/>
      <c r="I22" s="1115"/>
      <c r="J22" s="1116"/>
      <c r="K22" s="285">
        <v>101.6</v>
      </c>
      <c r="L22" s="286">
        <v>99.2</v>
      </c>
      <c r="M22" s="287">
        <v>2.4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7" t="s">
        <v>466</v>
      </c>
      <c r="L30" s="254"/>
      <c r="M30" s="255" t="s">
        <v>467</v>
      </c>
      <c r="N30" s="256"/>
    </row>
    <row r="31" spans="1:16">
      <c r="A31" s="248"/>
      <c r="B31" s="244"/>
      <c r="C31" s="244"/>
      <c r="D31" s="244"/>
      <c r="E31" s="244"/>
      <c r="F31" s="244"/>
      <c r="G31" s="257"/>
      <c r="H31" s="258"/>
      <c r="I31" s="258"/>
      <c r="J31" s="259"/>
      <c r="K31" s="1118"/>
      <c r="L31" s="260" t="s">
        <v>468</v>
      </c>
      <c r="M31" s="261" t="s">
        <v>469</v>
      </c>
      <c r="N31" s="262" t="s">
        <v>470</v>
      </c>
    </row>
    <row r="32" spans="1:16" ht="27" customHeight="1">
      <c r="A32" s="248"/>
      <c r="B32" s="244"/>
      <c r="C32" s="244"/>
      <c r="D32" s="244"/>
      <c r="E32" s="244"/>
      <c r="F32" s="244"/>
      <c r="G32" s="1130" t="s">
        <v>488</v>
      </c>
      <c r="H32" s="1131"/>
      <c r="I32" s="1131"/>
      <c r="J32" s="1132"/>
      <c r="K32" s="294">
        <v>2346386</v>
      </c>
      <c r="L32" s="294">
        <v>20240</v>
      </c>
      <c r="M32" s="295">
        <v>38103</v>
      </c>
      <c r="N32" s="296">
        <v>-46.9</v>
      </c>
    </row>
    <row r="33" spans="1:16" ht="13.5" customHeight="1">
      <c r="A33" s="248"/>
      <c r="B33" s="244"/>
      <c r="C33" s="244"/>
      <c r="D33" s="244"/>
      <c r="E33" s="244"/>
      <c r="F33" s="244"/>
      <c r="G33" s="1130" t="s">
        <v>489</v>
      </c>
      <c r="H33" s="1131"/>
      <c r="I33" s="1131"/>
      <c r="J33" s="1132"/>
      <c r="K33" s="294" t="s">
        <v>475</v>
      </c>
      <c r="L33" s="294" t="s">
        <v>475</v>
      </c>
      <c r="M33" s="295" t="s">
        <v>475</v>
      </c>
      <c r="N33" s="296" t="s">
        <v>475</v>
      </c>
    </row>
    <row r="34" spans="1:16" ht="27" customHeight="1">
      <c r="A34" s="248"/>
      <c r="B34" s="244"/>
      <c r="C34" s="244"/>
      <c r="D34" s="244"/>
      <c r="E34" s="244"/>
      <c r="F34" s="244"/>
      <c r="G34" s="1130" t="s">
        <v>490</v>
      </c>
      <c r="H34" s="1131"/>
      <c r="I34" s="1131"/>
      <c r="J34" s="1132"/>
      <c r="K34" s="294" t="s">
        <v>475</v>
      </c>
      <c r="L34" s="294" t="s">
        <v>475</v>
      </c>
      <c r="M34" s="295">
        <v>32</v>
      </c>
      <c r="N34" s="296" t="s">
        <v>475</v>
      </c>
    </row>
    <row r="35" spans="1:16" ht="27" customHeight="1">
      <c r="A35" s="248"/>
      <c r="B35" s="244"/>
      <c r="C35" s="244"/>
      <c r="D35" s="244"/>
      <c r="E35" s="244"/>
      <c r="F35" s="244"/>
      <c r="G35" s="1130" t="s">
        <v>491</v>
      </c>
      <c r="H35" s="1131"/>
      <c r="I35" s="1131"/>
      <c r="J35" s="1132"/>
      <c r="K35" s="294">
        <v>874145</v>
      </c>
      <c r="L35" s="294">
        <v>7540</v>
      </c>
      <c r="M35" s="295">
        <v>9772</v>
      </c>
      <c r="N35" s="296">
        <v>-22.8</v>
      </c>
    </row>
    <row r="36" spans="1:16" ht="27" customHeight="1">
      <c r="A36" s="248"/>
      <c r="B36" s="244"/>
      <c r="C36" s="244"/>
      <c r="D36" s="244"/>
      <c r="E36" s="244"/>
      <c r="F36" s="244"/>
      <c r="G36" s="1130" t="s">
        <v>492</v>
      </c>
      <c r="H36" s="1131"/>
      <c r="I36" s="1131"/>
      <c r="J36" s="1132"/>
      <c r="K36" s="294">
        <v>408687</v>
      </c>
      <c r="L36" s="294">
        <v>3525</v>
      </c>
      <c r="M36" s="295">
        <v>1367</v>
      </c>
      <c r="N36" s="296">
        <v>157.9</v>
      </c>
    </row>
    <row r="37" spans="1:16" ht="13.5" customHeight="1">
      <c r="A37" s="248"/>
      <c r="B37" s="244"/>
      <c r="C37" s="244"/>
      <c r="D37" s="244"/>
      <c r="E37" s="244"/>
      <c r="F37" s="244"/>
      <c r="G37" s="1130" t="s">
        <v>493</v>
      </c>
      <c r="H37" s="1131"/>
      <c r="I37" s="1131"/>
      <c r="J37" s="1132"/>
      <c r="K37" s="294">
        <v>37604</v>
      </c>
      <c r="L37" s="294">
        <v>324</v>
      </c>
      <c r="M37" s="295">
        <v>888</v>
      </c>
      <c r="N37" s="296">
        <v>-63.5</v>
      </c>
    </row>
    <row r="38" spans="1:16" ht="27" customHeight="1">
      <c r="A38" s="248"/>
      <c r="B38" s="244"/>
      <c r="C38" s="244"/>
      <c r="D38" s="244"/>
      <c r="E38" s="244"/>
      <c r="F38" s="244"/>
      <c r="G38" s="1133" t="s">
        <v>494</v>
      </c>
      <c r="H38" s="1134"/>
      <c r="I38" s="1134"/>
      <c r="J38" s="1135"/>
      <c r="K38" s="297">
        <v>459</v>
      </c>
      <c r="L38" s="297">
        <v>4</v>
      </c>
      <c r="M38" s="298">
        <v>2</v>
      </c>
      <c r="N38" s="299">
        <v>100</v>
      </c>
      <c r="O38" s="293"/>
    </row>
    <row r="39" spans="1:16">
      <c r="A39" s="248"/>
      <c r="B39" s="244"/>
      <c r="C39" s="244"/>
      <c r="D39" s="244"/>
      <c r="E39" s="244"/>
      <c r="F39" s="244"/>
      <c r="G39" s="1133" t="s">
        <v>495</v>
      </c>
      <c r="H39" s="1134"/>
      <c r="I39" s="1134"/>
      <c r="J39" s="1135"/>
      <c r="K39" s="300">
        <v>-976382</v>
      </c>
      <c r="L39" s="300">
        <v>-8422</v>
      </c>
      <c r="M39" s="301">
        <v>-6931</v>
      </c>
      <c r="N39" s="302">
        <v>21.5</v>
      </c>
      <c r="O39" s="293"/>
    </row>
    <row r="40" spans="1:16" ht="27" customHeight="1">
      <c r="A40" s="248"/>
      <c r="B40" s="244"/>
      <c r="C40" s="244"/>
      <c r="D40" s="244"/>
      <c r="E40" s="244"/>
      <c r="F40" s="244"/>
      <c r="G40" s="1130" t="s">
        <v>496</v>
      </c>
      <c r="H40" s="1131"/>
      <c r="I40" s="1131"/>
      <c r="J40" s="1132"/>
      <c r="K40" s="300">
        <v>-2775392</v>
      </c>
      <c r="L40" s="300">
        <v>-23940</v>
      </c>
      <c r="M40" s="301">
        <v>-31548</v>
      </c>
      <c r="N40" s="302">
        <v>-24.1</v>
      </c>
      <c r="O40" s="293"/>
    </row>
    <row r="41" spans="1:16">
      <c r="A41" s="248"/>
      <c r="B41" s="244"/>
      <c r="C41" s="244"/>
      <c r="D41" s="244"/>
      <c r="E41" s="244"/>
      <c r="F41" s="244"/>
      <c r="G41" s="1136" t="s">
        <v>280</v>
      </c>
      <c r="H41" s="1137"/>
      <c r="I41" s="1137"/>
      <c r="J41" s="1138"/>
      <c r="K41" s="294">
        <v>-84493</v>
      </c>
      <c r="L41" s="300">
        <v>-729</v>
      </c>
      <c r="M41" s="301">
        <v>11686</v>
      </c>
      <c r="N41" s="302">
        <v>-106.2</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5" t="s">
        <v>466</v>
      </c>
      <c r="J49" s="1127" t="s">
        <v>500</v>
      </c>
      <c r="K49" s="1128"/>
      <c r="L49" s="1128"/>
      <c r="M49" s="1128"/>
      <c r="N49" s="1129"/>
    </row>
    <row r="50" spans="1:14">
      <c r="A50" s="248"/>
      <c r="B50" s="244"/>
      <c r="C50" s="244"/>
      <c r="D50" s="244"/>
      <c r="E50" s="244"/>
      <c r="F50" s="244"/>
      <c r="G50" s="312"/>
      <c r="H50" s="313"/>
      <c r="I50" s="1126"/>
      <c r="J50" s="314" t="s">
        <v>501</v>
      </c>
      <c r="K50" s="315" t="s">
        <v>502</v>
      </c>
      <c r="L50" s="316" t="s">
        <v>503</v>
      </c>
      <c r="M50" s="317" t="s">
        <v>504</v>
      </c>
      <c r="N50" s="318" t="s">
        <v>505</v>
      </c>
    </row>
    <row r="51" spans="1:14">
      <c r="A51" s="248"/>
      <c r="B51" s="244"/>
      <c r="C51" s="244"/>
      <c r="D51" s="244"/>
      <c r="E51" s="244"/>
      <c r="F51" s="244"/>
      <c r="G51" s="310" t="s">
        <v>506</v>
      </c>
      <c r="H51" s="311"/>
      <c r="I51" s="319">
        <v>3142209</v>
      </c>
      <c r="J51" s="320">
        <v>26471</v>
      </c>
      <c r="K51" s="321">
        <v>-7.5</v>
      </c>
      <c r="L51" s="322">
        <v>35965</v>
      </c>
      <c r="M51" s="323">
        <v>4.7</v>
      </c>
      <c r="N51" s="324">
        <v>-12.2</v>
      </c>
    </row>
    <row r="52" spans="1:14">
      <c r="A52" s="248"/>
      <c r="B52" s="244"/>
      <c r="C52" s="244"/>
      <c r="D52" s="244"/>
      <c r="E52" s="244"/>
      <c r="F52" s="244"/>
      <c r="G52" s="325"/>
      <c r="H52" s="326" t="s">
        <v>507</v>
      </c>
      <c r="I52" s="327">
        <v>1797646</v>
      </c>
      <c r="J52" s="328">
        <v>15144</v>
      </c>
      <c r="K52" s="329">
        <v>-9.5</v>
      </c>
      <c r="L52" s="330">
        <v>20136</v>
      </c>
      <c r="M52" s="331">
        <v>1.6</v>
      </c>
      <c r="N52" s="332">
        <v>-11.1</v>
      </c>
    </row>
    <row r="53" spans="1:14">
      <c r="A53" s="248"/>
      <c r="B53" s="244"/>
      <c r="C53" s="244"/>
      <c r="D53" s="244"/>
      <c r="E53" s="244"/>
      <c r="F53" s="244"/>
      <c r="G53" s="310" t="s">
        <v>508</v>
      </c>
      <c r="H53" s="311"/>
      <c r="I53" s="319">
        <v>2254274</v>
      </c>
      <c r="J53" s="320">
        <v>19155</v>
      </c>
      <c r="K53" s="321">
        <v>-27.6</v>
      </c>
      <c r="L53" s="322">
        <v>41433</v>
      </c>
      <c r="M53" s="323">
        <v>15.2</v>
      </c>
      <c r="N53" s="324">
        <v>-42.8</v>
      </c>
    </row>
    <row r="54" spans="1:14">
      <c r="A54" s="248"/>
      <c r="B54" s="244"/>
      <c r="C54" s="244"/>
      <c r="D54" s="244"/>
      <c r="E54" s="244"/>
      <c r="F54" s="244"/>
      <c r="G54" s="325"/>
      <c r="H54" s="326" t="s">
        <v>507</v>
      </c>
      <c r="I54" s="327">
        <v>1256491</v>
      </c>
      <c r="J54" s="328">
        <v>10676</v>
      </c>
      <c r="K54" s="329">
        <v>-29.5</v>
      </c>
      <c r="L54" s="330">
        <v>22351</v>
      </c>
      <c r="M54" s="331">
        <v>11</v>
      </c>
      <c r="N54" s="332">
        <v>-40.5</v>
      </c>
    </row>
    <row r="55" spans="1:14">
      <c r="A55" s="248"/>
      <c r="B55" s="244"/>
      <c r="C55" s="244"/>
      <c r="D55" s="244"/>
      <c r="E55" s="244"/>
      <c r="F55" s="244"/>
      <c r="G55" s="310" t="s">
        <v>509</v>
      </c>
      <c r="H55" s="311"/>
      <c r="I55" s="319">
        <v>2404524</v>
      </c>
      <c r="J55" s="320">
        <v>20460</v>
      </c>
      <c r="K55" s="321">
        <v>6.8</v>
      </c>
      <c r="L55" s="322">
        <v>43493</v>
      </c>
      <c r="M55" s="323">
        <v>5</v>
      </c>
      <c r="N55" s="324">
        <v>1.8</v>
      </c>
    </row>
    <row r="56" spans="1:14">
      <c r="A56" s="248"/>
      <c r="B56" s="244"/>
      <c r="C56" s="244"/>
      <c r="D56" s="244"/>
      <c r="E56" s="244"/>
      <c r="F56" s="244"/>
      <c r="G56" s="325"/>
      <c r="H56" s="326" t="s">
        <v>507</v>
      </c>
      <c r="I56" s="327">
        <v>1558081</v>
      </c>
      <c r="J56" s="328">
        <v>13258</v>
      </c>
      <c r="K56" s="329">
        <v>24.2</v>
      </c>
      <c r="L56" s="330">
        <v>23254</v>
      </c>
      <c r="M56" s="331">
        <v>4</v>
      </c>
      <c r="N56" s="332">
        <v>20.2</v>
      </c>
    </row>
    <row r="57" spans="1:14">
      <c r="A57" s="248"/>
      <c r="B57" s="244"/>
      <c r="C57" s="244"/>
      <c r="D57" s="244"/>
      <c r="E57" s="244"/>
      <c r="F57" s="244"/>
      <c r="G57" s="310" t="s">
        <v>510</v>
      </c>
      <c r="H57" s="311"/>
      <c r="I57" s="319">
        <v>3185535</v>
      </c>
      <c r="J57" s="320">
        <v>27262</v>
      </c>
      <c r="K57" s="321">
        <v>33.200000000000003</v>
      </c>
      <c r="L57" s="322">
        <v>50840</v>
      </c>
      <c r="M57" s="323">
        <v>16.899999999999999</v>
      </c>
      <c r="N57" s="324">
        <v>16.3</v>
      </c>
    </row>
    <row r="58" spans="1:14">
      <c r="A58" s="248"/>
      <c r="B58" s="244"/>
      <c r="C58" s="244"/>
      <c r="D58" s="244"/>
      <c r="E58" s="244"/>
      <c r="F58" s="244"/>
      <c r="G58" s="325"/>
      <c r="H58" s="326" t="s">
        <v>507</v>
      </c>
      <c r="I58" s="327">
        <v>2365749</v>
      </c>
      <c r="J58" s="328">
        <v>20246</v>
      </c>
      <c r="K58" s="329">
        <v>52.7</v>
      </c>
      <c r="L58" s="330">
        <v>25367</v>
      </c>
      <c r="M58" s="331">
        <v>9.1</v>
      </c>
      <c r="N58" s="332">
        <v>43.6</v>
      </c>
    </row>
    <row r="59" spans="1:14">
      <c r="A59" s="248"/>
      <c r="B59" s="244"/>
      <c r="C59" s="244"/>
      <c r="D59" s="244"/>
      <c r="E59" s="244"/>
      <c r="F59" s="244"/>
      <c r="G59" s="310" t="s">
        <v>511</v>
      </c>
      <c r="H59" s="311"/>
      <c r="I59" s="319">
        <v>2503868</v>
      </c>
      <c r="J59" s="320">
        <v>21598</v>
      </c>
      <c r="K59" s="321">
        <v>-20.8</v>
      </c>
      <c r="L59" s="322">
        <v>53605</v>
      </c>
      <c r="M59" s="323">
        <v>5.4</v>
      </c>
      <c r="N59" s="324">
        <v>-26.2</v>
      </c>
    </row>
    <row r="60" spans="1:14">
      <c r="A60" s="248"/>
      <c r="B60" s="244"/>
      <c r="C60" s="244"/>
      <c r="D60" s="244"/>
      <c r="E60" s="244"/>
      <c r="F60" s="244"/>
      <c r="G60" s="325"/>
      <c r="H60" s="326" t="s">
        <v>507</v>
      </c>
      <c r="I60" s="333">
        <v>1518327</v>
      </c>
      <c r="J60" s="328">
        <v>13097</v>
      </c>
      <c r="K60" s="329">
        <v>-35.299999999999997</v>
      </c>
      <c r="L60" s="330">
        <v>28343</v>
      </c>
      <c r="M60" s="331">
        <v>11.7</v>
      </c>
      <c r="N60" s="332">
        <v>-47</v>
      </c>
    </row>
    <row r="61" spans="1:14">
      <c r="A61" s="248"/>
      <c r="B61" s="244"/>
      <c r="C61" s="244"/>
      <c r="D61" s="244"/>
      <c r="E61" s="244"/>
      <c r="F61" s="244"/>
      <c r="G61" s="310" t="s">
        <v>512</v>
      </c>
      <c r="H61" s="334"/>
      <c r="I61" s="335">
        <v>2698082</v>
      </c>
      <c r="J61" s="336">
        <v>22989</v>
      </c>
      <c r="K61" s="337">
        <v>-3.2</v>
      </c>
      <c r="L61" s="338">
        <v>45067</v>
      </c>
      <c r="M61" s="339">
        <v>9.4</v>
      </c>
      <c r="N61" s="324">
        <v>-12.6</v>
      </c>
    </row>
    <row r="62" spans="1:14">
      <c r="A62" s="248"/>
      <c r="B62" s="244"/>
      <c r="C62" s="244"/>
      <c r="D62" s="244"/>
      <c r="E62" s="244"/>
      <c r="F62" s="244"/>
      <c r="G62" s="325"/>
      <c r="H62" s="326" t="s">
        <v>507</v>
      </c>
      <c r="I62" s="327">
        <v>1699259</v>
      </c>
      <c r="J62" s="328">
        <v>14484</v>
      </c>
      <c r="K62" s="329">
        <v>0.5</v>
      </c>
      <c r="L62" s="330">
        <v>23890</v>
      </c>
      <c r="M62" s="331">
        <v>7.5</v>
      </c>
      <c r="N62" s="332">
        <v>-7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9" t="s">
        <v>3</v>
      </c>
      <c r="D47" s="1139"/>
      <c r="E47" s="1140"/>
      <c r="F47" s="11">
        <v>17.170000000000002</v>
      </c>
      <c r="G47" s="12">
        <v>16.739999999999998</v>
      </c>
      <c r="H47" s="12">
        <v>16.77</v>
      </c>
      <c r="I47" s="12">
        <v>16.760000000000002</v>
      </c>
      <c r="J47" s="13">
        <v>16.899999999999999</v>
      </c>
    </row>
    <row r="48" spans="2:10" ht="57.75" customHeight="1">
      <c r="B48" s="14"/>
      <c r="C48" s="1141" t="s">
        <v>4</v>
      </c>
      <c r="D48" s="1141"/>
      <c r="E48" s="1142"/>
      <c r="F48" s="15">
        <v>2.44</v>
      </c>
      <c r="G48" s="16">
        <v>2.4500000000000002</v>
      </c>
      <c r="H48" s="16">
        <v>2.3199999999999998</v>
      </c>
      <c r="I48" s="16">
        <v>3.48</v>
      </c>
      <c r="J48" s="17">
        <v>3.02</v>
      </c>
    </row>
    <row r="49" spans="2:10" ht="57.75" customHeight="1" thickBot="1">
      <c r="B49" s="18"/>
      <c r="C49" s="1143" t="s">
        <v>5</v>
      </c>
      <c r="D49" s="1143"/>
      <c r="E49" s="1144"/>
      <c r="F49" s="19">
        <v>1.33</v>
      </c>
      <c r="G49" s="20">
        <v>0.03</v>
      </c>
      <c r="H49" s="20" t="s">
        <v>519</v>
      </c>
      <c r="I49" s="20">
        <v>1.18</v>
      </c>
      <c r="J49" s="21" t="s">
        <v>520</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1" t="s">
        <v>521</v>
      </c>
      <c r="D34" s="1151"/>
      <c r="E34" s="1152"/>
      <c r="F34" s="32">
        <v>0.99</v>
      </c>
      <c r="G34" s="33">
        <v>0.86</v>
      </c>
      <c r="H34" s="33">
        <v>0.2</v>
      </c>
      <c r="I34" s="33" t="s">
        <v>522</v>
      </c>
      <c r="J34" s="34" t="s">
        <v>523</v>
      </c>
      <c r="K34" s="22"/>
      <c r="L34" s="22"/>
      <c r="M34" s="22"/>
      <c r="N34" s="22"/>
      <c r="O34" s="22"/>
      <c r="P34" s="22"/>
    </row>
    <row r="35" spans="1:16" ht="39" customHeight="1">
      <c r="A35" s="22"/>
      <c r="B35" s="35"/>
      <c r="C35" s="1145" t="s">
        <v>524</v>
      </c>
      <c r="D35" s="1146"/>
      <c r="E35" s="1147"/>
      <c r="F35" s="36">
        <v>15.18</v>
      </c>
      <c r="G35" s="37">
        <v>16.649999999999999</v>
      </c>
      <c r="H35" s="37">
        <v>18.57</v>
      </c>
      <c r="I35" s="37">
        <v>18.79</v>
      </c>
      <c r="J35" s="38">
        <v>16.649999999999999</v>
      </c>
      <c r="K35" s="22"/>
      <c r="L35" s="22"/>
      <c r="M35" s="22"/>
      <c r="N35" s="22"/>
      <c r="O35" s="22"/>
      <c r="P35" s="22"/>
    </row>
    <row r="36" spans="1:16" ht="39" customHeight="1">
      <c r="A36" s="22"/>
      <c r="B36" s="35"/>
      <c r="C36" s="1145" t="s">
        <v>525</v>
      </c>
      <c r="D36" s="1146"/>
      <c r="E36" s="1147"/>
      <c r="F36" s="36">
        <v>2.44</v>
      </c>
      <c r="G36" s="37">
        <v>2.4500000000000002</v>
      </c>
      <c r="H36" s="37">
        <v>2.31</v>
      </c>
      <c r="I36" s="37">
        <v>3.48</v>
      </c>
      <c r="J36" s="38">
        <v>3.01</v>
      </c>
      <c r="K36" s="22"/>
      <c r="L36" s="22"/>
      <c r="M36" s="22"/>
      <c r="N36" s="22"/>
      <c r="O36" s="22"/>
      <c r="P36" s="22"/>
    </row>
    <row r="37" spans="1:16" ht="39" customHeight="1">
      <c r="A37" s="22"/>
      <c r="B37" s="35"/>
      <c r="C37" s="1145" t="s">
        <v>526</v>
      </c>
      <c r="D37" s="1146"/>
      <c r="E37" s="1147"/>
      <c r="F37" s="36">
        <v>0.15</v>
      </c>
      <c r="G37" s="37">
        <v>0.16</v>
      </c>
      <c r="H37" s="37">
        <v>0.2</v>
      </c>
      <c r="I37" s="37">
        <v>0.21</v>
      </c>
      <c r="J37" s="38">
        <v>0.23</v>
      </c>
      <c r="K37" s="22"/>
      <c r="L37" s="22"/>
      <c r="M37" s="22"/>
      <c r="N37" s="22"/>
      <c r="O37" s="22"/>
      <c r="P37" s="22"/>
    </row>
    <row r="38" spans="1:16" ht="39" customHeight="1">
      <c r="A38" s="22"/>
      <c r="B38" s="35"/>
      <c r="C38" s="1145" t="s">
        <v>527</v>
      </c>
      <c r="D38" s="1146"/>
      <c r="E38" s="1147"/>
      <c r="F38" s="36">
        <v>0.15</v>
      </c>
      <c r="G38" s="37">
        <v>0.09</v>
      </c>
      <c r="H38" s="37">
        <v>0.32</v>
      </c>
      <c r="I38" s="37">
        <v>0.34</v>
      </c>
      <c r="J38" s="38">
        <v>0.1</v>
      </c>
      <c r="K38" s="22"/>
      <c r="L38" s="22"/>
      <c r="M38" s="22"/>
      <c r="N38" s="22"/>
      <c r="O38" s="22"/>
      <c r="P38" s="22"/>
    </row>
    <row r="39" spans="1:16" ht="39" customHeight="1">
      <c r="A39" s="22"/>
      <c r="B39" s="35"/>
      <c r="C39" s="1145" t="s">
        <v>528</v>
      </c>
      <c r="D39" s="1146"/>
      <c r="E39" s="1147"/>
      <c r="F39" s="36" t="s">
        <v>475</v>
      </c>
      <c r="G39" s="37">
        <v>0</v>
      </c>
      <c r="H39" s="37">
        <v>0</v>
      </c>
      <c r="I39" s="37">
        <v>0</v>
      </c>
      <c r="J39" s="38">
        <v>0</v>
      </c>
      <c r="K39" s="22"/>
      <c r="L39" s="22"/>
      <c r="M39" s="22"/>
      <c r="N39" s="22"/>
      <c r="O39" s="22"/>
      <c r="P39" s="22"/>
    </row>
    <row r="40" spans="1:16" ht="39" customHeight="1">
      <c r="A40" s="22"/>
      <c r="B40" s="35"/>
      <c r="C40" s="1145" t="s">
        <v>529</v>
      </c>
      <c r="D40" s="1146"/>
      <c r="E40" s="1147"/>
      <c r="F40" s="36">
        <v>0</v>
      </c>
      <c r="G40" s="37">
        <v>0</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530</v>
      </c>
      <c r="D42" s="1146"/>
      <c r="E42" s="1147"/>
      <c r="F42" s="36" t="s">
        <v>475</v>
      </c>
      <c r="G42" s="37" t="s">
        <v>475</v>
      </c>
      <c r="H42" s="37" t="s">
        <v>475</v>
      </c>
      <c r="I42" s="37" t="s">
        <v>475</v>
      </c>
      <c r="J42" s="38" t="s">
        <v>475</v>
      </c>
      <c r="K42" s="22"/>
      <c r="L42" s="22"/>
      <c r="M42" s="22"/>
      <c r="N42" s="22"/>
      <c r="O42" s="22"/>
      <c r="P42" s="22"/>
    </row>
    <row r="43" spans="1:16" ht="39" customHeight="1" thickBot="1">
      <c r="A43" s="22"/>
      <c r="B43" s="40"/>
      <c r="C43" s="1148" t="s">
        <v>531</v>
      </c>
      <c r="D43" s="1149"/>
      <c r="E43" s="1150"/>
      <c r="F43" s="41">
        <v>0</v>
      </c>
      <c r="G43" s="42" t="s">
        <v>475</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1" t="s">
        <v>11</v>
      </c>
      <c r="C45" s="1162"/>
      <c r="D45" s="58"/>
      <c r="E45" s="1167" t="s">
        <v>12</v>
      </c>
      <c r="F45" s="1167"/>
      <c r="G45" s="1167"/>
      <c r="H45" s="1167"/>
      <c r="I45" s="1167"/>
      <c r="J45" s="1168"/>
      <c r="K45" s="59">
        <v>2331</v>
      </c>
      <c r="L45" s="60">
        <v>2143</v>
      </c>
      <c r="M45" s="60">
        <v>2149</v>
      </c>
      <c r="N45" s="60">
        <v>2232</v>
      </c>
      <c r="O45" s="61">
        <v>2346</v>
      </c>
      <c r="P45" s="48"/>
      <c r="Q45" s="48"/>
      <c r="R45" s="48"/>
      <c r="S45" s="48"/>
      <c r="T45" s="48"/>
      <c r="U45" s="48"/>
    </row>
    <row r="46" spans="1:21" ht="30.75" customHeight="1">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c r="A48" s="48"/>
      <c r="B48" s="1163"/>
      <c r="C48" s="1164"/>
      <c r="D48" s="62"/>
      <c r="E48" s="1155" t="s">
        <v>15</v>
      </c>
      <c r="F48" s="1155"/>
      <c r="G48" s="1155"/>
      <c r="H48" s="1155"/>
      <c r="I48" s="1155"/>
      <c r="J48" s="1156"/>
      <c r="K48" s="63">
        <v>1102</v>
      </c>
      <c r="L48" s="64">
        <v>1046</v>
      </c>
      <c r="M48" s="64">
        <v>1029</v>
      </c>
      <c r="N48" s="64">
        <v>984</v>
      </c>
      <c r="O48" s="65">
        <v>874</v>
      </c>
      <c r="P48" s="48"/>
      <c r="Q48" s="48"/>
      <c r="R48" s="48"/>
      <c r="S48" s="48"/>
      <c r="T48" s="48"/>
      <c r="U48" s="48"/>
    </row>
    <row r="49" spans="1:21" ht="30.75" customHeight="1">
      <c r="A49" s="48"/>
      <c r="B49" s="1163"/>
      <c r="C49" s="1164"/>
      <c r="D49" s="62"/>
      <c r="E49" s="1155" t="s">
        <v>16</v>
      </c>
      <c r="F49" s="1155"/>
      <c r="G49" s="1155"/>
      <c r="H49" s="1155"/>
      <c r="I49" s="1155"/>
      <c r="J49" s="1156"/>
      <c r="K49" s="63">
        <v>452</v>
      </c>
      <c r="L49" s="64">
        <v>474</v>
      </c>
      <c r="M49" s="64">
        <v>445</v>
      </c>
      <c r="N49" s="64">
        <v>436</v>
      </c>
      <c r="O49" s="65">
        <v>409</v>
      </c>
      <c r="P49" s="48"/>
      <c r="Q49" s="48"/>
      <c r="R49" s="48"/>
      <c r="S49" s="48"/>
      <c r="T49" s="48"/>
      <c r="U49" s="48"/>
    </row>
    <row r="50" spans="1:21" ht="30.75" customHeight="1">
      <c r="A50" s="48"/>
      <c r="B50" s="1163"/>
      <c r="C50" s="1164"/>
      <c r="D50" s="62"/>
      <c r="E50" s="1155" t="s">
        <v>17</v>
      </c>
      <c r="F50" s="1155"/>
      <c r="G50" s="1155"/>
      <c r="H50" s="1155"/>
      <c r="I50" s="1155"/>
      <c r="J50" s="1156"/>
      <c r="K50" s="63">
        <v>43</v>
      </c>
      <c r="L50" s="64">
        <v>42</v>
      </c>
      <c r="M50" s="64">
        <v>40</v>
      </c>
      <c r="N50" s="64">
        <v>39</v>
      </c>
      <c r="O50" s="65">
        <v>38</v>
      </c>
      <c r="P50" s="48"/>
      <c r="Q50" s="48"/>
      <c r="R50" s="48"/>
      <c r="S50" s="48"/>
      <c r="T50" s="48"/>
      <c r="U50" s="48"/>
    </row>
    <row r="51" spans="1:21" ht="30.75" customHeight="1">
      <c r="A51" s="48"/>
      <c r="B51" s="1165"/>
      <c r="C51" s="1166"/>
      <c r="D51" s="66"/>
      <c r="E51" s="1155" t="s">
        <v>18</v>
      </c>
      <c r="F51" s="1155"/>
      <c r="G51" s="1155"/>
      <c r="H51" s="1155"/>
      <c r="I51" s="1155"/>
      <c r="J51" s="1156"/>
      <c r="K51" s="63" t="s">
        <v>475</v>
      </c>
      <c r="L51" s="64" t="s">
        <v>475</v>
      </c>
      <c r="M51" s="64" t="s">
        <v>475</v>
      </c>
      <c r="N51" s="64" t="s">
        <v>475</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3527</v>
      </c>
      <c r="L52" s="64">
        <v>3573</v>
      </c>
      <c r="M52" s="64">
        <v>3571</v>
      </c>
      <c r="N52" s="64">
        <v>3614</v>
      </c>
      <c r="O52" s="65">
        <v>3752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401</v>
      </c>
      <c r="L53" s="69">
        <v>132</v>
      </c>
      <c r="M53" s="69">
        <v>92</v>
      </c>
      <c r="N53" s="69">
        <v>77</v>
      </c>
      <c r="O53" s="70">
        <v>-85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HOSTNAME</cp:lastModifiedBy>
  <cp:lastPrinted>2016-04-21T07:15:09Z</cp:lastPrinted>
  <dcterms:created xsi:type="dcterms:W3CDTF">2016-02-15T01:44:43Z</dcterms:created>
  <dcterms:modified xsi:type="dcterms:W3CDTF">2016-05-06T09:43:01Z</dcterms:modified>
</cp:coreProperties>
</file>