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4200" windowWidth="20040" windowHeight="35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<sst xmlns="http://schemas.openxmlformats.org/spreadsheetml/2006/main" count="959" uniqueCount="543">
  <si>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</si>
  <si>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</si>
  <si>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</si>
  <si>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</si>
  <si>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</si>
  <si>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</si>
  <si>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</si>
  <si>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</si>
  <si>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</si>
  <si>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</si>
  <si>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</si>
  <si>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</si>
  <si>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</si>
  <si>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</si>
  <si>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</si>
  <si>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</si>
  <si>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</si>
  <si>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</si>
  <si>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</si>
  <si>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</si>
  <si>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</si>
  <si>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</si>
  <si>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</si>
  <si>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</si>
  <si>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</si>
  <si>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</si>
  <si>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</si>
  <si>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</si>
  <si>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</si>
  <si>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</si>
  <si>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</si>
  <si>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</si>
  <si>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</si>
  <si>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</si>
  <si>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</si>
  <si>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</si>
  <si>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</si>
  <si>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</si>
  <si>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</si>
  <si>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</si>
  <si>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</si>
  <si>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</si>
  <si>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</si>
  <si>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</si>
  <si>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</si>
  <si>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</si>
  <si>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</si>
  <si>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</si>
  <si>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</si>
  <si>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</si>
  <si>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</si>
  <si>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</si>
  <si>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</si>
  <si>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</si>
  <si>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</si>
  <si>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</si>
  <si>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</si>
  <si>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</si>
  <si>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</si>
  <si>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</si>
  <si>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</si>
  <si>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</si>
  <si>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</si>
  <si>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</si>
  <si>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</si>
  <si>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</si>
  <si>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</si>
  <si>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</si>
  <si>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</si>
  <si>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</si>
  <si>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</si>
  <si>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</si>
  <si>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</si>
  <si>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</si>
  <si>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</si>
  <si>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</si>
  <si>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</si>
  <si>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</si>
  <si>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</si>
  <si>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</si>
  <si>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</si>
  <si>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</si>
  <si>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貝塚市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</si>
  <si>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</si>
  <si>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</si>
  <si>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</si>
  <si>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</si>
  <si>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</si>
  <si>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</si>
  <si>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</si>
  <si>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</si>
  <si>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</si>
  <si>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</si>
  <si>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</si>
  <si>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</si>
  <si>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</si>
  <si>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</si>
  <si>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</si>
  <si>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</si>
  <si>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</si>
  <si>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</si>
  <si>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</si>
  <si>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</si>
  <si>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</si>
  <si>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</si>
  <si>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</si>
  <si>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</si>
  <si>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</si>
  <si>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</si>
  <si>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</si>
  <si>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</si>
  <si>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</si>
  <si>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</si>
  <si>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</si>
  <si>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</si>
  <si>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</si>
  <si>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</si>
  <si>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</si>
  <si>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</si>
  <si>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</si>
  <si>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</si>
  <si>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</si>
  <si>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</si>
  <si>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</si>
  <si>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</si>
  <si>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</si>
  <si>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</si>
  <si>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</si>
  <si>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</si>
  <si>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</si>
  <si>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</si>
  <si>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</si>
  <si>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</si>
  <si>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</si>
  <si>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</si>
  <si>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</si>
  <si>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</si>
  <si>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</si>
  <si>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</si>
  <si>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</si>
  <si>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</si>
  <si>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</si>
  <si>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</si>
  <si>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</si>
  <si>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</si>
  <si>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</si>
  <si>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</si>
  <si>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</si>
  <si>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</si>
  <si>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</si>
  <si>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</si>
  <si>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</si>
  <si>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</si>
  <si>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</si>
  <si>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</si>
  <si>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</si>
  <si>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</si>
  <si>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</si>
  <si>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</si>
  <si>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</si>
  <si>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</si>
  <si>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</si>
  <si>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</si>
  <si>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</si>
  <si>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</si>
  <si>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</si>
  <si>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</si>
  <si>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</si>
  <si>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</si>
  <si>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</si>
  <si>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</si>
  <si>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</si>
  <si>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</si>
  <si>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</si>
  <si>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</si>
  <si>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</si>
  <si>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</si>
  <si>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</si>
  <si>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</si>
  <si>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</si>
  <si>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</si>
  <si>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</si>
  <si>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</si>
  <si>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</si>
  <si>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</si>
  <si>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</si>
  <si>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</si>
  <si>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</si>
  <si>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</si>
  <si>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</si>
  <si>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</si>
  <si>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</si>
  <si>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</si>
  <si>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</si>
  <si>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大阪府貝塚市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</si>
  <si>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</si>
  <si>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</si>
  <si>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</si>
  <si>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</si>
  <si>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</si>
  <si>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</si>
  <si>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</si>
  <si>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</si>
  <si>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</si>
  <si>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</si>
  <si>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</si>
  <si>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</si>
  <si>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</si>
  <si>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</si>
  <si>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</si>
  <si>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</si>
  <si>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</si>
  <si>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</si>
  <si>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</si>
  <si>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</si>
  <si>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</si>
  <si>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</si>
  <si>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</si>
  <si>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</si>
  <si>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</si>
  <si>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</si>
  <si>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</si>
  <si>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</si>
  <si>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</si>
  <si>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</si>
  <si>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</si>
  <si>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</si>
  <si>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</si>
  <si>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</si>
  <si>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</si>
  <si>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</si>
  <si>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</si>
  <si>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</si>
  <si>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</si>
  <si>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</si>
  <si>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</si>
  <si>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</si>
  <si>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</si>
  <si>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</si>
  <si>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</si>
  <si>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</si>
  <si>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</si>
  <si>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</si>
  <si>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</si>
  <si>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</si>
  <si>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</si>
  <si>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</si>
  <si>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</si>
  <si>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</si>
  <si>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</si>
  <si>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</si>
  <si>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</si>
  <si>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</si>
  <si>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</si>
  <si>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</si>
  <si>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</si>
  <si>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</si>
  <si>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</si>
  <si>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</si>
  <si>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</si>
  <si>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</si>
  <si>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</si>
  <si>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</si>
  <si>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</si>
  <si>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</si>
  <si>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</si>
  <si>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</si>
  <si>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</si>
  <si>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</si>
  <si>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</si>
  <si>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</si>
  <si>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</si>
  <si>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</si>
  <si>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</si>
  <si>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</si>
  <si>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</si>
  <si>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</si>
  <si>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</si>
  <si>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</si>
  <si>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</si>
  <si>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</si>
  <si>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</si>
  <si>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</si>
  <si>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</si>
  <si>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</si>
  <si>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</si>
  <si>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</si>
  <si>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</si>
  <si>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</si>
  <si>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</si>
  <si>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</si>
  <si>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</si>
  <si>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</si>
  <si>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</si>
  <si>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</si>
  <si>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</si>
  <si>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</si>
  <si>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</si>
  <si>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</si>
  <si>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</si>
  <si>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</si>
  <si>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</si>
  <si>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</si>
  <si>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</si>
  <si>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</si>
  <si>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</si>
  <si>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</si>
  <si>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</si>
  <si>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</si>
  <si>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</si>
  <si>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</si>
  <si>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</si>
  <si>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</si>
  <si>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</si>
  <si>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</si>
  <si>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</si>
  <si>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</si>
  <si>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</si>
  <si>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</si>
  <si>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</si>
  <si>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</si>
  <si>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</si>
  <si>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</si>
  <si>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</si>
  <si>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</si>
  <si>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</si>
  <si>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</si>
  <si>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</si>
  <si>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</si>
  <si>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</si>
  <si>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</si>
  <si>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</si>
  <si>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</si>
  <si>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</si>
  <si>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</si>
  <si>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</si>
  <si>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</si>
  <si>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</si>
  <si>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</si>
  <si>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</si>
  <si>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</si>
  <si>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</si>
  <si>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</si>
  <si>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大阪府貝塚市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</si>
  <si>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</si>
  <si>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</si>
  <si>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</si>
  <si>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</si>
  <si>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</si>
  <si>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</si>
  <si>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</si>
  <si>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</si>
  <si>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</si>
  <si>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</si>
  <si>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</si>
  <si>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</si>
  <si>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</si>
  <si>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</si>
  <si>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</si>
  <si>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</si>
  <si>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</si>
  <si>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</si>
  <si>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</si>
  <si>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</si>
  <si>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</si>
  <si>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</si>
  <si>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</si>
  <si>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</si>
  <si>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</si>
  <si>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</si>
  <si>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</si>
  <si>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</si>
  <si>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</si>
  <si>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</si>
  <si>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</si>
  <si>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</si>
  <si>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</si>
  <si>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</si>
  <si>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</si>
  <si>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</si>
  <si>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</si>
  <si>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</si>
  <si>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</si>
  <si>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</si>
  <si>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</si>
  <si>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</si>
  <si>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</si>
  <si>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</si>
  <si>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</si>
  <si>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</si>
  <si>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</si>
  <si>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</si>
  <si>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</si>
  <si>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</si>
  <si>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</si>
  <si>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</si>
  <si>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</si>
  <si>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</si>
  <si>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</si>
  <si>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</si>
  <si>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</si>
  <si>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</si>
  <si>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</si>
  <si>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</si>
  <si>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</si>
  <si>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</si>
  <si>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</si>
  <si>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</si>
  <si>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</si>
  <si>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</si>
  <si>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</si>
  <si>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</si>
  <si>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</si>
  <si>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</si>
  <si>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</si>
  <si>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</si>
  <si>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</si>
  <si>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</si>
  <si>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</si>
  <si>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</si>
  <si>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</si>
  <si>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</si>
  <si>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</si>
  <si>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</si>
  <si>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</si>
  <si>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</si>
  <si>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</si>
  <si>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</si>
  <si>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</si>
  <si>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</si>
  <si>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</si>
  <si>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</si>
  <si>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</si>
  <si>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</si>
  <si>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</si>
  <si>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</si>
  <si>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</si>
  <si>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</si>
  <si>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</si>
  <si>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</si>
  <si>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</si>
  <si>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</si>
  <si>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</si>
  <si>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</si>
  <si>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</si>
  <si>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</si>
  <si>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</si>
  <si>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</si>
  <si>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</si>
  <si>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</si>
  <si>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</si>
  <si>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</si>
  <si>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</si>
  <si>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</si>
  <si>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</si>
  <si>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</si>
  <si>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</si>
  <si>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</si>
  <si>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</si>
  <si>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</si>
  <si>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</si>
  <si>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</si>
  <si>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</si>
  <si>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</si>
  <si>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</si>
  <si>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</si>
  <si>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</si>
  <si>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</si>
  <si>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</si>
  <si>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</si>
  <si>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</si>
  <si>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</si>
  <si>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</si>
  <si>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</si>
  <si>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</si>
  <si>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</si>
  <si>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</si>
  <si>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</si>
  <si>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</si>
  <si>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</si>
  <si>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</si>
  <si>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</si>
  <si>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</si>
  <si>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</si>
  <si>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</si>
  <si>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</si>
  <si>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</si>
  <si>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</si>
  <si>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</si>
  <si>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</si>
  <si>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</si>
  <si>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</si>
  <si>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</si>
  <si>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</si>
  <si>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</si>
  <si>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</si>
  <si>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</si>
  <si>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</si>
  <si>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</si>
  <si>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</si>
  <si>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</si>
  <si>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</si>
  <si>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</si>
  <si>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</si>
  <si>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</si>
  <si>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</si>
  <si>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</si>
  <si>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</si>
  <si>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</si>
  <si>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</si>
  <si>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</si>
  <si>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</si>
  <si>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</si>
  <si>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</si>
  <si>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</si>
  <si>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</si>
  <si>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</si>
  <si>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</si>
  <si>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</si>
  <si>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1.14</t>
  </si>
  <si>
    <t>▲ 0.12</t>
  </si>
  <si>
    <t>水道事業会計</t>
  </si>
  <si>
    <t>病院事業会計</t>
  </si>
  <si>
    <t>▲ 2.79</t>
  </si>
  <si>
    <t>介護保険事業特別会計</t>
  </si>
  <si>
    <t>一般会計</t>
  </si>
  <si>
    <t>下水道特別会計</t>
  </si>
  <si>
    <t>国民健康保険事業特別会計</t>
  </si>
  <si>
    <t>後期高齢者医療事業特別会計</t>
  </si>
  <si>
    <t>その他会計（赤字）</t>
  </si>
  <si>
    <t>その他会計（黒字）</t>
  </si>
  <si>
    <t>岸和田市貝塚市清掃施設組合</t>
    <rPh sb="0" eb="4">
      <t>キシワダシ</t>
    </rPh>
    <rPh sb="4" eb="7">
      <t>カイヅカシ</t>
    </rPh>
    <rPh sb="7" eb="9">
      <t>セイソウ</t>
    </rPh>
    <rPh sb="9" eb="11">
      <t>シセツ</t>
    </rPh>
    <rPh sb="11" eb="13">
      <t>クミアイ</t>
    </rPh>
    <phoneticPr fontId="2"/>
  </si>
  <si>
    <t>大阪府都市競艇組合</t>
    <rPh sb="0" eb="3">
      <t>オオサカフ</t>
    </rPh>
    <rPh sb="3" eb="5">
      <t>トシ</t>
    </rPh>
    <rPh sb="5" eb="7">
      <t>キョウテイ</t>
    </rPh>
    <rPh sb="7" eb="9">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</si>
  <si>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</si>
  <si>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</si>
  <si>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</si>
  <si>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</si>
  <si>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</si>
  <si>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</si>
  <si>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貝塚市文化振興事業団</t>
    <rPh sb="0" eb="3">
      <t>カイヅカシ</t>
    </rPh>
    <rPh sb="3" eb="5">
      <t>ブンカ</t>
    </rPh>
    <rPh sb="5" eb="7">
      <t>シンコウ</t>
    </rPh>
    <rPh sb="7" eb="10">
      <t>ジギョウダン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</si>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</sst>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21058</c:v>
                </c:pt>
                <c:pt idx="1">
                  <c:v>17828</c:v>
                </c:pt>
                <c:pt idx="2">
                  <c:v>13829</c:v>
                </c:pt>
                <c:pt idx="3">
                  <c:v>14829</c:v>
                </c:pt>
                <c:pt idx="4">
                  <c:v>25392</c:v>
                </c:pt>
              </c:numCache>
            </c:numRef>
          </c:val>
          <c:smooth val="0"/>
        </c:ser>
        <c:dLbls>
          <c:showLegendKey val="0"/>
          <c:showVal val="0"/>
          <c:showCatName val="0"/>
          <c:showSerName val="0"/>
          <c:showPercent val="0"/>
          <c:showBubbleSize val="0"/>
        </c:dLbls>
        <c:marker val="1"/>
        <c:smooth val="0"/>
        <c:axId val="108339200"/>
        <c:axId val="108341120"/>
      </c:lineChart>
      <c:catAx>
        <c:axId val="108339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41120"/>
        <c:crosses val="autoZero"/>
        <c:auto val="1"/>
        <c:lblAlgn val="ctr"/>
        <c:lblOffset val="100"/>
        <c:tickLblSkip val="1"/>
        <c:tickMarkSkip val="1"/>
        <c:noMultiLvlLbl val="0"/>
      </c:catAx>
      <c:valAx>
        <c:axId val="1083411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39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0.56999999999999995</c:v>
                </c:pt>
                <c:pt idx="1">
                  <c:v>0.36</c:v>
                </c:pt>
                <c:pt idx="2">
                  <c:v>0.46</c:v>
                </c:pt>
                <c:pt idx="3">
                  <c:v>0.11</c:v>
                </c:pt>
                <c:pt idx="4">
                  <c:v>0.36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3.51</c:v>
                </c:pt>
                <c:pt idx="1">
                  <c:v>5.33</c:v>
                </c:pt>
                <c:pt idx="2">
                  <c:v>6.4</c:v>
                </c:pt>
                <c:pt idx="3">
                  <c:v>6.61</c:v>
                </c:pt>
                <c:pt idx="4">
                  <c:v>6.68</c:v>
                </c:pt>
              </c:numCache>
            </c:numRef>
          </c:val>
        </c:ser>
        <c:dLbls>
          <c:showLegendKey val="0"/>
          <c:showVal val="0"/>
          <c:showCatName val="0"/>
          <c:showSerName val="0"/>
          <c:showPercent val="0"/>
          <c:showBubbleSize val="0"/>
        </c:dLbls>
        <c:gapWidth val="250"/>
        <c:overlap val="100"/>
        <c:axId val="108806144"/>
        <c:axId val="108808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-1.1399999999999999</c:v>
                </c:pt>
                <c:pt idx="1">
                  <c:v>1.66</c:v>
                </c:pt>
                <c:pt idx="2">
                  <c:v>1.1399999999999999</c:v>
                </c:pt>
                <c:pt idx="3">
                  <c:v>-0.12</c:v>
                </c:pt>
                <c:pt idx="4">
                  <c:v>0.31</c:v>
                </c:pt>
              </c:numCache>
            </c:numRef>
          </c:val>
          <c:smooth val="0"/>
        </c:ser>
        <c:dLbls>
          <c:showLegendKey val="0"/>
          <c:showVal val="0"/>
          <c:showCatName val="0"/>
          <c:showSerName val="0"/>
          <c:showPercent val="0"/>
          <c:showBubbleSize val="0"/>
        </c:dLbls>
        <c:marker val="1"/>
        <c:smooth val="0"/>
        <c:axId val="108806144"/>
        <c:axId val="108808064"/>
      </c:lineChart>
      <c:catAx>
        <c:axId val="10880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808064"/>
        <c:crosses val="autoZero"/>
        <c:auto val="1"/>
        <c:lblAlgn val="ctr"/>
        <c:lblOffset val="100"/>
        <c:tickLblSkip val="1"/>
        <c:tickMarkSkip val="1"/>
        <c:noMultiLvlLbl val="0"/>
      </c:catAx>
      <c:valAx>
        <c:axId val="10880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0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0.03</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0.06</c:v>
                </c:pt>
                <c:pt idx="4">
                  <c:v>#N/A</c:v>
                </c:pt>
                <c:pt idx="5">
                  <c:v>0.06</c:v>
                </c:pt>
                <c:pt idx="6">
                  <c:v>#N/A</c:v>
                </c:pt>
                <c:pt idx="7">
                  <c:v>0.04</c:v>
                </c:pt>
                <c:pt idx="8">
                  <c:v>#N/A</c:v>
                </c:pt>
                <c:pt idx="9">
                  <c:v>0.01</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2.02</c:v>
                </c:pt>
                <c:pt idx="2">
                  <c:v>#N/A</c:v>
                </c:pt>
                <c:pt idx="3">
                  <c:v>2.48</c:v>
                </c:pt>
                <c:pt idx="4">
                  <c:v>#N/A</c:v>
                </c:pt>
                <c:pt idx="5">
                  <c:v>2.21</c:v>
                </c:pt>
                <c:pt idx="6">
                  <c:v>#N/A</c:v>
                </c:pt>
                <c:pt idx="7">
                  <c:v>1.03</c:v>
                </c:pt>
                <c:pt idx="8">
                  <c:v>#N/A</c:v>
                </c:pt>
                <c:pt idx="9">
                  <c:v>0.03</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0.04</c:v>
                </c:pt>
                <c:pt idx="4">
                  <c:v>#N/A</c:v>
                </c:pt>
                <c:pt idx="5">
                  <c:v>0.02</c:v>
                </c:pt>
                <c:pt idx="6">
                  <c:v>#N/A</c:v>
                </c:pt>
                <c:pt idx="7">
                  <c:v>0</c:v>
                </c:pt>
                <c:pt idx="8">
                  <c:v>#N/A</c:v>
                </c:pt>
                <c:pt idx="9">
                  <c:v>0.04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0.56999999999999995</c:v>
                </c:pt>
                <c:pt idx="2">
                  <c:v>#N/A</c:v>
                </c:pt>
                <c:pt idx="3">
                  <c:v>0.35</c:v>
                </c:pt>
                <c:pt idx="4">
                  <c:v>#N/A</c:v>
                </c:pt>
                <c:pt idx="5">
                  <c:v>0.45</c:v>
                </c:pt>
                <c:pt idx="6">
                  <c:v>#N/A</c:v>
                </c:pt>
                <c:pt idx="7">
                  <c:v>0.1</c:v>
                </c:pt>
                <c:pt idx="8">
                  <c:v>#N/A</c:v>
                </c:pt>
                <c:pt idx="9">
                  <c:v>0.36</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0.39</c:v>
                </c:pt>
                <c:pt idx="2">
                  <c:v>#N/A</c:v>
                </c:pt>
                <c:pt idx="3">
                  <c:v>0.36</c:v>
                </c:pt>
                <c:pt idx="4">
                  <c:v>#N/A</c:v>
                </c:pt>
                <c:pt idx="5">
                  <c:v>1.04</c:v>
                </c:pt>
                <c:pt idx="6">
                  <c:v>#N/A</c:v>
                </c:pt>
                <c:pt idx="7">
                  <c:v>0.48</c:v>
                </c:pt>
                <c:pt idx="8">
                  <c:v>#N/A</c:v>
                </c:pt>
                <c:pt idx="9">
                  <c:v>0.83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2.79</c:v>
                </c:pt>
                <c:pt idx="1">
                  <c:v>#N/A</c:v>
                </c:pt>
                <c:pt idx="2">
                  <c:v>#N/A</c:v>
                </c:pt>
                <c:pt idx="3">
                  <c:v>1.91</c:v>
                </c:pt>
                <c:pt idx="4">
                  <c:v>#N/A</c:v>
                </c:pt>
                <c:pt idx="5">
                  <c:v>0.89</c:v>
                </c:pt>
                <c:pt idx="6">
                  <c:v>#N/A</c:v>
                </c:pt>
                <c:pt idx="7">
                  <c:v>2.54</c:v>
                </c:pt>
                <c:pt idx="8">
                  <c:v>#N/A</c:v>
                </c:pt>
                <c:pt idx="9">
                  <c:v>2.42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20.7</c:v>
                </c:pt>
                <c:pt idx="2">
                  <c:v>#N/A</c:v>
                </c:pt>
                <c:pt idx="3">
                  <c:v>15.3</c:v>
                </c:pt>
                <c:pt idx="4">
                  <c:v>#N/A</c:v>
                </c:pt>
                <c:pt idx="5">
                  <c:v>16.57</c:v>
                </c:pt>
                <c:pt idx="6">
                  <c:v>#N/A</c:v>
                </c:pt>
                <c:pt idx="7">
                  <c:v>18.55</c:v>
                </c:pt>
                <c:pt idx="8">
                  <c:v>#N/A</c:v>
                </c:pt>
                <c:pt idx="9">
                  <c:v>19.75</c:v>
                </c:pt>
              </c:numCache>
            </c:numRef>
          </c:val>
        </c:ser>
        <c:dLbls>
          <c:showLegendKey val="0"/>
          <c:showVal val="0"/>
          <c:showCatName val="0"/>
          <c:showSerName val="0"/>
          <c:showPercent val="0"/>
          <c:showBubbleSize val="0"/>
        </c:dLbls>
        <c:gapWidth val="150"/>
        <c:overlap val="100"/>
        <c:axId val="108914944"/>
        <c:axId val="109187072"/>
      </c:barChart>
      <c:catAx>
        <c:axId val="10891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187072"/>
        <c:crosses val="autoZero"/>
        <c:auto val="1"/>
        <c:lblAlgn val="ctr"/>
        <c:lblOffset val="100"/>
        <c:tickLblSkip val="1"/>
        <c:tickMarkSkip val="1"/>
        <c:noMultiLvlLbl val="0"/>
      </c:catAx>
      <c:valAx>
        <c:axId val="10918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14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3170</c:v>
                </c:pt>
                <c:pt idx="5">
                  <c:v>3191</c:v>
                </c:pt>
                <c:pt idx="8">
                  <c:v>3167</c:v>
                </c:pt>
                <c:pt idx="11">
                  <c:v>3171</c:v>
                </c:pt>
                <c:pt idx="14">
                  <c:v>3247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77</c:v>
                </c:pt>
                <c:pt idx="3">
                  <c:v>77</c:v>
                </c:pt>
                <c:pt idx="6">
                  <c:v>159</c:v>
                </c:pt>
                <c:pt idx="9">
                  <c:v>158</c:v>
                </c:pt>
                <c:pt idx="12">
                  <c:v>157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836</c:v>
                </c:pt>
                <c:pt idx="3">
                  <c:v>841</c:v>
                </c:pt>
                <c:pt idx="6">
                  <c:v>840</c:v>
                </c:pt>
                <c:pt idx="9">
                  <c:v>840</c:v>
                </c:pt>
                <c:pt idx="12">
                  <c:v>833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1647</c:v>
                </c:pt>
                <c:pt idx="3">
                  <c:v>1512</c:v>
                </c:pt>
                <c:pt idx="6">
                  <c:v>1535</c:v>
                </c:pt>
                <c:pt idx="9">
                  <c:v>1505</c:v>
                </c:pt>
                <c:pt idx="12">
                  <c:v>1331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2724</c:v>
                </c:pt>
                <c:pt idx="3">
                  <c:v>2840</c:v>
                </c:pt>
                <c:pt idx="6">
                  <c:v>2769</c:v>
                </c:pt>
                <c:pt idx="9">
                  <c:v>2785</c:v>
                </c:pt>
                <c:pt idx="12">
                  <c:v>2597</c:v>
                </c:pt>
              </c:numCache>
            </c:numRef>
          </c:val>
        </c:ser>
        <c:dLbls>
          <c:showLegendKey val="0"/>
          <c:showVal val="0"/>
          <c:showCatName val="0"/>
          <c:showSerName val="0"/>
          <c:showPercent val="0"/>
          <c:showBubbleSize val="0"/>
        </c:dLbls>
        <c:gapWidth val="100"/>
        <c:overlap val="100"/>
        <c:axId val="107849216"/>
        <c:axId val="10785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2115</c:v>
                </c:pt>
                <c:pt idx="2">
                  <c:v>#N/A</c:v>
                </c:pt>
                <c:pt idx="3">
                  <c:v>#N/A</c:v>
                </c:pt>
                <c:pt idx="4">
                  <c:v>2079</c:v>
                </c:pt>
                <c:pt idx="5">
                  <c:v>#N/A</c:v>
                </c:pt>
                <c:pt idx="6">
                  <c:v>#N/A</c:v>
                </c:pt>
                <c:pt idx="7">
                  <c:v>2136</c:v>
                </c:pt>
                <c:pt idx="8">
                  <c:v>#N/A</c:v>
                </c:pt>
                <c:pt idx="9">
                  <c:v>#N/A</c:v>
                </c:pt>
                <c:pt idx="10">
                  <c:v>2117</c:v>
                </c:pt>
                <c:pt idx="11">
                  <c:v>#N/A</c:v>
                </c:pt>
                <c:pt idx="12">
                  <c:v>#N/A</c:v>
                </c:pt>
                <c:pt idx="13">
                  <c:v>1672</c:v>
                </c:pt>
                <c:pt idx="14">
                  <c:v>#N/A</c:v>
                </c:pt>
              </c:numCache>
            </c:numRef>
          </c:val>
          <c:smooth val="0"/>
        </c:ser>
        <c:dLbls>
          <c:showLegendKey val="0"/>
          <c:showVal val="0"/>
          <c:showCatName val="0"/>
          <c:showSerName val="0"/>
          <c:showPercent val="0"/>
          <c:showBubbleSize val="0"/>
        </c:dLbls>
        <c:marker val="1"/>
        <c:smooth val="0"/>
        <c:axId val="107849216"/>
        <c:axId val="107851136"/>
      </c:lineChart>
      <c:catAx>
        <c:axId val="10784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51136"/>
        <c:crosses val="autoZero"/>
        <c:auto val="1"/>
        <c:lblAlgn val="ctr"/>
        <c:lblOffset val="100"/>
        <c:tickLblSkip val="1"/>
        <c:tickMarkSkip val="1"/>
        <c:noMultiLvlLbl val="0"/>
      </c:catAx>
      <c:valAx>
        <c:axId val="10785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4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30024</c:v>
                </c:pt>
                <c:pt idx="5">
                  <c:v>30585</c:v>
                </c:pt>
                <c:pt idx="8">
                  <c:v>31103</c:v>
                </c:pt>
                <c:pt idx="11">
                  <c:v>31622</c:v>
                </c:pt>
                <c:pt idx="14">
                  <c:v>31935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9723</c:v>
                </c:pt>
                <c:pt idx="5">
                  <c:v>9155</c:v>
                </c:pt>
                <c:pt idx="8">
                  <c:v>8991</c:v>
                </c:pt>
                <c:pt idx="11">
                  <c:v>8500</c:v>
                </c:pt>
                <c:pt idx="14">
                  <c:v>8995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3291</c:v>
                </c:pt>
                <c:pt idx="5">
                  <c:v>3307</c:v>
                </c:pt>
                <c:pt idx="8">
                  <c:v>3594</c:v>
                </c:pt>
                <c:pt idx="11">
                  <c:v>3324</c:v>
                </c:pt>
                <c:pt idx="14">
                  <c:v>3100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5309</c:v>
                </c:pt>
                <c:pt idx="3">
                  <c:v>5019</c:v>
                </c:pt>
                <c:pt idx="6">
                  <c:v>4983</c:v>
                </c:pt>
                <c:pt idx="9">
                  <c:v>4739</c:v>
                </c:pt>
                <c:pt idx="12">
                  <c:v>4465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6713</c:v>
                </c:pt>
                <c:pt idx="3">
                  <c:v>5996</c:v>
                </c:pt>
                <c:pt idx="6">
                  <c:v>5248</c:v>
                </c:pt>
                <c:pt idx="9">
                  <c:v>4501</c:v>
                </c:pt>
                <c:pt idx="12">
                  <c:v>3754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21619</c:v>
                </c:pt>
                <c:pt idx="3">
                  <c:v>20528</c:v>
                </c:pt>
                <c:pt idx="6">
                  <c:v>19856</c:v>
                </c:pt>
                <c:pt idx="9">
                  <c:v>19355</c:v>
                </c:pt>
                <c:pt idx="12">
                  <c:v>18989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835</c:v>
                </c:pt>
                <c:pt idx="3">
                  <c:v>1081</c:v>
                </c:pt>
                <c:pt idx="6">
                  <c:v>939</c:v>
                </c:pt>
                <c:pt idx="9">
                  <c:v>796</c:v>
                </c:pt>
                <c:pt idx="12">
                  <c:v>652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26490</c:v>
                </c:pt>
                <c:pt idx="3">
                  <c:v>26488</c:v>
                </c:pt>
                <c:pt idx="6">
                  <c:v>26425</c:v>
                </c:pt>
                <c:pt idx="9">
                  <c:v>26297</c:v>
                </c:pt>
                <c:pt idx="12">
                  <c:v>26714</c:v>
                </c:pt>
              </c:numCache>
            </c:numRef>
          </c:val>
        </c:ser>
        <c:dLbls>
          <c:showLegendKey val="0"/>
          <c:showVal val="0"/>
          <c:showCatName val="0"/>
          <c:showSerName val="0"/>
          <c:showPercent val="0"/>
          <c:showBubbleSize val="0"/>
        </c:dLbls>
        <c:gapWidth val="100"/>
        <c:overlap val="100"/>
        <c:axId val="91389312"/>
        <c:axId val="91395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17928</c:v>
                </c:pt>
                <c:pt idx="2">
                  <c:v>#N/A</c:v>
                </c:pt>
                <c:pt idx="3">
                  <c:v>#N/A</c:v>
                </c:pt>
                <c:pt idx="4">
                  <c:v>16064</c:v>
                </c:pt>
                <c:pt idx="5">
                  <c:v>#N/A</c:v>
                </c:pt>
                <c:pt idx="6">
                  <c:v>#N/A</c:v>
                </c:pt>
                <c:pt idx="7">
                  <c:v>13762</c:v>
                </c:pt>
                <c:pt idx="8">
                  <c:v>#N/A</c:v>
                </c:pt>
                <c:pt idx="9">
                  <c:v>#N/A</c:v>
                </c:pt>
                <c:pt idx="10">
                  <c:v>12242</c:v>
                </c:pt>
                <c:pt idx="11">
                  <c:v>#N/A</c:v>
                </c:pt>
                <c:pt idx="12">
                  <c:v>#N/A</c:v>
                </c:pt>
                <c:pt idx="13">
                  <c:v>10544</c:v>
                </c:pt>
                <c:pt idx="14">
                  <c:v>#N/A</c:v>
                </c:pt>
              </c:numCache>
            </c:numRef>
          </c:val>
          <c:smooth val="0"/>
        </c:ser>
        <c:dLbls>
          <c:showLegendKey val="0"/>
          <c:showVal val="0"/>
          <c:showCatName val="0"/>
          <c:showSerName val="0"/>
          <c:showPercent val="0"/>
          <c:showBubbleSize val="0"/>
        </c:dLbls>
        <c:marker val="1"/>
        <c:smooth val="0"/>
        <c:axId val="91389312"/>
        <c:axId val="91395584"/>
      </c:lineChart>
      <c:catAx>
        <c:axId val="9138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395584"/>
        <c:crosses val="autoZero"/>
        <c:auto val="1"/>
        <c:lblAlgn val="ctr"/>
        <c:lblOffset val="100"/>
        <c:tickLblSkip val="1"/>
        <c:tickMarkSkip val="1"/>
        <c:noMultiLvlLbl val="0"/>
      </c:catAx>
      <c:valAx>
        <c:axId val="9139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8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大阪府貝塚市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89,876
89,290
43.93
30,310,196
30,228,055
64,562
17,718,134
26,713,744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年度決算と同じ</a:t>
          </a:r>
          <a:r>
            <a:rPr lang="en-US" altLang="ja-JP" sz="1100">
              <a:solidFill>
                <a:schemeClr val="dk1"/>
              </a:solidFill>
              <a:effectLst/>
              <a:latin typeface="+mn-lt"/>
              <a:ea typeface="+mn-ea"/>
              <a:cs typeface="+mn-cs"/>
            </a:rPr>
            <a:t>0.67</a:t>
          </a:r>
          <a:r>
            <a:rPr lang="ja-JP" altLang="ja-JP" sz="1100">
              <a:solidFill>
                <a:schemeClr val="dk1"/>
              </a:solidFill>
              <a:effectLst/>
              <a:latin typeface="+mn-lt"/>
              <a:ea typeface="+mn-ea"/>
              <a:cs typeface="+mn-cs"/>
            </a:rPr>
            <a:t>となり、大阪府平均を下回っている状況である。地方消費税率引き上げに伴い地方消費税交付金が増加したことによって若干の改善が見られたものの、指数が変動するほどの改善とはならなかった。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積極的な企業誘致の結果、新たな企業進出が決まるなど、税収拡大に努めているが、固定資産税をはじめとする地方税収入がリーマンショック以前の水準まで回復しておらず</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脆弱な税収</a:t>
          </a:r>
          <a:r>
            <a:rPr lang="ja-JP" altLang="en-US" sz="1100">
              <a:solidFill>
                <a:schemeClr val="dk1"/>
              </a:solidFill>
              <a:effectLst/>
              <a:latin typeface="+mn-lt"/>
              <a:ea typeface="+mn-ea"/>
              <a:cs typeface="+mn-cs"/>
            </a:rPr>
            <a:t>構造にあ</a:t>
          </a:r>
          <a:r>
            <a:rPr lang="ja-JP" altLang="ja-JP" sz="1100">
              <a:solidFill>
                <a:schemeClr val="dk1"/>
              </a:solidFill>
              <a:effectLst/>
              <a:latin typeface="+mn-lt"/>
              <a:ea typeface="+mn-ea"/>
              <a:cs typeface="+mn-cs"/>
            </a:rPr>
            <a:t>る。今後も自主財源の</a:t>
          </a:r>
          <a:r>
            <a:rPr lang="ja-JP" altLang="en-US" sz="1100">
              <a:solidFill>
                <a:schemeClr val="dk1"/>
              </a:solidFill>
              <a:effectLst/>
              <a:latin typeface="+mn-lt"/>
              <a:ea typeface="+mn-ea"/>
              <a:cs typeface="+mn-cs"/>
            </a:rPr>
            <a:t>確保</a:t>
          </a:r>
          <a:r>
            <a:rPr lang="ja-JP" altLang="ja-JP" sz="1100">
              <a:solidFill>
                <a:schemeClr val="dk1"/>
              </a:solidFill>
              <a:effectLst/>
              <a:latin typeface="+mn-lt"/>
              <a:ea typeface="+mn-ea"/>
              <a:cs typeface="+mn-cs"/>
            </a:rPr>
            <a:t>に努め財政基盤の強化を図る。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7257</xdr:rowOff>
    </xdr:from>
    <xdr:to>
      <xdr:col>7</xdr:col>
      <xdr:colOff>152400</xdr:colOff>
      <xdr:row>41</xdr:row>
      <xdr:rowOff>7257</xdr:rowOff>
    </xdr:to>
    <xdr:cxnSp macro="">
      <xdr:nvCxnSpPr>
        <xdr:cNvPr id="69" name="直線コネクタ 68"/>
        <xdr:cNvCxnSpPr/>
      </xdr:nvCxnSpPr>
      <xdr:spPr>
        <a:xfrm>
          <a:off x="4114800" y="703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161472</xdr:rowOff>
    </xdr:from>
    <xdr:to>
      <xdr:col>6</xdr:col>
      <xdr:colOff>0</xdr:colOff>
      <xdr:row>41</xdr:row>
      <xdr:rowOff>7257</xdr:rowOff>
    </xdr:to>
    <xdr:cxnSp macro="">
      <xdr:nvCxnSpPr>
        <xdr:cNvPr id="72" name="直線コネクタ 71"/>
        <xdr:cNvCxnSpPr/>
      </xdr:nvCxnSpPr>
      <xdr:spPr>
        <a:xfrm>
          <a:off x="3225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144235</xdr:rowOff>
    </xdr:from>
    <xdr:to>
      <xdr:col>4</xdr:col>
      <xdr:colOff>482600</xdr:colOff>
      <xdr:row>40</xdr:row>
      <xdr:rowOff>161472</xdr:rowOff>
    </xdr:to>
    <xdr:cxnSp macro="">
      <xdr:nvCxnSpPr>
        <xdr:cNvPr id="75" name="直線コネクタ 74"/>
        <xdr:cNvCxnSpPr/>
      </xdr:nvCxnSpPr>
      <xdr:spPr>
        <a:xfrm>
          <a:off x="2336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144235</xdr:rowOff>
    </xdr:to>
    <xdr:cxnSp macro="">
      <xdr:nvCxnSpPr>
        <xdr:cNvPr id="78" name="直線コネクタ 77"/>
        <xdr:cNvCxnSpPr/>
      </xdr:nvCxnSpPr>
      <xdr:spPr>
        <a:xfrm>
          <a:off x="1447800" y="69505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82" name="テキスト ボックス 81"/>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88" name="円/楕円 87"/>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144434</xdr:rowOff>
    </xdr:from>
    <xdr:ext cx="762000" cy="259045"/>
    <xdr:sp macro="" textlink="">
      <xdr:nvSpPr>
        <xdr:cNvPr id="89"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127907</xdr:rowOff>
    </xdr:from>
    <xdr:to>
      <xdr:col>6</xdr:col>
      <xdr:colOff>50800</xdr:colOff>
      <xdr:row>41</xdr:row>
      <xdr:rowOff>58057</xdr:rowOff>
    </xdr:to>
    <xdr:sp macro="" textlink="">
      <xdr:nvSpPr>
        <xdr:cNvPr id="90" name="円/楕円 89"/>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68234</xdr:rowOff>
    </xdr:from>
    <xdr:ext cx="736600" cy="259045"/>
    <xdr:sp macro="" textlink="">
      <xdr:nvSpPr>
        <xdr:cNvPr id="91" name="テキスト ボックス 90"/>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110672</xdr:rowOff>
    </xdr:from>
    <xdr:to>
      <xdr:col>4</xdr:col>
      <xdr:colOff>533400</xdr:colOff>
      <xdr:row>41</xdr:row>
      <xdr:rowOff>40822</xdr:rowOff>
    </xdr:to>
    <xdr:sp macro="" textlink="">
      <xdr:nvSpPr>
        <xdr:cNvPr id="92" name="円/楕円 91"/>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50999</xdr:rowOff>
    </xdr:from>
    <xdr:ext cx="762000" cy="259045"/>
    <xdr:sp macro="" textlink="">
      <xdr:nvSpPr>
        <xdr:cNvPr id="93" name="テキスト ボックス 92"/>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93435</xdr:rowOff>
    </xdr:from>
    <xdr:to>
      <xdr:col>3</xdr:col>
      <xdr:colOff>330200</xdr:colOff>
      <xdr:row>41</xdr:row>
      <xdr:rowOff>23585</xdr:rowOff>
    </xdr:to>
    <xdr:sp macro="" textlink="">
      <xdr:nvSpPr>
        <xdr:cNvPr id="94" name="円/楕円 93"/>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95" name="テキスト ボックス 94"/>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6" name="円/楕円 95"/>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128105</xdr:rowOff>
    </xdr:from>
    <xdr:ext cx="762000" cy="259045"/>
    <xdr:sp macro="" textlink="">
      <xdr:nvSpPr>
        <xdr:cNvPr id="97" name="テキスト ボックス 96"/>
        <xdr:cNvSpPr txBox="1"/>
      </xdr:nvSpPr>
      <xdr:spPr>
        <a:xfrm>
          <a:off x="1066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年度決算から</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ポイント増加し、全国平均、大阪府平均を上回る</a:t>
          </a:r>
          <a:r>
            <a:rPr lang="en-US" altLang="ja-JP" sz="1100">
              <a:solidFill>
                <a:schemeClr val="dk1"/>
              </a:solidFill>
              <a:effectLst/>
              <a:latin typeface="+mn-lt"/>
              <a:ea typeface="+mn-ea"/>
              <a:cs typeface="+mn-cs"/>
            </a:rPr>
            <a:t>99.9</a:t>
          </a:r>
          <a:r>
            <a:rPr lang="ja-JP" altLang="ja-JP" sz="1100">
              <a:solidFill>
                <a:schemeClr val="dk1"/>
              </a:solidFill>
              <a:effectLst/>
              <a:latin typeface="+mn-lt"/>
              <a:ea typeface="+mn-ea"/>
              <a:cs typeface="+mn-cs"/>
            </a:rPr>
            <a:t>％となった。これは、岸和田市貝塚市清掃施設組合クリーンセンター建設に係る公債費負担金が高水準で推移していること、扶助費や医療など社会保障関係経費が増加していることなどが要因である。今後も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次貝塚新生プランを着実に推進し、業務の効率化等により経常経費の削減に引き続き取り組むとともに、受益者負担の見直し等により特定財源を確保し、硬直化が進む財政構造の改善を図る。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29718</xdr:rowOff>
    </xdr:from>
    <xdr:to>
      <xdr:col>7</xdr:col>
      <xdr:colOff>152400</xdr:colOff>
      <xdr:row>64</xdr:row>
      <xdr:rowOff>58674</xdr:rowOff>
    </xdr:to>
    <xdr:cxnSp macro="">
      <xdr:nvCxnSpPr>
        <xdr:cNvPr id="130" name="直線コネクタ 129"/>
        <xdr:cNvCxnSpPr/>
      </xdr:nvCxnSpPr>
      <xdr:spPr>
        <a:xfrm>
          <a:off x="4114800" y="1100251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29718</xdr:rowOff>
    </xdr:from>
    <xdr:to>
      <xdr:col>6</xdr:col>
      <xdr:colOff>0</xdr:colOff>
      <xdr:row>64</xdr:row>
      <xdr:rowOff>44196</xdr:rowOff>
    </xdr:to>
    <xdr:cxnSp macro="">
      <xdr:nvCxnSpPr>
        <xdr:cNvPr id="133" name="直線コネクタ 132"/>
        <xdr:cNvCxnSpPr/>
      </xdr:nvCxnSpPr>
      <xdr:spPr>
        <a:xfrm flipV="1">
          <a:off x="3225800" y="110025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44196</xdr:rowOff>
    </xdr:to>
    <xdr:cxnSp macro="">
      <xdr:nvCxnSpPr>
        <xdr:cNvPr id="136" name="直線コネクタ 135"/>
        <xdr:cNvCxnSpPr/>
      </xdr:nvCxnSpPr>
      <xdr:spPr>
        <a:xfrm>
          <a:off x="2336800" y="110121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152908</xdr:rowOff>
    </xdr:from>
    <xdr:to>
      <xdr:col>3</xdr:col>
      <xdr:colOff>279400</xdr:colOff>
      <xdr:row>64</xdr:row>
      <xdr:rowOff>39370</xdr:rowOff>
    </xdr:to>
    <xdr:cxnSp macro="">
      <xdr:nvCxnSpPr>
        <xdr:cNvPr id="139" name="直線コネクタ 138"/>
        <xdr:cNvCxnSpPr/>
      </xdr:nvCxnSpPr>
      <xdr:spPr>
        <a:xfrm>
          <a:off x="1447800" y="1095425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43" name="テキスト ボックス 142"/>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7874</xdr:rowOff>
    </xdr:from>
    <xdr:to>
      <xdr:col>7</xdr:col>
      <xdr:colOff>203200</xdr:colOff>
      <xdr:row>64</xdr:row>
      <xdr:rowOff>109474</xdr:rowOff>
    </xdr:to>
    <xdr:sp macro="" textlink="">
      <xdr:nvSpPr>
        <xdr:cNvPr id="149" name="円/楕円 148"/>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151401</xdr:rowOff>
    </xdr:from>
    <xdr:ext cx="762000" cy="259045"/>
    <xdr:sp macro="" textlink="">
      <xdr:nvSpPr>
        <xdr:cNvPr id="150"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150368</xdr:rowOff>
    </xdr:from>
    <xdr:to>
      <xdr:col>6</xdr:col>
      <xdr:colOff>50800</xdr:colOff>
      <xdr:row>64</xdr:row>
      <xdr:rowOff>80518</xdr:rowOff>
    </xdr:to>
    <xdr:sp macro="" textlink="">
      <xdr:nvSpPr>
        <xdr:cNvPr id="151" name="円/楕円 150"/>
        <xdr:cNvSpPr/>
      </xdr:nvSpPr>
      <xdr:spPr>
        <a:xfrm>
          <a:off x="4064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65295</xdr:rowOff>
    </xdr:from>
    <xdr:ext cx="736600" cy="259045"/>
    <xdr:sp macro="" textlink="">
      <xdr:nvSpPr>
        <xdr:cNvPr id="152" name="テキスト ボックス 151"/>
        <xdr:cNvSpPr txBox="1"/>
      </xdr:nvSpPr>
      <xdr:spPr>
        <a:xfrm>
          <a:off x="3733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3" name="円/楕円 152"/>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4" name="テキスト ボックス 153"/>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5" name="円/楕円 154"/>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6" name="テキスト ボックス 155"/>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102108</xdr:rowOff>
    </xdr:from>
    <xdr:to>
      <xdr:col>2</xdr:col>
      <xdr:colOff>127000</xdr:colOff>
      <xdr:row>64</xdr:row>
      <xdr:rowOff>32258</xdr:rowOff>
    </xdr:to>
    <xdr:sp macro="" textlink="">
      <xdr:nvSpPr>
        <xdr:cNvPr id="157" name="円/楕円 156"/>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17035</xdr:rowOff>
    </xdr:from>
    <xdr:ext cx="762000" cy="259045"/>
    <xdr:sp macro="" textlink="">
      <xdr:nvSpPr>
        <xdr:cNvPr id="158" name="テキスト ボックス 157"/>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社会保障・税番号制度システム整備事業や臨時福祉給付金給付事業など物件費の増加によって、平成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2,234</a:t>
          </a:r>
          <a:r>
            <a:rPr lang="ja-JP" altLang="ja-JP" sz="1100">
              <a:solidFill>
                <a:schemeClr val="dk1"/>
              </a:solidFill>
              <a:effectLst/>
              <a:latin typeface="+mn-lt"/>
              <a:ea typeface="+mn-ea"/>
              <a:cs typeface="+mn-cs"/>
            </a:rPr>
            <a:t>円増加し</a:t>
          </a:r>
          <a:r>
            <a:rPr lang="en-US" altLang="ja-JP" sz="1100">
              <a:solidFill>
                <a:schemeClr val="dk1"/>
              </a:solidFill>
              <a:effectLst/>
              <a:latin typeface="+mn-lt"/>
              <a:ea typeface="+mn-ea"/>
              <a:cs typeface="+mn-cs"/>
            </a:rPr>
            <a:t>91,844</a:t>
          </a:r>
          <a:r>
            <a:rPr lang="ja-JP" altLang="ja-JP" sz="1100">
              <a:solidFill>
                <a:schemeClr val="dk1"/>
              </a:solidFill>
              <a:effectLst/>
              <a:latin typeface="+mn-lt"/>
              <a:ea typeface="+mn-ea"/>
              <a:cs typeface="+mn-cs"/>
            </a:rPr>
            <a:t>円となったものの、大阪府平均、類似団体平均を下回っている。その主な要因は人件費で、貝塚新生プラン</a:t>
          </a:r>
          <a:r>
            <a:rPr lang="ja-JP" altLang="en-US" sz="1100">
              <a:solidFill>
                <a:schemeClr val="dk1"/>
              </a:solidFill>
              <a:effectLst/>
              <a:latin typeface="+mn-lt"/>
              <a:ea typeface="+mn-ea"/>
              <a:cs typeface="+mn-cs"/>
            </a:rPr>
            <a:t>に基づき</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年度から実施している職員数や職員給与カットに伴う効果である。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今後も給与水準、職員定数の適正化による人件費の削減や物件費の歳出削減を図り、コストを抑制</a:t>
          </a:r>
          <a:r>
            <a:rPr lang="ja-JP" altLang="en-US" sz="1100">
              <a:solidFill>
                <a:schemeClr val="dk1"/>
              </a:solidFill>
              <a:effectLst/>
              <a:latin typeface="+mn-lt"/>
              <a:ea typeface="+mn-ea"/>
              <a:cs typeface="+mn-cs"/>
            </a:rPr>
            <a:t>する。</a:t>
          </a:r>
          <a:endParaRPr lang="ja-JP" altLang="ja-JP" sz="11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93407</xdr:rowOff>
    </xdr:from>
    <xdr:to>
      <xdr:col>7</xdr:col>
      <xdr:colOff>152400</xdr:colOff>
      <xdr:row>81</xdr:row>
      <xdr:rowOff>97899</xdr:rowOff>
    </xdr:to>
    <xdr:cxnSp macro="">
      <xdr:nvCxnSpPr>
        <xdr:cNvPr id="192" name="直線コネクタ 191"/>
        <xdr:cNvCxnSpPr/>
      </xdr:nvCxnSpPr>
      <xdr:spPr>
        <a:xfrm>
          <a:off x="4114800" y="13980857"/>
          <a:ext cx="838200" cy="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82677</xdr:rowOff>
    </xdr:from>
    <xdr:ext cx="762000" cy="259045"/>
    <xdr:sp macro="" textlink="">
      <xdr:nvSpPr>
        <xdr:cNvPr id="193" name="人件費・物件費等の状況平均値テキスト"/>
        <xdr:cNvSpPr txBox="1"/>
      </xdr:nvSpPr>
      <xdr:spPr>
        <a:xfrm>
          <a:off x="5041900" y="1397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92002</xdr:rowOff>
    </xdr:from>
    <xdr:to>
      <xdr:col>6</xdr:col>
      <xdr:colOff>0</xdr:colOff>
      <xdr:row>81</xdr:row>
      <xdr:rowOff>93407</xdr:rowOff>
    </xdr:to>
    <xdr:cxnSp macro="">
      <xdr:nvCxnSpPr>
        <xdr:cNvPr id="195" name="直線コネクタ 194"/>
        <xdr:cNvCxnSpPr/>
      </xdr:nvCxnSpPr>
      <xdr:spPr>
        <a:xfrm>
          <a:off x="3225800" y="13979452"/>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92002</xdr:rowOff>
    </xdr:from>
    <xdr:to>
      <xdr:col>4</xdr:col>
      <xdr:colOff>482600</xdr:colOff>
      <xdr:row>81</xdr:row>
      <xdr:rowOff>100205</xdr:rowOff>
    </xdr:to>
    <xdr:cxnSp macro="">
      <xdr:nvCxnSpPr>
        <xdr:cNvPr id="198" name="直線コネクタ 197"/>
        <xdr:cNvCxnSpPr/>
      </xdr:nvCxnSpPr>
      <xdr:spPr>
        <a:xfrm flipV="1">
          <a:off x="2336800" y="13979452"/>
          <a:ext cx="889000" cy="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97988</xdr:rowOff>
    </xdr:from>
    <xdr:to>
      <xdr:col>3</xdr:col>
      <xdr:colOff>279400</xdr:colOff>
      <xdr:row>81</xdr:row>
      <xdr:rowOff>100205</xdr:rowOff>
    </xdr:to>
    <xdr:cxnSp macro="">
      <xdr:nvCxnSpPr>
        <xdr:cNvPr id="201" name="直線コネクタ 200"/>
        <xdr:cNvCxnSpPr/>
      </xdr:nvCxnSpPr>
      <xdr:spPr>
        <a:xfrm>
          <a:off x="1447800" y="13985438"/>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5" name="テキスト ボックス 204"/>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47099</xdr:rowOff>
    </xdr:from>
    <xdr:to>
      <xdr:col>7</xdr:col>
      <xdr:colOff>203200</xdr:colOff>
      <xdr:row>81</xdr:row>
      <xdr:rowOff>148699</xdr:rowOff>
    </xdr:to>
    <xdr:sp macro="" textlink="">
      <xdr:nvSpPr>
        <xdr:cNvPr id="211" name="円/楕円 210"/>
        <xdr:cNvSpPr/>
      </xdr:nvSpPr>
      <xdr:spPr>
        <a:xfrm>
          <a:off x="4902200" y="139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139826</xdr:rowOff>
    </xdr:from>
    <xdr:ext cx="762000" cy="259045"/>
    <xdr:sp macro="" textlink="">
      <xdr:nvSpPr>
        <xdr:cNvPr id="212" name="人件費・物件費等の状況該当値テキスト"/>
        <xdr:cNvSpPr txBox="1"/>
      </xdr:nvSpPr>
      <xdr:spPr>
        <a:xfrm>
          <a:off x="5041900" y="1385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42607</xdr:rowOff>
    </xdr:from>
    <xdr:to>
      <xdr:col>6</xdr:col>
      <xdr:colOff>50800</xdr:colOff>
      <xdr:row>81</xdr:row>
      <xdr:rowOff>144207</xdr:rowOff>
    </xdr:to>
    <xdr:sp macro="" textlink="">
      <xdr:nvSpPr>
        <xdr:cNvPr id="213" name="円/楕円 212"/>
        <xdr:cNvSpPr/>
      </xdr:nvSpPr>
      <xdr:spPr>
        <a:xfrm>
          <a:off x="4064000" y="139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154384</xdr:rowOff>
    </xdr:from>
    <xdr:ext cx="736600" cy="259045"/>
    <xdr:sp macro="" textlink="">
      <xdr:nvSpPr>
        <xdr:cNvPr id="214" name="テキスト ボックス 213"/>
        <xdr:cNvSpPr txBox="1"/>
      </xdr:nvSpPr>
      <xdr:spPr>
        <a:xfrm>
          <a:off x="3733800" y="1369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89,610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41202</xdr:rowOff>
    </xdr:from>
    <xdr:to>
      <xdr:col>4</xdr:col>
      <xdr:colOff>533400</xdr:colOff>
      <xdr:row>81</xdr:row>
      <xdr:rowOff>142802</xdr:rowOff>
    </xdr:to>
    <xdr:sp macro="" textlink="">
      <xdr:nvSpPr>
        <xdr:cNvPr id="215" name="円/楕円 214"/>
        <xdr:cNvSpPr/>
      </xdr:nvSpPr>
      <xdr:spPr>
        <a:xfrm>
          <a:off x="3175000" y="1392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152979</xdr:rowOff>
    </xdr:from>
    <xdr:ext cx="762000" cy="259045"/>
    <xdr:sp macro="" textlink="">
      <xdr:nvSpPr>
        <xdr:cNvPr id="216" name="テキスト ボックス 215"/>
        <xdr:cNvSpPr txBox="1"/>
      </xdr:nvSpPr>
      <xdr:spPr>
        <a:xfrm>
          <a:off x="2844800" y="1369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49405</xdr:rowOff>
    </xdr:from>
    <xdr:to>
      <xdr:col>3</xdr:col>
      <xdr:colOff>330200</xdr:colOff>
      <xdr:row>81</xdr:row>
      <xdr:rowOff>151005</xdr:rowOff>
    </xdr:to>
    <xdr:sp macro="" textlink="">
      <xdr:nvSpPr>
        <xdr:cNvPr id="217" name="円/楕円 216"/>
        <xdr:cNvSpPr/>
      </xdr:nvSpPr>
      <xdr:spPr>
        <a:xfrm>
          <a:off x="2286000" y="139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161182</xdr:rowOff>
    </xdr:from>
    <xdr:ext cx="762000" cy="259045"/>
    <xdr:sp macro="" textlink="">
      <xdr:nvSpPr>
        <xdr:cNvPr id="218" name="テキスト ボックス 217"/>
        <xdr:cNvSpPr txBox="1"/>
      </xdr:nvSpPr>
      <xdr:spPr>
        <a:xfrm>
          <a:off x="1955800" y="137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47188</xdr:rowOff>
    </xdr:from>
    <xdr:to>
      <xdr:col>2</xdr:col>
      <xdr:colOff>127000</xdr:colOff>
      <xdr:row>81</xdr:row>
      <xdr:rowOff>148788</xdr:rowOff>
    </xdr:to>
    <xdr:sp macro="" textlink="">
      <xdr:nvSpPr>
        <xdr:cNvPr id="219" name="円/楕円 218"/>
        <xdr:cNvSpPr/>
      </xdr:nvSpPr>
      <xdr:spPr>
        <a:xfrm>
          <a:off x="1397000" y="139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158965</xdr:rowOff>
    </xdr:from>
    <xdr:ext cx="762000" cy="259045"/>
    <xdr:sp macro="" textlink="">
      <xdr:nvSpPr>
        <xdr:cNvPr id="220" name="テキスト ボックス 219"/>
        <xdr:cNvSpPr txBox="1"/>
      </xdr:nvSpPr>
      <xdr:spPr>
        <a:xfrm>
          <a:off x="1066800" y="1370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ラスパイレス指数については、平成</a:t>
          </a:r>
          <a:r>
            <a:rPr kumimoji="1" lang="en-US" altLang="ja-JP" sz="1100">
              <a:latin typeface="ＭＳ Ｐゴシック"/>
            </a:rPr>
            <a:t>24</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日から平成</a:t>
          </a:r>
          <a:r>
            <a:rPr kumimoji="1" lang="en-US" altLang="ja-JP" sz="1100">
              <a:latin typeface="ＭＳ Ｐゴシック"/>
            </a:rPr>
            <a:t>28</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a:t>
          </a:r>
          <a:r>
            <a:rPr kumimoji="1" lang="en-US" altLang="ja-JP" sz="1100">
              <a:latin typeface="ＭＳ Ｐゴシック"/>
            </a:rPr>
            <a:t>31</a:t>
          </a:r>
          <a:r>
            <a:rPr kumimoji="1" lang="ja-JP" altLang="en-US" sz="1100">
              <a:latin typeface="ＭＳ Ｐゴシック"/>
            </a:rPr>
            <a:t>日までの間、職務の級及び期間に応じて</a:t>
          </a:r>
          <a:r>
            <a:rPr kumimoji="1" lang="en-US" altLang="ja-JP" sz="1100">
              <a:latin typeface="ＭＳ Ｐゴシック"/>
            </a:rPr>
            <a:t>7%</a:t>
          </a:r>
          <a:r>
            <a:rPr kumimoji="1" lang="ja-JP" altLang="en-US" sz="1100">
              <a:latin typeface="ＭＳ Ｐゴシック"/>
            </a:rPr>
            <a:t>から</a:t>
          </a:r>
          <a:r>
            <a:rPr kumimoji="1" lang="en-US" altLang="ja-JP" sz="1100">
              <a:latin typeface="ＭＳ Ｐゴシック"/>
            </a:rPr>
            <a:t>1%</a:t>
          </a:r>
          <a:r>
            <a:rPr kumimoji="1" lang="ja-JP" altLang="en-US" sz="1100">
              <a:latin typeface="ＭＳ Ｐゴシック"/>
            </a:rPr>
            <a:t>の給与減額を行っていることが影響し、類似団体平均を下回る結果となっている。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136313</xdr:rowOff>
    </xdr:to>
    <xdr:cxnSp macro="">
      <xdr:nvCxnSpPr>
        <xdr:cNvPr id="254" name="直線コネクタ 253"/>
        <xdr:cNvCxnSpPr/>
      </xdr:nvCxnSpPr>
      <xdr:spPr>
        <a:xfrm>
          <a:off x="16179800" y="1464521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89</xdr:row>
      <xdr:rowOff>5504</xdr:rowOff>
    </xdr:to>
    <xdr:cxnSp macro="">
      <xdr:nvCxnSpPr>
        <xdr:cNvPr id="257" name="直線コネクタ 256"/>
        <xdr:cNvCxnSpPr/>
      </xdr:nvCxnSpPr>
      <xdr:spPr>
        <a:xfrm flipV="1">
          <a:off x="15290800" y="14645216"/>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5504</xdr:rowOff>
    </xdr:from>
    <xdr:to>
      <xdr:col>22</xdr:col>
      <xdr:colOff>203200</xdr:colOff>
      <xdr:row>89</xdr:row>
      <xdr:rowOff>5504</xdr:rowOff>
    </xdr:to>
    <xdr:cxnSp macro="">
      <xdr:nvCxnSpPr>
        <xdr:cNvPr id="260" name="直線コネクタ 259"/>
        <xdr:cNvCxnSpPr/>
      </xdr:nvCxnSpPr>
      <xdr:spPr>
        <a:xfrm>
          <a:off x="14401800" y="1526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91016</xdr:rowOff>
    </xdr:from>
    <xdr:to>
      <xdr:col>21</xdr:col>
      <xdr:colOff>0</xdr:colOff>
      <xdr:row>89</xdr:row>
      <xdr:rowOff>5504</xdr:rowOff>
    </xdr:to>
    <xdr:cxnSp macro="">
      <xdr:nvCxnSpPr>
        <xdr:cNvPr id="263" name="直線コネクタ 262"/>
        <xdr:cNvCxnSpPr/>
      </xdr:nvCxnSpPr>
      <xdr:spPr>
        <a:xfrm>
          <a:off x="13512800" y="15007166"/>
          <a:ext cx="889000" cy="2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6" name="フローチャート : 判断 265"/>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67" name="テキスト ボックス 266"/>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3" name="円/楕円 272"/>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102040</xdr:rowOff>
    </xdr:from>
    <xdr:ext cx="762000" cy="259045"/>
    <xdr:sp macro="" textlink="">
      <xdr:nvSpPr>
        <xdr:cNvPr id="274" name="給与水準   （国との比較）該当値テキスト"/>
        <xdr:cNvSpPr txBox="1"/>
      </xdr:nvSpPr>
      <xdr:spPr>
        <a:xfrm>
          <a:off x="171069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5" name="円/楕円 274"/>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132943</xdr:rowOff>
    </xdr:from>
    <xdr:ext cx="736600" cy="259045"/>
    <xdr:sp macro="" textlink="">
      <xdr:nvSpPr>
        <xdr:cNvPr id="276" name="テキスト ボックス 27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126154</xdr:rowOff>
    </xdr:from>
    <xdr:to>
      <xdr:col>22</xdr:col>
      <xdr:colOff>254000</xdr:colOff>
      <xdr:row>89</xdr:row>
      <xdr:rowOff>56304</xdr:rowOff>
    </xdr:to>
    <xdr:sp macro="" textlink="">
      <xdr:nvSpPr>
        <xdr:cNvPr id="277" name="円/楕円 276"/>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66481</xdr:rowOff>
    </xdr:from>
    <xdr:ext cx="762000" cy="259045"/>
    <xdr:sp macro="" textlink="">
      <xdr:nvSpPr>
        <xdr:cNvPr id="278" name="テキスト ボックス 277"/>
        <xdr:cNvSpPr txBox="1"/>
      </xdr:nvSpPr>
      <xdr:spPr>
        <a:xfrm>
          <a:off x="14909800" y="149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126154</xdr:rowOff>
    </xdr:from>
    <xdr:to>
      <xdr:col>21</xdr:col>
      <xdr:colOff>50800</xdr:colOff>
      <xdr:row>89</xdr:row>
      <xdr:rowOff>56304</xdr:rowOff>
    </xdr:to>
    <xdr:sp macro="" textlink="">
      <xdr:nvSpPr>
        <xdr:cNvPr id="279" name="円/楕円 278"/>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66481</xdr:rowOff>
    </xdr:from>
    <xdr:ext cx="762000" cy="259045"/>
    <xdr:sp macro="" textlink="">
      <xdr:nvSpPr>
        <xdr:cNvPr id="280" name="テキスト ボックス 279"/>
        <xdr:cNvSpPr txBox="1"/>
      </xdr:nvSpPr>
      <xdr:spPr>
        <a:xfrm>
          <a:off x="14020800" y="149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40216</xdr:rowOff>
    </xdr:from>
    <xdr:to>
      <xdr:col>19</xdr:col>
      <xdr:colOff>533400</xdr:colOff>
      <xdr:row>87</xdr:row>
      <xdr:rowOff>141816</xdr:rowOff>
    </xdr:to>
    <xdr:sp macro="" textlink="">
      <xdr:nvSpPr>
        <xdr:cNvPr id="281" name="円/楕円 280"/>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126593</xdr:rowOff>
    </xdr:from>
    <xdr:ext cx="762000" cy="259045"/>
    <xdr:sp macro="" textlink="">
      <xdr:nvSpPr>
        <xdr:cNvPr id="282" name="テキスト ボックス 281"/>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普通会計職員数は、平成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日時点で</a:t>
          </a:r>
          <a:r>
            <a:rPr kumimoji="1" lang="en-US" altLang="ja-JP" sz="1100">
              <a:latin typeface="ＭＳ Ｐゴシック"/>
            </a:rPr>
            <a:t>555</a:t>
          </a:r>
          <a:r>
            <a:rPr kumimoji="1" lang="ja-JP" altLang="en-US" sz="1100">
              <a:latin typeface="ＭＳ Ｐゴシック"/>
            </a:rPr>
            <a:t>名であり、この</a:t>
          </a:r>
          <a:r>
            <a:rPr kumimoji="1" lang="en-US" altLang="ja-JP" sz="1100">
              <a:latin typeface="ＭＳ Ｐゴシック"/>
            </a:rPr>
            <a:t>5</a:t>
          </a:r>
          <a:r>
            <a:rPr kumimoji="1" lang="ja-JP" altLang="en-US" sz="1100">
              <a:latin typeface="ＭＳ Ｐゴシック"/>
            </a:rPr>
            <a:t>年間で</a:t>
          </a:r>
          <a:r>
            <a:rPr kumimoji="1" lang="en-US" altLang="ja-JP" sz="1100">
              <a:latin typeface="ＭＳ Ｐゴシック"/>
            </a:rPr>
            <a:t>15</a:t>
          </a:r>
          <a:r>
            <a:rPr kumimoji="1" lang="ja-JP" altLang="en-US" sz="1100">
              <a:latin typeface="ＭＳ Ｐゴシック"/>
            </a:rPr>
            <a:t>人減少している。また、人口千人当たりの職員数については、全国平均や府平均を下回る状況が続いている。今後も継続的に職員数の抑制に取り組む。</a:t>
          </a:r>
          <a:endParaRPr kumimoji="1" lang="en-US" altLang="ja-JP"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5866</xdr:rowOff>
    </xdr:from>
    <xdr:to>
      <xdr:col>24</xdr:col>
      <xdr:colOff>558800</xdr:colOff>
      <xdr:row>60</xdr:row>
      <xdr:rowOff>11612</xdr:rowOff>
    </xdr:to>
    <xdr:cxnSp macro="">
      <xdr:nvCxnSpPr>
        <xdr:cNvPr id="319" name="直線コネクタ 318"/>
        <xdr:cNvCxnSpPr/>
      </xdr:nvCxnSpPr>
      <xdr:spPr>
        <a:xfrm>
          <a:off x="16179800" y="10292866"/>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5866</xdr:rowOff>
    </xdr:from>
    <xdr:to>
      <xdr:col>23</xdr:col>
      <xdr:colOff>406400</xdr:colOff>
      <xdr:row>60</xdr:row>
      <xdr:rowOff>9313</xdr:rowOff>
    </xdr:to>
    <xdr:cxnSp macro="">
      <xdr:nvCxnSpPr>
        <xdr:cNvPr id="322" name="直線コネクタ 321"/>
        <xdr:cNvCxnSpPr/>
      </xdr:nvCxnSpPr>
      <xdr:spPr>
        <a:xfrm flipV="1">
          <a:off x="15290800" y="102928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9313</xdr:rowOff>
    </xdr:from>
    <xdr:to>
      <xdr:col>22</xdr:col>
      <xdr:colOff>203200</xdr:colOff>
      <xdr:row>60</xdr:row>
      <xdr:rowOff>25400</xdr:rowOff>
    </xdr:to>
    <xdr:cxnSp macro="">
      <xdr:nvCxnSpPr>
        <xdr:cNvPr id="325" name="直線コネクタ 324"/>
        <xdr:cNvCxnSpPr/>
      </xdr:nvCxnSpPr>
      <xdr:spPr>
        <a:xfrm flipV="1">
          <a:off x="14401800" y="102963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25400</xdr:rowOff>
    </xdr:from>
    <xdr:to>
      <xdr:col>21</xdr:col>
      <xdr:colOff>0</xdr:colOff>
      <xdr:row>60</xdr:row>
      <xdr:rowOff>25400</xdr:rowOff>
    </xdr:to>
    <xdr:cxnSp macro="">
      <xdr:nvCxnSpPr>
        <xdr:cNvPr id="328" name="直線コネクタ 327"/>
        <xdr:cNvCxnSpPr/>
      </xdr:nvCxnSpPr>
      <xdr:spPr>
        <a:xfrm>
          <a:off x="13512800" y="1031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1" name="フローチャート : 判断 330"/>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32" name="テキスト ボックス 331"/>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132262</xdr:rowOff>
    </xdr:from>
    <xdr:to>
      <xdr:col>24</xdr:col>
      <xdr:colOff>609600</xdr:colOff>
      <xdr:row>60</xdr:row>
      <xdr:rowOff>62412</xdr:rowOff>
    </xdr:to>
    <xdr:sp macro="" textlink="">
      <xdr:nvSpPr>
        <xdr:cNvPr id="338" name="円/楕円 337"/>
        <xdr:cNvSpPr/>
      </xdr:nvSpPr>
      <xdr:spPr>
        <a:xfrm>
          <a:off x="169672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148789</xdr:rowOff>
    </xdr:from>
    <xdr:ext cx="762000" cy="259045"/>
    <xdr:sp macro="" textlink="">
      <xdr:nvSpPr>
        <xdr:cNvPr id="339" name="定員管理の状況該当値テキスト"/>
        <xdr:cNvSpPr txBox="1"/>
      </xdr:nvSpPr>
      <xdr:spPr>
        <a:xfrm>
          <a:off x="17106900" y="1009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126516</xdr:rowOff>
    </xdr:from>
    <xdr:to>
      <xdr:col>23</xdr:col>
      <xdr:colOff>457200</xdr:colOff>
      <xdr:row>60</xdr:row>
      <xdr:rowOff>56666</xdr:rowOff>
    </xdr:to>
    <xdr:sp macro="" textlink="">
      <xdr:nvSpPr>
        <xdr:cNvPr id="340" name="円/楕円 339"/>
        <xdr:cNvSpPr/>
      </xdr:nvSpPr>
      <xdr:spPr>
        <a:xfrm>
          <a:off x="16129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66843</xdr:rowOff>
    </xdr:from>
    <xdr:ext cx="736600" cy="259045"/>
    <xdr:sp macro="" textlink="">
      <xdr:nvSpPr>
        <xdr:cNvPr id="341" name="テキスト ボックス 340"/>
        <xdr:cNvSpPr txBox="1"/>
      </xdr:nvSpPr>
      <xdr:spPr>
        <a:xfrm>
          <a:off x="15798800" y="1001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129963</xdr:rowOff>
    </xdr:from>
    <xdr:to>
      <xdr:col>22</xdr:col>
      <xdr:colOff>254000</xdr:colOff>
      <xdr:row>60</xdr:row>
      <xdr:rowOff>60113</xdr:rowOff>
    </xdr:to>
    <xdr:sp macro="" textlink="">
      <xdr:nvSpPr>
        <xdr:cNvPr id="342" name="円/楕円 341"/>
        <xdr:cNvSpPr/>
      </xdr:nvSpPr>
      <xdr:spPr>
        <a:xfrm>
          <a:off x="15240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70290</xdr:rowOff>
    </xdr:from>
    <xdr:ext cx="762000" cy="259045"/>
    <xdr:sp macro="" textlink="">
      <xdr:nvSpPr>
        <xdr:cNvPr id="343" name="テキスト ボックス 342"/>
        <xdr:cNvSpPr txBox="1"/>
      </xdr:nvSpPr>
      <xdr:spPr>
        <a:xfrm>
          <a:off x="14909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146050</xdr:rowOff>
    </xdr:from>
    <xdr:to>
      <xdr:col>21</xdr:col>
      <xdr:colOff>50800</xdr:colOff>
      <xdr:row>60</xdr:row>
      <xdr:rowOff>76200</xdr:rowOff>
    </xdr:to>
    <xdr:sp macro="" textlink="">
      <xdr:nvSpPr>
        <xdr:cNvPr id="344" name="円/楕円 343"/>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86377</xdr:rowOff>
    </xdr:from>
    <xdr:ext cx="762000" cy="259045"/>
    <xdr:sp macro="" textlink="">
      <xdr:nvSpPr>
        <xdr:cNvPr id="345" name="テキスト ボックス 344"/>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146050</xdr:rowOff>
    </xdr:from>
    <xdr:to>
      <xdr:col>19</xdr:col>
      <xdr:colOff>533400</xdr:colOff>
      <xdr:row>60</xdr:row>
      <xdr:rowOff>76200</xdr:rowOff>
    </xdr:to>
    <xdr:sp macro="" textlink="">
      <xdr:nvSpPr>
        <xdr:cNvPr id="346" name="円/楕円 345"/>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60977</xdr:rowOff>
    </xdr:from>
    <xdr:ext cx="762000" cy="259045"/>
    <xdr:sp macro="" textlink="">
      <xdr:nvSpPr>
        <xdr:cNvPr id="347" name="テキスト ボックス 346"/>
        <xdr:cNvSpPr txBox="1"/>
      </xdr:nvSpPr>
      <xdr:spPr>
        <a:xfrm>
          <a:off x="13131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ポイント減少し、</a:t>
          </a:r>
          <a:r>
            <a:rPr lang="en-US" altLang="ja-JP" sz="1100">
              <a:solidFill>
                <a:schemeClr val="dk1"/>
              </a:solidFill>
              <a:effectLst/>
              <a:latin typeface="+mn-lt"/>
              <a:ea typeface="+mn-ea"/>
              <a:cs typeface="+mn-cs"/>
            </a:rPr>
            <a:t>12.9</a:t>
          </a:r>
          <a:r>
            <a:rPr lang="ja-JP" altLang="ja-JP" sz="1100">
              <a:solidFill>
                <a:schemeClr val="dk1"/>
              </a:solidFill>
              <a:effectLst/>
              <a:latin typeface="+mn-lt"/>
              <a:ea typeface="+mn-ea"/>
              <a:cs typeface="+mn-cs"/>
            </a:rPr>
            <a:t>％となった。これは、近年、普通建設事業を抑制してきたことや、下水道事業において資本費平準化債の発行額を増額したことにより地方債償還に充当した繰出金が減少したためである。</a:t>
          </a:r>
        </a:p>
        <a:p>
          <a:r>
            <a:rPr lang="ja-JP" altLang="ja-JP" sz="1100">
              <a:solidFill>
                <a:schemeClr val="dk1"/>
              </a:solidFill>
              <a:effectLst/>
              <a:latin typeface="+mn-lt"/>
              <a:ea typeface="+mn-ea"/>
              <a:cs typeface="+mn-cs"/>
            </a:rPr>
            <a:t>　今後も岸和田市貝塚市清掃施設組合負担金が高水準で推移することや、東山小学校建設に係る地方債の償還などにより、類似団体</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や全国平均を上回る状況が続くものと予測されるが、後年度負担の平準化などにより、実質公債費比率の上昇抑制に努める。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130493</xdr:rowOff>
    </xdr:from>
    <xdr:to>
      <xdr:col>24</xdr:col>
      <xdr:colOff>558800</xdr:colOff>
      <xdr:row>42</xdr:row>
      <xdr:rowOff>7303</xdr:rowOff>
    </xdr:to>
    <xdr:cxnSp macro="">
      <xdr:nvCxnSpPr>
        <xdr:cNvPr id="377" name="直線コネクタ 376"/>
        <xdr:cNvCxnSpPr/>
      </xdr:nvCxnSpPr>
      <xdr:spPr>
        <a:xfrm flipV="1">
          <a:off x="16179800" y="715994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7303</xdr:rowOff>
    </xdr:from>
    <xdr:to>
      <xdr:col>23</xdr:col>
      <xdr:colOff>406400</xdr:colOff>
      <xdr:row>42</xdr:row>
      <xdr:rowOff>13335</xdr:rowOff>
    </xdr:to>
    <xdr:cxnSp macro="">
      <xdr:nvCxnSpPr>
        <xdr:cNvPr id="380" name="直線コネクタ 379"/>
        <xdr:cNvCxnSpPr/>
      </xdr:nvCxnSpPr>
      <xdr:spPr>
        <a:xfrm flipV="1">
          <a:off x="15290800" y="72082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13335</xdr:rowOff>
    </xdr:from>
    <xdr:to>
      <xdr:col>22</xdr:col>
      <xdr:colOff>203200</xdr:colOff>
      <xdr:row>42</xdr:row>
      <xdr:rowOff>13335</xdr:rowOff>
    </xdr:to>
    <xdr:cxnSp macro="">
      <xdr:nvCxnSpPr>
        <xdr:cNvPr id="383" name="直線コネクタ 382"/>
        <xdr:cNvCxnSpPr/>
      </xdr:nvCxnSpPr>
      <xdr:spPr>
        <a:xfrm>
          <a:off x="14401800" y="7214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160655</xdr:rowOff>
    </xdr:from>
    <xdr:to>
      <xdr:col>21</xdr:col>
      <xdr:colOff>0</xdr:colOff>
      <xdr:row>42</xdr:row>
      <xdr:rowOff>13335</xdr:rowOff>
    </xdr:to>
    <xdr:cxnSp macro="">
      <xdr:nvCxnSpPr>
        <xdr:cNvPr id="386" name="直線コネクタ 385"/>
        <xdr:cNvCxnSpPr/>
      </xdr:nvCxnSpPr>
      <xdr:spPr>
        <a:xfrm>
          <a:off x="13512800" y="719010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9" name="フローチャート : 判断 388"/>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390" name="テキスト ボックス 389"/>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79693</xdr:rowOff>
    </xdr:from>
    <xdr:to>
      <xdr:col>24</xdr:col>
      <xdr:colOff>609600</xdr:colOff>
      <xdr:row>42</xdr:row>
      <xdr:rowOff>9843</xdr:rowOff>
    </xdr:to>
    <xdr:sp macro="" textlink="">
      <xdr:nvSpPr>
        <xdr:cNvPr id="396" name="円/楕円 395"/>
        <xdr:cNvSpPr/>
      </xdr:nvSpPr>
      <xdr:spPr>
        <a:xfrm>
          <a:off x="169672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51770</xdr:rowOff>
    </xdr:from>
    <xdr:ext cx="762000" cy="259045"/>
    <xdr:sp macro="" textlink="">
      <xdr:nvSpPr>
        <xdr:cNvPr id="397" name="公債費負担の状況該当値テキスト"/>
        <xdr:cNvSpPr txBox="1"/>
      </xdr:nvSpPr>
      <xdr:spPr>
        <a:xfrm>
          <a:off x="17106900" y="708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127953</xdr:rowOff>
    </xdr:from>
    <xdr:to>
      <xdr:col>23</xdr:col>
      <xdr:colOff>457200</xdr:colOff>
      <xdr:row>42</xdr:row>
      <xdr:rowOff>58103</xdr:rowOff>
    </xdr:to>
    <xdr:sp macro="" textlink="">
      <xdr:nvSpPr>
        <xdr:cNvPr id="398" name="円/楕円 397"/>
        <xdr:cNvSpPr/>
      </xdr:nvSpPr>
      <xdr:spPr>
        <a:xfrm>
          <a:off x="16129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42880</xdr:rowOff>
    </xdr:from>
    <xdr:ext cx="736600" cy="259045"/>
    <xdr:sp macro="" textlink="">
      <xdr:nvSpPr>
        <xdr:cNvPr id="399" name="テキスト ボックス 398"/>
        <xdr:cNvSpPr txBox="1"/>
      </xdr:nvSpPr>
      <xdr:spPr>
        <a:xfrm>
          <a:off x="15798800" y="7243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133985</xdr:rowOff>
    </xdr:from>
    <xdr:to>
      <xdr:col>22</xdr:col>
      <xdr:colOff>254000</xdr:colOff>
      <xdr:row>42</xdr:row>
      <xdr:rowOff>64135</xdr:rowOff>
    </xdr:to>
    <xdr:sp macro="" textlink="">
      <xdr:nvSpPr>
        <xdr:cNvPr id="400" name="円/楕円 399"/>
        <xdr:cNvSpPr/>
      </xdr:nvSpPr>
      <xdr:spPr>
        <a:xfrm>
          <a:off x="15240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48912</xdr:rowOff>
    </xdr:from>
    <xdr:ext cx="762000" cy="259045"/>
    <xdr:sp macro="" textlink="">
      <xdr:nvSpPr>
        <xdr:cNvPr id="401" name="テキスト ボックス 400"/>
        <xdr:cNvSpPr txBox="1"/>
      </xdr:nvSpPr>
      <xdr:spPr>
        <a:xfrm>
          <a:off x="14909800" y="724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133985</xdr:rowOff>
    </xdr:from>
    <xdr:to>
      <xdr:col>21</xdr:col>
      <xdr:colOff>50800</xdr:colOff>
      <xdr:row>42</xdr:row>
      <xdr:rowOff>64135</xdr:rowOff>
    </xdr:to>
    <xdr:sp macro="" textlink="">
      <xdr:nvSpPr>
        <xdr:cNvPr id="402" name="円/楕円 401"/>
        <xdr:cNvSpPr/>
      </xdr:nvSpPr>
      <xdr:spPr>
        <a:xfrm>
          <a:off x="14351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48912</xdr:rowOff>
    </xdr:from>
    <xdr:ext cx="762000" cy="259045"/>
    <xdr:sp macro="" textlink="">
      <xdr:nvSpPr>
        <xdr:cNvPr id="403" name="テキスト ボックス 402"/>
        <xdr:cNvSpPr txBox="1"/>
      </xdr:nvSpPr>
      <xdr:spPr>
        <a:xfrm>
          <a:off x="14020800" y="724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404" name="円/楕円 403"/>
        <xdr:cNvSpPr/>
      </xdr:nvSpPr>
      <xdr:spPr>
        <a:xfrm>
          <a:off x="13462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24782</xdr:rowOff>
    </xdr:from>
    <xdr:ext cx="762000" cy="259045"/>
    <xdr:sp macro="" textlink="">
      <xdr:nvSpPr>
        <xdr:cNvPr id="405" name="テキスト ボックス 404"/>
        <xdr:cNvSpPr txBox="1"/>
      </xdr:nvSpPr>
      <xdr:spPr>
        <a:xfrm>
          <a:off x="13131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10.7</a:t>
          </a:r>
          <a:r>
            <a:rPr lang="ja-JP" altLang="ja-JP" sz="1100">
              <a:solidFill>
                <a:schemeClr val="dk1"/>
              </a:solidFill>
              <a:effectLst/>
              <a:latin typeface="+mn-lt"/>
              <a:ea typeface="+mn-ea"/>
              <a:cs typeface="+mn-cs"/>
            </a:rPr>
            <a:t>ポイント減少し、</a:t>
          </a:r>
          <a:r>
            <a:rPr lang="en-US" altLang="ja-JP" sz="1100">
              <a:solidFill>
                <a:schemeClr val="dk1"/>
              </a:solidFill>
              <a:effectLst/>
              <a:latin typeface="+mn-lt"/>
              <a:ea typeface="+mn-ea"/>
              <a:cs typeface="+mn-cs"/>
            </a:rPr>
            <a:t>69.1</a:t>
          </a:r>
          <a:r>
            <a:rPr lang="ja-JP" altLang="ja-JP" sz="1100">
              <a:solidFill>
                <a:schemeClr val="dk1"/>
              </a:solidFill>
              <a:effectLst/>
              <a:latin typeface="+mn-lt"/>
              <a:ea typeface="+mn-ea"/>
              <a:cs typeface="+mn-cs"/>
            </a:rPr>
            <a:t>％となった。これは、公営企業の公債費にかかる繰入見込額、岸和田市貝塚市清掃施設組合の公債費にかかる負担見込額、千石荘病院跡地取得に伴う支出予定額が減少したこと、岸和田市貝塚市清掃施設組合へのクリーンセンター建設に係る公債費負担に都市計画税を充当したことで、充当可能財源等の額が増加したことによるものである。</a:t>
          </a:r>
        </a:p>
        <a:p>
          <a:r>
            <a:rPr lang="ja-JP" altLang="ja-JP" sz="1100">
              <a:solidFill>
                <a:schemeClr val="dk1"/>
              </a:solidFill>
              <a:effectLst/>
              <a:latin typeface="+mn-lt"/>
              <a:ea typeface="+mn-ea"/>
              <a:cs typeface="+mn-cs"/>
            </a:rPr>
            <a:t>　今後についても新規事業等において計画段階で内容を精査し、事業規模を必要最小限に抑えるとともに、優先順位づけの徹底など長期的な視野に立って将来負担を抑制できるよう努める。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73946</xdr:rowOff>
    </xdr:from>
    <xdr:to>
      <xdr:col>24</xdr:col>
      <xdr:colOff>558800</xdr:colOff>
      <xdr:row>17</xdr:row>
      <xdr:rowOff>138493</xdr:rowOff>
    </xdr:to>
    <xdr:cxnSp macro="">
      <xdr:nvCxnSpPr>
        <xdr:cNvPr id="435" name="直線コネクタ 434"/>
        <xdr:cNvCxnSpPr/>
      </xdr:nvCxnSpPr>
      <xdr:spPr>
        <a:xfrm flipV="1">
          <a:off x="16179800" y="2988596"/>
          <a:ext cx="838200" cy="6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138493</xdr:rowOff>
    </xdr:from>
    <xdr:to>
      <xdr:col>23</xdr:col>
      <xdr:colOff>406400</xdr:colOff>
      <xdr:row>18</xdr:row>
      <xdr:rowOff>29178</xdr:rowOff>
    </xdr:to>
    <xdr:cxnSp macro="">
      <xdr:nvCxnSpPr>
        <xdr:cNvPr id="438" name="直線コネクタ 437"/>
        <xdr:cNvCxnSpPr/>
      </xdr:nvCxnSpPr>
      <xdr:spPr>
        <a:xfrm flipV="1">
          <a:off x="15290800" y="3053143"/>
          <a:ext cx="8890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29178</xdr:rowOff>
    </xdr:from>
    <xdr:to>
      <xdr:col>22</xdr:col>
      <xdr:colOff>203200</xdr:colOff>
      <xdr:row>18</xdr:row>
      <xdr:rowOff>116649</xdr:rowOff>
    </xdr:to>
    <xdr:cxnSp macro="">
      <xdr:nvCxnSpPr>
        <xdr:cNvPr id="441" name="直線コネクタ 440"/>
        <xdr:cNvCxnSpPr/>
      </xdr:nvCxnSpPr>
      <xdr:spPr>
        <a:xfrm flipV="1">
          <a:off x="14401800" y="3115278"/>
          <a:ext cx="889000" cy="8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116649</xdr:rowOff>
    </xdr:from>
    <xdr:to>
      <xdr:col>21</xdr:col>
      <xdr:colOff>0</xdr:colOff>
      <xdr:row>19</xdr:row>
      <xdr:rowOff>26638</xdr:rowOff>
    </xdr:to>
    <xdr:cxnSp macro="">
      <xdr:nvCxnSpPr>
        <xdr:cNvPr id="444" name="直線コネクタ 443"/>
        <xdr:cNvCxnSpPr/>
      </xdr:nvCxnSpPr>
      <xdr:spPr>
        <a:xfrm flipV="1">
          <a:off x="13512800" y="3202749"/>
          <a:ext cx="8890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7" name="フローチャート : 判断 446"/>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154830</xdr:rowOff>
    </xdr:from>
    <xdr:ext cx="762000" cy="259045"/>
    <xdr:sp macro="" textlink="">
      <xdr:nvSpPr>
        <xdr:cNvPr id="448" name="テキスト ボックス 447"/>
        <xdr:cNvSpPr txBox="1"/>
      </xdr:nvSpPr>
      <xdr:spPr>
        <a:xfrm>
          <a:off x="13131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23146</xdr:rowOff>
    </xdr:from>
    <xdr:to>
      <xdr:col>24</xdr:col>
      <xdr:colOff>609600</xdr:colOff>
      <xdr:row>17</xdr:row>
      <xdr:rowOff>124746</xdr:rowOff>
    </xdr:to>
    <xdr:sp macro="" textlink="">
      <xdr:nvSpPr>
        <xdr:cNvPr id="454" name="円/楕円 453"/>
        <xdr:cNvSpPr/>
      </xdr:nvSpPr>
      <xdr:spPr>
        <a:xfrm>
          <a:off x="16967200" y="293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166673</xdr:rowOff>
    </xdr:from>
    <xdr:ext cx="762000" cy="259045"/>
    <xdr:sp macro="" textlink="">
      <xdr:nvSpPr>
        <xdr:cNvPr id="455" name="将来負担の状況該当値テキスト"/>
        <xdr:cNvSpPr txBox="1"/>
      </xdr:nvSpPr>
      <xdr:spPr>
        <a:xfrm>
          <a:off x="17106900" y="290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87693</xdr:rowOff>
    </xdr:from>
    <xdr:to>
      <xdr:col>23</xdr:col>
      <xdr:colOff>457200</xdr:colOff>
      <xdr:row>18</xdr:row>
      <xdr:rowOff>17843</xdr:rowOff>
    </xdr:to>
    <xdr:sp macro="" textlink="">
      <xdr:nvSpPr>
        <xdr:cNvPr id="456" name="円/楕円 455"/>
        <xdr:cNvSpPr/>
      </xdr:nvSpPr>
      <xdr:spPr>
        <a:xfrm>
          <a:off x="16129000" y="30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2620</xdr:rowOff>
    </xdr:from>
    <xdr:ext cx="736600" cy="259045"/>
    <xdr:sp macro="" textlink="">
      <xdr:nvSpPr>
        <xdr:cNvPr id="457" name="テキスト ボックス 456"/>
        <xdr:cNvSpPr txBox="1"/>
      </xdr:nvSpPr>
      <xdr:spPr>
        <a:xfrm>
          <a:off x="15798800" y="3088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149828</xdr:rowOff>
    </xdr:from>
    <xdr:to>
      <xdr:col>22</xdr:col>
      <xdr:colOff>254000</xdr:colOff>
      <xdr:row>18</xdr:row>
      <xdr:rowOff>79978</xdr:rowOff>
    </xdr:to>
    <xdr:sp macro="" textlink="">
      <xdr:nvSpPr>
        <xdr:cNvPr id="458" name="円/楕円 457"/>
        <xdr:cNvSpPr/>
      </xdr:nvSpPr>
      <xdr:spPr>
        <a:xfrm>
          <a:off x="15240000" y="30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64755</xdr:rowOff>
    </xdr:from>
    <xdr:ext cx="762000" cy="259045"/>
    <xdr:sp macro="" textlink="">
      <xdr:nvSpPr>
        <xdr:cNvPr id="459" name="テキスト ボックス 458"/>
        <xdr:cNvSpPr txBox="1"/>
      </xdr:nvSpPr>
      <xdr:spPr>
        <a:xfrm>
          <a:off x="14909800" y="315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65849</xdr:rowOff>
    </xdr:from>
    <xdr:to>
      <xdr:col>21</xdr:col>
      <xdr:colOff>50800</xdr:colOff>
      <xdr:row>18</xdr:row>
      <xdr:rowOff>167449</xdr:rowOff>
    </xdr:to>
    <xdr:sp macro="" textlink="">
      <xdr:nvSpPr>
        <xdr:cNvPr id="460" name="円/楕円 459"/>
        <xdr:cNvSpPr/>
      </xdr:nvSpPr>
      <xdr:spPr>
        <a:xfrm>
          <a:off x="14351000" y="31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152226</xdr:rowOff>
    </xdr:from>
    <xdr:ext cx="762000" cy="259045"/>
    <xdr:sp macro="" textlink="">
      <xdr:nvSpPr>
        <xdr:cNvPr id="461" name="テキスト ボックス 460"/>
        <xdr:cNvSpPr txBox="1"/>
      </xdr:nvSpPr>
      <xdr:spPr>
        <a:xfrm>
          <a:off x="14020800" y="323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147288</xdr:rowOff>
    </xdr:from>
    <xdr:to>
      <xdr:col>19</xdr:col>
      <xdr:colOff>533400</xdr:colOff>
      <xdr:row>19</xdr:row>
      <xdr:rowOff>77438</xdr:rowOff>
    </xdr:to>
    <xdr:sp macro="" textlink="">
      <xdr:nvSpPr>
        <xdr:cNvPr id="462" name="円/楕円 461"/>
        <xdr:cNvSpPr/>
      </xdr:nvSpPr>
      <xdr:spPr>
        <a:xfrm>
          <a:off x="13462000" y="32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62215</xdr:rowOff>
    </xdr:from>
    <xdr:ext cx="762000" cy="259045"/>
    <xdr:sp macro="" textlink="">
      <xdr:nvSpPr>
        <xdr:cNvPr id="463" name="テキスト ボックス 462"/>
        <xdr:cNvSpPr txBox="1"/>
      </xdr:nvSpPr>
      <xdr:spPr>
        <a:xfrm>
          <a:off x="13131800" y="331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大阪府貝塚市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89,876
89,290
43.93
30,310,196
30,228,055
64,562
17,718,134
26,713,744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年度決算から</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ポイント増加し</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26.8</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近年</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職員定数見直しや給与カットにより人件費総額は年々減少傾向となっているが、それを上回る臨時財政対策債発行額の減少によって、分母である経常一般財源総額が減少したことが</a:t>
          </a:r>
          <a:r>
            <a:rPr lang="ja-JP" altLang="en-US" sz="1100">
              <a:solidFill>
                <a:schemeClr val="dk1"/>
              </a:solidFill>
              <a:effectLst/>
              <a:latin typeface="+mn-lt"/>
              <a:ea typeface="+mn-ea"/>
              <a:cs typeface="+mn-cs"/>
            </a:rPr>
            <a:t>比率上昇の</a:t>
          </a:r>
          <a:r>
            <a:rPr lang="ja-JP" altLang="ja-JP" sz="1100">
              <a:solidFill>
                <a:schemeClr val="dk1"/>
              </a:solidFill>
              <a:effectLst/>
              <a:latin typeface="+mn-lt"/>
              <a:ea typeface="+mn-ea"/>
              <a:cs typeface="+mn-cs"/>
            </a:rPr>
            <a:t>要因である。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ごみ収集業務や小学校給食</a:t>
          </a:r>
          <a:r>
            <a:rPr lang="ja-JP" altLang="en-US" sz="1100">
              <a:solidFill>
                <a:schemeClr val="dk1"/>
              </a:solidFill>
              <a:effectLst/>
              <a:latin typeface="+mn-lt"/>
              <a:ea typeface="+mn-ea"/>
              <a:cs typeface="+mn-cs"/>
            </a:rPr>
            <a:t>調理業務</a:t>
          </a:r>
          <a:r>
            <a:rPr lang="ja-JP" altLang="ja-JP" sz="1100">
              <a:solidFill>
                <a:schemeClr val="dk1"/>
              </a:solidFill>
              <a:effectLst/>
              <a:latin typeface="+mn-lt"/>
              <a:ea typeface="+mn-ea"/>
              <a:cs typeface="+mn-cs"/>
            </a:rPr>
            <a:t>を直営実施していること</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全国平均、大阪府平均を上回る状況が続いているが、今後も職員給与や人員体制の適正化</a:t>
          </a:r>
          <a:r>
            <a:rPr lang="ja-JP" altLang="en-US" sz="1100">
              <a:solidFill>
                <a:schemeClr val="dk1"/>
              </a:solidFill>
              <a:effectLst/>
              <a:latin typeface="+mn-lt"/>
              <a:ea typeface="+mn-ea"/>
              <a:cs typeface="+mn-cs"/>
            </a:rPr>
            <a:t>に努める</a:t>
          </a:r>
          <a:r>
            <a:rPr lang="ja-JP" altLang="ja-JP" sz="1100">
              <a:solidFill>
                <a:schemeClr val="dk1"/>
              </a:solidFill>
              <a:effectLst/>
              <a:latin typeface="+mn-lt"/>
              <a:ea typeface="+mn-ea"/>
              <a:cs typeface="+mn-cs"/>
            </a:rPr>
            <a:t>。</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38</xdr:row>
      <xdr:rowOff>35560</xdr:rowOff>
    </xdr:to>
    <xdr:cxnSp macro="">
      <xdr:nvCxnSpPr>
        <xdr:cNvPr id="64" name="直線コネクタ 63"/>
        <xdr:cNvCxnSpPr/>
      </xdr:nvCxnSpPr>
      <xdr:spPr>
        <a:xfrm>
          <a:off x="3987800" y="6520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xdr:rowOff>
    </xdr:from>
    <xdr:to>
      <xdr:col>5</xdr:col>
      <xdr:colOff>549275</xdr:colOff>
      <xdr:row>38</xdr:row>
      <xdr:rowOff>50800</xdr:rowOff>
    </xdr:to>
    <xdr:cxnSp macro="">
      <xdr:nvCxnSpPr>
        <xdr:cNvPr id="67" name="直線コネクタ 66"/>
        <xdr:cNvCxnSpPr/>
      </xdr:nvCxnSpPr>
      <xdr:spPr>
        <a:xfrm flipV="1">
          <a:off x="3098800" y="652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39</xdr:row>
      <xdr:rowOff>1270</xdr:rowOff>
    </xdr:to>
    <xdr:cxnSp macro="">
      <xdr:nvCxnSpPr>
        <xdr:cNvPr id="70" name="直線コネクタ 69"/>
        <xdr:cNvCxnSpPr/>
      </xdr:nvCxnSpPr>
      <xdr:spPr>
        <a:xfrm flipV="1">
          <a:off x="2209800" y="6565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1270</xdr:rowOff>
    </xdr:from>
    <xdr:to>
      <xdr:col>3</xdr:col>
      <xdr:colOff>142875</xdr:colOff>
      <xdr:row>39</xdr:row>
      <xdr:rowOff>8890</xdr:rowOff>
    </xdr:to>
    <xdr:cxnSp macro="">
      <xdr:nvCxnSpPr>
        <xdr:cNvPr id="73" name="直線コネクタ 72"/>
        <xdr:cNvCxnSpPr/>
      </xdr:nvCxnSpPr>
      <xdr:spPr>
        <a:xfrm flipV="1">
          <a:off x="1320800" y="6687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77" name="テキスト ボックス 76"/>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3" name="円/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125730</xdr:rowOff>
    </xdr:from>
    <xdr:to>
      <xdr:col>5</xdr:col>
      <xdr:colOff>600075</xdr:colOff>
      <xdr:row>38</xdr:row>
      <xdr:rowOff>55880</xdr:rowOff>
    </xdr:to>
    <xdr:sp macro="" textlink="">
      <xdr:nvSpPr>
        <xdr:cNvPr id="85" name="円/楕円 84"/>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40657</xdr:rowOff>
    </xdr:from>
    <xdr:ext cx="736600" cy="259045"/>
    <xdr:sp macro="" textlink="">
      <xdr:nvSpPr>
        <xdr:cNvPr id="86" name="テキスト ボックス 85"/>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7" name="円/楕円 86"/>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88" name="テキスト ボックス 87"/>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89" name="円/楕円 88"/>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0" name="テキスト ボックス 89"/>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1" name="円/楕円 90"/>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2" name="テキスト ボックス 91"/>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年度決算より</a:t>
          </a:r>
          <a:r>
            <a:rPr kumimoji="1" lang="en-US" altLang="ja-JP" sz="1100">
              <a:latin typeface="ＭＳ Ｐゴシック"/>
            </a:rPr>
            <a:t>0.8</a:t>
          </a:r>
          <a:r>
            <a:rPr kumimoji="1" lang="ja-JP" altLang="en-US" sz="1100">
              <a:latin typeface="ＭＳ Ｐゴシック"/>
            </a:rPr>
            <a:t>ポイント増加し、</a:t>
          </a:r>
          <a:r>
            <a:rPr kumimoji="1" lang="en-US" altLang="ja-JP" sz="1100">
              <a:latin typeface="ＭＳ Ｐゴシック"/>
            </a:rPr>
            <a:t>13.3</a:t>
          </a:r>
          <a:r>
            <a:rPr kumimoji="1" lang="ja-JP" altLang="en-US" sz="1100">
              <a:latin typeface="ＭＳ Ｐゴシック"/>
            </a:rPr>
            <a:t>％となった。これは、</a:t>
          </a:r>
          <a:r>
            <a:rPr kumimoji="1" lang="ja-JP" altLang="ja-JP" sz="1100">
              <a:solidFill>
                <a:schemeClr val="dk1"/>
              </a:solidFill>
              <a:effectLst/>
              <a:latin typeface="+mn-lt"/>
              <a:ea typeface="+mn-ea"/>
              <a:cs typeface="+mn-cs"/>
            </a:rPr>
            <a:t>予防接種</a:t>
          </a:r>
          <a:r>
            <a:rPr kumimoji="1" lang="ja-JP" altLang="en-US" sz="1100">
              <a:solidFill>
                <a:schemeClr val="dk1"/>
              </a:solidFill>
              <a:effectLst/>
              <a:latin typeface="+mn-lt"/>
              <a:ea typeface="+mn-ea"/>
              <a:cs typeface="+mn-cs"/>
            </a:rPr>
            <a:t>事業において、</a:t>
          </a:r>
          <a:r>
            <a:rPr kumimoji="1" lang="ja-JP" altLang="en-US" sz="1100">
              <a:latin typeface="ＭＳ Ｐゴシック"/>
            </a:rPr>
            <a:t>水痘や高齢者肺炎球菌が定期接種化されたことや、ごみ袋作成単価値上がりによる塵芥収集事業費の増加が要因である。全国平均、類似団体平均を下回っている状況であることから、引き続きこの水準を維持でき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50800</xdr:rowOff>
    </xdr:from>
    <xdr:to>
      <xdr:col>24</xdr:col>
      <xdr:colOff>31750</xdr:colOff>
      <xdr:row>16</xdr:row>
      <xdr:rowOff>111760</xdr:rowOff>
    </xdr:to>
    <xdr:cxnSp macro="">
      <xdr:nvCxnSpPr>
        <xdr:cNvPr id="125" name="直線コネクタ 124"/>
        <xdr:cNvCxnSpPr/>
      </xdr:nvCxnSpPr>
      <xdr:spPr>
        <a:xfrm>
          <a:off x="15671800" y="2794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50800</xdr:rowOff>
    </xdr:to>
    <xdr:cxnSp macro="">
      <xdr:nvCxnSpPr>
        <xdr:cNvPr id="128" name="直線コネクタ 127"/>
        <xdr:cNvCxnSpPr/>
      </xdr:nvCxnSpPr>
      <xdr:spPr>
        <a:xfrm>
          <a:off x="14782800" y="277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35560</xdr:rowOff>
    </xdr:to>
    <xdr:cxnSp macro="">
      <xdr:nvCxnSpPr>
        <xdr:cNvPr id="131" name="直線コネクタ 130"/>
        <xdr:cNvCxnSpPr/>
      </xdr:nvCxnSpPr>
      <xdr:spPr>
        <a:xfrm>
          <a:off x="13893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20320</xdr:rowOff>
    </xdr:to>
    <xdr:cxnSp macro="">
      <xdr:nvCxnSpPr>
        <xdr:cNvPr id="134" name="直線コネクタ 133"/>
        <xdr:cNvCxnSpPr/>
      </xdr:nvCxnSpPr>
      <xdr:spPr>
        <a:xfrm>
          <a:off x="13004800" y="274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4" name="円/楕円 143"/>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77487</xdr:rowOff>
    </xdr:from>
    <xdr:ext cx="762000" cy="259045"/>
    <xdr:sp macro="" textlink="">
      <xdr:nvSpPr>
        <xdr:cNvPr id="145"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46" name="円/楕円 145"/>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47" name="テキスト ボックス 146"/>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8" name="円/楕円 147"/>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9" name="テキスト ボックス 148"/>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0" name="円/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51" name="テキスト ボックス 150"/>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53" name="テキスト ボックス 152"/>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i="1">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年度決算から</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ポイント増加し、</a:t>
          </a:r>
          <a:r>
            <a:rPr lang="en-US" altLang="ja-JP" sz="1100">
              <a:solidFill>
                <a:schemeClr val="dk1"/>
              </a:solidFill>
              <a:effectLst/>
              <a:latin typeface="+mn-lt"/>
              <a:ea typeface="+mn-ea"/>
              <a:cs typeface="+mn-cs"/>
            </a:rPr>
            <a:t>13.6</a:t>
          </a:r>
          <a:r>
            <a:rPr lang="ja-JP" altLang="ja-JP" sz="1100">
              <a:solidFill>
                <a:schemeClr val="dk1"/>
              </a:solidFill>
              <a:effectLst/>
              <a:latin typeface="+mn-lt"/>
              <a:ea typeface="+mn-ea"/>
              <a:cs typeface="+mn-cs"/>
            </a:rPr>
            <a:t>％となった。これは、生活保護費や保育委託事業費、障害者自立支援関係扶助費の増加が要因である。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今後も国の少子高齢化</a:t>
          </a:r>
          <a:r>
            <a:rPr lang="ja-JP" altLang="en-US" sz="1100">
              <a:solidFill>
                <a:schemeClr val="dk1"/>
              </a:solidFill>
              <a:effectLst/>
              <a:latin typeface="+mn-lt"/>
              <a:ea typeface="+mn-ea"/>
              <a:cs typeface="+mn-cs"/>
            </a:rPr>
            <a:t>対策</a:t>
          </a:r>
          <a:r>
            <a:rPr lang="ja-JP" altLang="ja-JP" sz="1100">
              <a:solidFill>
                <a:schemeClr val="dk1"/>
              </a:solidFill>
              <a:effectLst/>
              <a:latin typeface="+mn-lt"/>
              <a:ea typeface="+mn-ea"/>
              <a:cs typeface="+mn-cs"/>
            </a:rPr>
            <a:t>や障害者自立支援の拡大など増加が懸念されるが、適正な事務執行に努めることで比率の上昇抑制に努める。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81280</xdr:rowOff>
    </xdr:from>
    <xdr:to>
      <xdr:col>7</xdr:col>
      <xdr:colOff>15875</xdr:colOff>
      <xdr:row>56</xdr:row>
      <xdr:rowOff>134620</xdr:rowOff>
    </xdr:to>
    <xdr:cxnSp macro="">
      <xdr:nvCxnSpPr>
        <xdr:cNvPr id="186" name="直線コネクタ 185"/>
        <xdr:cNvCxnSpPr/>
      </xdr:nvCxnSpPr>
      <xdr:spPr>
        <a:xfrm>
          <a:off x="3987800" y="9682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35560</xdr:rowOff>
    </xdr:from>
    <xdr:to>
      <xdr:col>5</xdr:col>
      <xdr:colOff>549275</xdr:colOff>
      <xdr:row>56</xdr:row>
      <xdr:rowOff>81280</xdr:rowOff>
    </xdr:to>
    <xdr:cxnSp macro="">
      <xdr:nvCxnSpPr>
        <xdr:cNvPr id="189" name="直線コネクタ 188"/>
        <xdr:cNvCxnSpPr/>
      </xdr:nvCxnSpPr>
      <xdr:spPr>
        <a:xfrm>
          <a:off x="3098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35560</xdr:rowOff>
    </xdr:from>
    <xdr:to>
      <xdr:col>4</xdr:col>
      <xdr:colOff>346075</xdr:colOff>
      <xdr:row>56</xdr:row>
      <xdr:rowOff>88900</xdr:rowOff>
    </xdr:to>
    <xdr:cxnSp macro="">
      <xdr:nvCxnSpPr>
        <xdr:cNvPr id="192" name="直線コネクタ 191"/>
        <xdr:cNvCxnSpPr/>
      </xdr:nvCxnSpPr>
      <xdr:spPr>
        <a:xfrm flipV="1">
          <a:off x="2209800" y="9636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81280</xdr:rowOff>
    </xdr:from>
    <xdr:to>
      <xdr:col>3</xdr:col>
      <xdr:colOff>142875</xdr:colOff>
      <xdr:row>56</xdr:row>
      <xdr:rowOff>88900</xdr:rowOff>
    </xdr:to>
    <xdr:cxnSp macro="">
      <xdr:nvCxnSpPr>
        <xdr:cNvPr id="195" name="直線コネクタ 194"/>
        <xdr:cNvCxnSpPr/>
      </xdr:nvCxnSpPr>
      <xdr:spPr>
        <a:xfrm>
          <a:off x="1320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146067</xdr:rowOff>
    </xdr:from>
    <xdr:ext cx="762000" cy="259045"/>
    <xdr:sp macro="" textlink="">
      <xdr:nvSpPr>
        <xdr:cNvPr id="199" name="テキスト ボックス 198"/>
        <xdr:cNvSpPr txBox="1"/>
      </xdr:nvSpPr>
      <xdr:spPr>
        <a:xfrm>
          <a:off x="939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83820</xdr:rowOff>
    </xdr:from>
    <xdr:to>
      <xdr:col>7</xdr:col>
      <xdr:colOff>66675</xdr:colOff>
      <xdr:row>57</xdr:row>
      <xdr:rowOff>13970</xdr:rowOff>
    </xdr:to>
    <xdr:sp macro="" textlink="">
      <xdr:nvSpPr>
        <xdr:cNvPr id="205" name="円/楕円 204"/>
        <xdr:cNvSpPr/>
      </xdr:nvSpPr>
      <xdr:spPr>
        <a:xfrm>
          <a:off x="4775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55897</xdr:rowOff>
    </xdr:from>
    <xdr:ext cx="762000" cy="259045"/>
    <xdr:sp macro="" textlink="">
      <xdr:nvSpPr>
        <xdr:cNvPr id="206" name="扶助費該当値テキスト"/>
        <xdr:cNvSpPr txBox="1"/>
      </xdr:nvSpPr>
      <xdr:spPr>
        <a:xfrm>
          <a:off x="4914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30480</xdr:rowOff>
    </xdr:from>
    <xdr:to>
      <xdr:col>5</xdr:col>
      <xdr:colOff>600075</xdr:colOff>
      <xdr:row>56</xdr:row>
      <xdr:rowOff>132080</xdr:rowOff>
    </xdr:to>
    <xdr:sp macro="" textlink="">
      <xdr:nvSpPr>
        <xdr:cNvPr id="207" name="円/楕円 206"/>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116857</xdr:rowOff>
    </xdr:from>
    <xdr:ext cx="736600" cy="259045"/>
    <xdr:sp macro="" textlink="">
      <xdr:nvSpPr>
        <xdr:cNvPr id="208" name="テキスト ボックス 207"/>
        <xdr:cNvSpPr txBox="1"/>
      </xdr:nvSpPr>
      <xdr:spPr>
        <a:xfrm>
          <a:off x="3606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156210</xdr:rowOff>
    </xdr:from>
    <xdr:to>
      <xdr:col>4</xdr:col>
      <xdr:colOff>396875</xdr:colOff>
      <xdr:row>56</xdr:row>
      <xdr:rowOff>86360</xdr:rowOff>
    </xdr:to>
    <xdr:sp macro="" textlink="">
      <xdr:nvSpPr>
        <xdr:cNvPr id="209" name="円/楕円 208"/>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71137</xdr:rowOff>
    </xdr:from>
    <xdr:ext cx="762000" cy="259045"/>
    <xdr:sp macro="" textlink="">
      <xdr:nvSpPr>
        <xdr:cNvPr id="210" name="テキスト ボックス 20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1" name="円/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2" name="テキスト ボックス 211"/>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30480</xdr:rowOff>
    </xdr:from>
    <xdr:to>
      <xdr:col>1</xdr:col>
      <xdr:colOff>676275</xdr:colOff>
      <xdr:row>56</xdr:row>
      <xdr:rowOff>132080</xdr:rowOff>
    </xdr:to>
    <xdr:sp macro="" textlink="">
      <xdr:nvSpPr>
        <xdr:cNvPr id="213" name="円/楕円 212"/>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116857</xdr:rowOff>
    </xdr:from>
    <xdr:ext cx="762000" cy="259045"/>
    <xdr:sp macro="" textlink="">
      <xdr:nvSpPr>
        <xdr:cNvPr id="214" name="テキスト ボックス 213"/>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ポイント減少し、</a:t>
          </a:r>
          <a:r>
            <a:rPr lang="en-US" altLang="ja-JP" sz="1100">
              <a:solidFill>
                <a:schemeClr val="dk1"/>
              </a:solidFill>
              <a:effectLst/>
              <a:latin typeface="+mn-lt"/>
              <a:ea typeface="+mn-ea"/>
              <a:cs typeface="+mn-cs"/>
            </a:rPr>
            <a:t>16.4</a:t>
          </a:r>
          <a:r>
            <a:rPr lang="ja-JP" altLang="ja-JP" sz="1100">
              <a:solidFill>
                <a:schemeClr val="dk1"/>
              </a:solidFill>
              <a:effectLst/>
              <a:latin typeface="+mn-lt"/>
              <a:ea typeface="+mn-ea"/>
              <a:cs typeface="+mn-cs"/>
            </a:rPr>
            <a:t>％となった。これは、介護給付費の増加によって、介護保険事業会計</a:t>
          </a:r>
          <a:r>
            <a:rPr lang="ja-JP" altLang="en-US" sz="1100">
              <a:solidFill>
                <a:schemeClr val="dk1"/>
              </a:solidFill>
              <a:effectLst/>
              <a:latin typeface="+mn-lt"/>
              <a:ea typeface="+mn-ea"/>
              <a:cs typeface="+mn-cs"/>
            </a:rPr>
            <a:t>への繰出金が増加したものの、</a:t>
          </a:r>
          <a:r>
            <a:rPr lang="ja-JP" altLang="ja-JP" sz="1100">
              <a:solidFill>
                <a:schemeClr val="dk1"/>
              </a:solidFill>
              <a:effectLst/>
              <a:latin typeface="+mn-lt"/>
              <a:ea typeface="+mn-ea"/>
              <a:cs typeface="+mn-cs"/>
            </a:rPr>
            <a:t>資本費平準化債発行額の増加によって、下水道事業会計への繰出金が抑制されたことが要因である。今後も他会計繰出金の精査に努め、比率の抑制を図</a:t>
          </a:r>
          <a:r>
            <a:rPr lang="ja-JP" altLang="en-US" sz="1100">
              <a:solidFill>
                <a:schemeClr val="dk1"/>
              </a:solidFill>
              <a:effectLst/>
              <a:latin typeface="+mn-lt"/>
              <a:ea typeface="+mn-ea"/>
              <a:cs typeface="+mn-cs"/>
            </a:rPr>
            <a:t>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81280</xdr:rowOff>
    </xdr:to>
    <xdr:cxnSp macro="">
      <xdr:nvCxnSpPr>
        <xdr:cNvPr id="247" name="直線コネクタ 246"/>
        <xdr:cNvCxnSpPr/>
      </xdr:nvCxnSpPr>
      <xdr:spPr>
        <a:xfrm flipV="1">
          <a:off x="15671800" y="9949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81280</xdr:rowOff>
    </xdr:to>
    <xdr:cxnSp macro="">
      <xdr:nvCxnSpPr>
        <xdr:cNvPr id="250" name="直線コネクタ 249"/>
        <xdr:cNvCxnSpPr/>
      </xdr:nvCxnSpPr>
      <xdr:spPr>
        <a:xfrm>
          <a:off x="14782800" y="1002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81280</xdr:rowOff>
    </xdr:to>
    <xdr:cxnSp macro="">
      <xdr:nvCxnSpPr>
        <xdr:cNvPr id="253" name="直線コネクタ 252"/>
        <xdr:cNvCxnSpPr/>
      </xdr:nvCxnSpPr>
      <xdr:spPr>
        <a:xfrm>
          <a:off x="13893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20320</xdr:rowOff>
    </xdr:to>
    <xdr:cxnSp macro="">
      <xdr:nvCxnSpPr>
        <xdr:cNvPr id="256" name="直線コネクタ 255"/>
        <xdr:cNvCxnSpPr/>
      </xdr:nvCxnSpPr>
      <xdr:spPr>
        <a:xfrm flipV="1">
          <a:off x="13004800" y="9933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66" name="円/楕円 265"/>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67"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68" name="円/楕円 267"/>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69" name="テキスト ボックス 268"/>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70" name="円/楕円 269"/>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71" name="テキスト ボックス 270"/>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2" name="円/楕円 271"/>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3" name="テキスト ボックス 272"/>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4" name="円/楕円 273"/>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5" name="テキスト ボックス 274"/>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ポイント増加し、</a:t>
          </a:r>
          <a:r>
            <a:rPr lang="en-US" altLang="ja-JP" sz="1100">
              <a:solidFill>
                <a:schemeClr val="dk1"/>
              </a:solidFill>
              <a:effectLst/>
              <a:latin typeface="+mn-lt"/>
              <a:ea typeface="+mn-ea"/>
              <a:cs typeface="+mn-cs"/>
            </a:rPr>
            <a:t>15.4</a:t>
          </a:r>
          <a:r>
            <a:rPr lang="ja-JP" altLang="ja-JP" sz="1100">
              <a:solidFill>
                <a:schemeClr val="dk1"/>
              </a:solidFill>
              <a:effectLst/>
              <a:latin typeface="+mn-lt"/>
              <a:ea typeface="+mn-ea"/>
              <a:cs typeface="+mn-cs"/>
            </a:rPr>
            <a:t>％となった。これは、病院事業会計への繰出が減少したものの、公共施設等整備基金の取崩しを抑制したことによって、岸和田市貝塚市清掃施設組合負担金の一般財源負担額が増加したことが要因である。ごみ焼却施設建設に係る岸和田市貝塚市清掃施設組合負担金が高水準で推移しており、類似団体や全国の平均を大きく上回っている状況である</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補助金等の適正な執行に取り組</a:t>
          </a:r>
          <a:r>
            <a:rPr lang="ja-JP" altLang="en-US" sz="1100">
              <a:solidFill>
                <a:schemeClr val="dk1"/>
              </a:solidFill>
              <a:effectLst/>
              <a:latin typeface="+mn-lt"/>
              <a:ea typeface="+mn-ea"/>
              <a:cs typeface="+mn-cs"/>
            </a:rPr>
            <a:t>む。</a:t>
          </a:r>
          <a:endParaRPr lang="ja-JP" altLang="ja-JP" sz="110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88138</xdr:rowOff>
    </xdr:to>
    <xdr:cxnSp macro="">
      <xdr:nvCxnSpPr>
        <xdr:cNvPr id="305" name="直線コネクタ 304"/>
        <xdr:cNvCxnSpPr/>
      </xdr:nvCxnSpPr>
      <xdr:spPr>
        <a:xfrm>
          <a:off x="15671800" y="64043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37</xdr:row>
      <xdr:rowOff>78994</xdr:rowOff>
    </xdr:to>
    <xdr:cxnSp macro="">
      <xdr:nvCxnSpPr>
        <xdr:cNvPr id="308" name="直線コネクタ 307"/>
        <xdr:cNvCxnSpPr/>
      </xdr:nvCxnSpPr>
      <xdr:spPr>
        <a:xfrm flipV="1">
          <a:off x="14782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19558</xdr:rowOff>
    </xdr:from>
    <xdr:to>
      <xdr:col>21</xdr:col>
      <xdr:colOff>361950</xdr:colOff>
      <xdr:row>37</xdr:row>
      <xdr:rowOff>78994</xdr:rowOff>
    </xdr:to>
    <xdr:cxnSp macro="">
      <xdr:nvCxnSpPr>
        <xdr:cNvPr id="311" name="直線コネクタ 310"/>
        <xdr:cNvCxnSpPr/>
      </xdr:nvCxnSpPr>
      <xdr:spPr>
        <a:xfrm>
          <a:off x="13893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19558</xdr:rowOff>
    </xdr:to>
    <xdr:cxnSp macro="">
      <xdr:nvCxnSpPr>
        <xdr:cNvPr id="314" name="直線コネクタ 313"/>
        <xdr:cNvCxnSpPr/>
      </xdr:nvCxnSpPr>
      <xdr:spPr>
        <a:xfrm>
          <a:off x="13004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18" name="テキスト ボックス 31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4" name="円/楕円 323"/>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5"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26" name="円/楕円 325"/>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27" name="テキスト ボックス 326"/>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28" name="円/楕円 327"/>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29" name="テキスト ボックス 328"/>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30" name="円/楕円 329"/>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55135</xdr:rowOff>
    </xdr:from>
    <xdr:ext cx="762000" cy="259045"/>
    <xdr:sp macro="" textlink="">
      <xdr:nvSpPr>
        <xdr:cNvPr id="331" name="テキスト ボックス 330"/>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32" name="円/楕円 331"/>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33" name="テキスト ボックス 332"/>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ポイント減少し、</a:t>
          </a:r>
          <a:r>
            <a:rPr lang="en-US" altLang="ja-JP" sz="1100">
              <a:solidFill>
                <a:schemeClr val="dk1"/>
              </a:solidFill>
              <a:effectLst/>
              <a:latin typeface="+mn-lt"/>
              <a:ea typeface="+mn-ea"/>
              <a:cs typeface="+mn-cs"/>
            </a:rPr>
            <a:t>14.4</a:t>
          </a:r>
          <a:r>
            <a:rPr lang="ja-JP" altLang="ja-JP" sz="1100">
              <a:solidFill>
                <a:schemeClr val="dk1"/>
              </a:solidFill>
              <a:effectLst/>
              <a:latin typeface="+mn-lt"/>
              <a:ea typeface="+mn-ea"/>
              <a:cs typeface="+mn-cs"/>
            </a:rPr>
            <a:t>％となった。これは、臨時財政対策債に係る償還額が年々増加しているものの、ここ数年の投資的事業抑制による地方債発行額の減少や、借入利率が低利率で推移していることが要因である。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今後も引き続き投資事業の抑制により、地方債の発行を必要最低限に留め、引き続きこの水準を維持できるよう努める。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83565</xdr:rowOff>
    </xdr:to>
    <xdr:cxnSp macro="">
      <xdr:nvCxnSpPr>
        <xdr:cNvPr id="363" name="直線コネクタ 362"/>
        <xdr:cNvCxnSpPr/>
      </xdr:nvCxnSpPr>
      <xdr:spPr>
        <a:xfrm flipV="1">
          <a:off x="3987800" y="132440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88137</xdr:rowOff>
    </xdr:to>
    <xdr:cxnSp macro="">
      <xdr:nvCxnSpPr>
        <xdr:cNvPr id="366" name="直線コネクタ 365"/>
        <xdr:cNvCxnSpPr/>
      </xdr:nvCxnSpPr>
      <xdr:spPr>
        <a:xfrm flipV="1">
          <a:off x="3098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101854</xdr:rowOff>
    </xdr:to>
    <xdr:cxnSp macro="">
      <xdr:nvCxnSpPr>
        <xdr:cNvPr id="369" name="直線コネクタ 368"/>
        <xdr:cNvCxnSpPr/>
      </xdr:nvCxnSpPr>
      <xdr:spPr>
        <a:xfrm flipV="1">
          <a:off x="2209800" y="132897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74422</xdr:rowOff>
    </xdr:from>
    <xdr:to>
      <xdr:col>3</xdr:col>
      <xdr:colOff>142875</xdr:colOff>
      <xdr:row>77</xdr:row>
      <xdr:rowOff>101854</xdr:rowOff>
    </xdr:to>
    <xdr:cxnSp macro="">
      <xdr:nvCxnSpPr>
        <xdr:cNvPr id="372" name="直線コネクタ 371"/>
        <xdr:cNvCxnSpPr/>
      </xdr:nvCxnSpPr>
      <xdr:spPr>
        <a:xfrm>
          <a:off x="1320800" y="13276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82" name="円/楕円 381"/>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83"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84" name="円/楕円 383"/>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85" name="テキスト ボックス 38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86" name="円/楕円 385"/>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87" name="テキスト ボックス 386"/>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51054</xdr:rowOff>
    </xdr:from>
    <xdr:to>
      <xdr:col>3</xdr:col>
      <xdr:colOff>193675</xdr:colOff>
      <xdr:row>77</xdr:row>
      <xdr:rowOff>152654</xdr:rowOff>
    </xdr:to>
    <xdr:sp macro="" textlink="">
      <xdr:nvSpPr>
        <xdr:cNvPr id="388" name="円/楕円 387"/>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89" name="テキスト ボックス 388"/>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23622</xdr:rowOff>
    </xdr:from>
    <xdr:to>
      <xdr:col>1</xdr:col>
      <xdr:colOff>676275</xdr:colOff>
      <xdr:row>77</xdr:row>
      <xdr:rowOff>125222</xdr:rowOff>
    </xdr:to>
    <xdr:sp macro="" textlink="">
      <xdr:nvSpPr>
        <xdr:cNvPr id="390" name="円/楕円 389"/>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135399</xdr:rowOff>
    </xdr:from>
    <xdr:ext cx="762000" cy="259045"/>
    <xdr:sp macro="" textlink="">
      <xdr:nvSpPr>
        <xdr:cNvPr id="391" name="テキスト ボックス 390"/>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ポイント増加し、</a:t>
          </a:r>
          <a:r>
            <a:rPr lang="en-US" altLang="ja-JP" sz="1100">
              <a:solidFill>
                <a:schemeClr val="dk1"/>
              </a:solidFill>
              <a:effectLst/>
              <a:latin typeface="+mn-lt"/>
              <a:ea typeface="+mn-ea"/>
              <a:cs typeface="+mn-cs"/>
            </a:rPr>
            <a:t>85.5</a:t>
          </a:r>
          <a:r>
            <a:rPr lang="ja-JP" altLang="ja-JP" sz="1100">
              <a:solidFill>
                <a:schemeClr val="dk1"/>
              </a:solidFill>
              <a:effectLst/>
              <a:latin typeface="+mn-lt"/>
              <a:ea typeface="+mn-ea"/>
              <a:cs typeface="+mn-cs"/>
            </a:rPr>
            <a:t>％となった。これは、公共施設等整備基金の取崩しを抑制したことによって補助費等が増加したことや、生活保護費をはじめとする扶助費の増加が要因である。類似団体、全国の平均を大幅に上回っている状態であり、今後も第</a:t>
          </a:r>
          <a:r>
            <a:rPr lang="ja-JP" altLang="en-US" sz="1100">
              <a:solidFill>
                <a:schemeClr val="dk1"/>
              </a:solidFill>
              <a:effectLst/>
              <a:latin typeface="+mn-lt"/>
              <a:ea typeface="+mn-ea"/>
              <a:cs typeface="+mn-cs"/>
            </a:rPr>
            <a:t>二</a:t>
          </a:r>
          <a:r>
            <a:rPr lang="ja-JP" altLang="ja-JP" sz="1100">
              <a:solidFill>
                <a:schemeClr val="dk1"/>
              </a:solidFill>
              <a:effectLst/>
              <a:latin typeface="+mn-lt"/>
              <a:ea typeface="+mn-ea"/>
              <a:cs typeface="+mn-cs"/>
            </a:rPr>
            <a:t>次貝塚新生プランを着実に推進し、業務の効率化等により経常経費の削減に引き続き取り組むとともに、受益者負担の見直し等により特定財源を確保し、硬直化が進む財政構造の改善を図る。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50800</xdr:rowOff>
    </xdr:from>
    <xdr:to>
      <xdr:col>24</xdr:col>
      <xdr:colOff>31750</xdr:colOff>
      <xdr:row>78</xdr:row>
      <xdr:rowOff>107950</xdr:rowOff>
    </xdr:to>
    <xdr:cxnSp macro="">
      <xdr:nvCxnSpPr>
        <xdr:cNvPr id="424" name="直線コネクタ 423"/>
        <xdr:cNvCxnSpPr/>
      </xdr:nvCxnSpPr>
      <xdr:spPr>
        <a:xfrm>
          <a:off x="15671800" y="1342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50800</xdr:rowOff>
    </xdr:from>
    <xdr:to>
      <xdr:col>22</xdr:col>
      <xdr:colOff>565150</xdr:colOff>
      <xdr:row>78</xdr:row>
      <xdr:rowOff>58420</xdr:rowOff>
    </xdr:to>
    <xdr:cxnSp macro="">
      <xdr:nvCxnSpPr>
        <xdr:cNvPr id="427" name="直線コネクタ 426"/>
        <xdr:cNvCxnSpPr/>
      </xdr:nvCxnSpPr>
      <xdr:spPr>
        <a:xfrm flipV="1">
          <a:off x="14782800" y="1342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43180</xdr:rowOff>
    </xdr:from>
    <xdr:to>
      <xdr:col>21</xdr:col>
      <xdr:colOff>361950</xdr:colOff>
      <xdr:row>78</xdr:row>
      <xdr:rowOff>58420</xdr:rowOff>
    </xdr:to>
    <xdr:cxnSp macro="">
      <xdr:nvCxnSpPr>
        <xdr:cNvPr id="430" name="直線コネクタ 429"/>
        <xdr:cNvCxnSpPr/>
      </xdr:nvCxnSpPr>
      <xdr:spPr>
        <a:xfrm>
          <a:off x="13893800" y="1341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20320</xdr:rowOff>
    </xdr:from>
    <xdr:to>
      <xdr:col>20</xdr:col>
      <xdr:colOff>158750</xdr:colOff>
      <xdr:row>78</xdr:row>
      <xdr:rowOff>43180</xdr:rowOff>
    </xdr:to>
    <xdr:cxnSp macro="">
      <xdr:nvCxnSpPr>
        <xdr:cNvPr id="433" name="直線コネクタ 432"/>
        <xdr:cNvCxnSpPr/>
      </xdr:nvCxnSpPr>
      <xdr:spPr>
        <a:xfrm>
          <a:off x="13004800" y="1339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7" name="テキスト ボックス 43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57150</xdr:rowOff>
    </xdr:from>
    <xdr:to>
      <xdr:col>24</xdr:col>
      <xdr:colOff>82550</xdr:colOff>
      <xdr:row>78</xdr:row>
      <xdr:rowOff>158750</xdr:rowOff>
    </xdr:to>
    <xdr:sp macro="" textlink="">
      <xdr:nvSpPr>
        <xdr:cNvPr id="443" name="円/楕円 442"/>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29227</xdr:rowOff>
    </xdr:from>
    <xdr:ext cx="762000" cy="259045"/>
    <xdr:sp macro="" textlink="">
      <xdr:nvSpPr>
        <xdr:cNvPr id="444"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0</xdr:rowOff>
    </xdr:from>
    <xdr:to>
      <xdr:col>22</xdr:col>
      <xdr:colOff>615950</xdr:colOff>
      <xdr:row>78</xdr:row>
      <xdr:rowOff>101600</xdr:rowOff>
    </xdr:to>
    <xdr:sp macro="" textlink="">
      <xdr:nvSpPr>
        <xdr:cNvPr id="445" name="円/楕円 444"/>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46" name="テキスト ボックス 445"/>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xdr:rowOff>
    </xdr:from>
    <xdr:to>
      <xdr:col>21</xdr:col>
      <xdr:colOff>412750</xdr:colOff>
      <xdr:row>78</xdr:row>
      <xdr:rowOff>109220</xdr:rowOff>
    </xdr:to>
    <xdr:sp macro="" textlink="">
      <xdr:nvSpPr>
        <xdr:cNvPr id="447" name="円/楕円 446"/>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93997</xdr:rowOff>
    </xdr:from>
    <xdr:ext cx="762000" cy="259045"/>
    <xdr:sp macro="" textlink="">
      <xdr:nvSpPr>
        <xdr:cNvPr id="448" name="テキスト ボックス 447"/>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163830</xdr:rowOff>
    </xdr:from>
    <xdr:to>
      <xdr:col>20</xdr:col>
      <xdr:colOff>209550</xdr:colOff>
      <xdr:row>78</xdr:row>
      <xdr:rowOff>93980</xdr:rowOff>
    </xdr:to>
    <xdr:sp macro="" textlink="">
      <xdr:nvSpPr>
        <xdr:cNvPr id="449" name="円/楕円 448"/>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78757</xdr:rowOff>
    </xdr:from>
    <xdr:ext cx="762000" cy="259045"/>
    <xdr:sp macro="" textlink="">
      <xdr:nvSpPr>
        <xdr:cNvPr id="450" name="テキスト ボックス 449"/>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140970</xdr:rowOff>
    </xdr:from>
    <xdr:to>
      <xdr:col>19</xdr:col>
      <xdr:colOff>6350</xdr:colOff>
      <xdr:row>78</xdr:row>
      <xdr:rowOff>71120</xdr:rowOff>
    </xdr:to>
    <xdr:sp macro="" textlink="">
      <xdr:nvSpPr>
        <xdr:cNvPr id="451" name="円/楕円 450"/>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55897</xdr:rowOff>
    </xdr:from>
    <xdr:ext cx="762000" cy="259045"/>
    <xdr:sp macro="" textlink="">
      <xdr:nvSpPr>
        <xdr:cNvPr id="452" name="テキスト ボックス 451"/>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大阪府貝塚市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83675</xdr:rowOff>
    </xdr:from>
    <xdr:to>
      <xdr:col>4</xdr:col>
      <xdr:colOff>1117600</xdr:colOff>
      <xdr:row>18</xdr:row>
      <xdr:rowOff>99056</xdr:rowOff>
    </xdr:to>
    <xdr:cxnSp macro="">
      <xdr:nvCxnSpPr>
        <xdr:cNvPr id="52" name="直線コネクタ 51"/>
        <xdr:cNvCxnSpPr/>
      </xdr:nvCxnSpPr>
      <xdr:spPr bwMode="auto">
        <a:xfrm flipV="1">
          <a:off x="5003800" y="3217400"/>
          <a:ext cx="647700" cy="15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99056</xdr:rowOff>
    </xdr:from>
    <xdr:to>
      <xdr:col>4</xdr:col>
      <xdr:colOff>469900</xdr:colOff>
      <xdr:row>18</xdr:row>
      <xdr:rowOff>108609</xdr:rowOff>
    </xdr:to>
    <xdr:cxnSp macro="">
      <xdr:nvCxnSpPr>
        <xdr:cNvPr id="55" name="直線コネクタ 54"/>
        <xdr:cNvCxnSpPr/>
      </xdr:nvCxnSpPr>
      <xdr:spPr bwMode="auto">
        <a:xfrm flipV="1">
          <a:off x="4305300" y="3232781"/>
          <a:ext cx="698500" cy="9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55916</xdr:rowOff>
    </xdr:from>
    <xdr:to>
      <xdr:col>3</xdr:col>
      <xdr:colOff>904875</xdr:colOff>
      <xdr:row>18</xdr:row>
      <xdr:rowOff>108609</xdr:rowOff>
    </xdr:to>
    <xdr:cxnSp macro="">
      <xdr:nvCxnSpPr>
        <xdr:cNvPr id="58" name="直線コネクタ 57"/>
        <xdr:cNvCxnSpPr/>
      </xdr:nvCxnSpPr>
      <xdr:spPr bwMode="auto">
        <a:xfrm>
          <a:off x="3606800" y="3189641"/>
          <a:ext cx="698500" cy="5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55916</xdr:rowOff>
    </xdr:from>
    <xdr:to>
      <xdr:col>3</xdr:col>
      <xdr:colOff>206375</xdr:colOff>
      <xdr:row>18</xdr:row>
      <xdr:rowOff>61631</xdr:rowOff>
    </xdr:to>
    <xdr:cxnSp macro="">
      <xdr:nvCxnSpPr>
        <xdr:cNvPr id="61" name="直線コネクタ 60"/>
        <xdr:cNvCxnSpPr/>
      </xdr:nvCxnSpPr>
      <xdr:spPr bwMode="auto">
        <a:xfrm flipV="1">
          <a:off x="2908300" y="3189641"/>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113970</xdr:rowOff>
    </xdr:from>
    <xdr:ext cx="762000" cy="259045"/>
    <xdr:sp macro="" textlink="">
      <xdr:nvSpPr>
        <xdr:cNvPr id="65" name="テキスト ボックス 64"/>
        <xdr:cNvSpPr txBox="1"/>
      </xdr:nvSpPr>
      <xdr:spPr>
        <a:xfrm>
          <a:off x="2527300" y="290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32875</xdr:rowOff>
    </xdr:from>
    <xdr:to>
      <xdr:col>5</xdr:col>
      <xdr:colOff>34925</xdr:colOff>
      <xdr:row>18</xdr:row>
      <xdr:rowOff>134475</xdr:rowOff>
    </xdr:to>
    <xdr:sp macro="" textlink="">
      <xdr:nvSpPr>
        <xdr:cNvPr id="71" name="円/楕円 70"/>
        <xdr:cNvSpPr/>
      </xdr:nvSpPr>
      <xdr:spPr bwMode="auto">
        <a:xfrm>
          <a:off x="5600700" y="316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4952</xdr:rowOff>
    </xdr:from>
    <xdr:ext cx="762000" cy="259045"/>
    <xdr:sp macro="" textlink="">
      <xdr:nvSpPr>
        <xdr:cNvPr id="72" name="人口1人当たり決算額の推移該当値テキスト130"/>
        <xdr:cNvSpPr txBox="1"/>
      </xdr:nvSpPr>
      <xdr:spPr>
        <a:xfrm>
          <a:off x="5740400" y="3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64,070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48256</xdr:rowOff>
    </xdr:from>
    <xdr:to>
      <xdr:col>4</xdr:col>
      <xdr:colOff>520700</xdr:colOff>
      <xdr:row>18</xdr:row>
      <xdr:rowOff>149856</xdr:rowOff>
    </xdr:to>
    <xdr:sp macro="" textlink="">
      <xdr:nvSpPr>
        <xdr:cNvPr id="73" name="円/楕円 72"/>
        <xdr:cNvSpPr/>
      </xdr:nvSpPr>
      <xdr:spPr bwMode="auto">
        <a:xfrm>
          <a:off x="4953000" y="3181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134633</xdr:rowOff>
    </xdr:from>
    <xdr:ext cx="736600" cy="259045"/>
    <xdr:sp macro="" textlink="">
      <xdr:nvSpPr>
        <xdr:cNvPr id="74" name="テキスト ボックス 73"/>
        <xdr:cNvSpPr txBox="1"/>
      </xdr:nvSpPr>
      <xdr:spPr>
        <a:xfrm>
          <a:off x="4622800" y="3268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63,128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57809</xdr:rowOff>
    </xdr:from>
    <xdr:to>
      <xdr:col>3</xdr:col>
      <xdr:colOff>955675</xdr:colOff>
      <xdr:row>18</xdr:row>
      <xdr:rowOff>159409</xdr:rowOff>
    </xdr:to>
    <xdr:sp macro="" textlink="">
      <xdr:nvSpPr>
        <xdr:cNvPr id="75" name="円/楕円 74"/>
        <xdr:cNvSpPr/>
      </xdr:nvSpPr>
      <xdr:spPr bwMode="auto">
        <a:xfrm>
          <a:off x="4254500" y="3191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144185</xdr:rowOff>
    </xdr:from>
    <xdr:ext cx="762000" cy="259045"/>
    <xdr:sp macro="" textlink="">
      <xdr:nvSpPr>
        <xdr:cNvPr id="76" name="テキスト ボックス 75"/>
        <xdr:cNvSpPr txBox="1"/>
      </xdr:nvSpPr>
      <xdr:spPr>
        <a:xfrm>
          <a:off x="3924300" y="327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62,543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5116</xdr:rowOff>
    </xdr:from>
    <xdr:to>
      <xdr:col>3</xdr:col>
      <xdr:colOff>257175</xdr:colOff>
      <xdr:row>18</xdr:row>
      <xdr:rowOff>106716</xdr:rowOff>
    </xdr:to>
    <xdr:sp macro="" textlink="">
      <xdr:nvSpPr>
        <xdr:cNvPr id="77" name="円/楕円 76"/>
        <xdr:cNvSpPr/>
      </xdr:nvSpPr>
      <xdr:spPr bwMode="auto">
        <a:xfrm>
          <a:off x="3556000" y="313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91493</xdr:rowOff>
    </xdr:from>
    <xdr:ext cx="762000" cy="259045"/>
    <xdr:sp macro="" textlink="">
      <xdr:nvSpPr>
        <xdr:cNvPr id="78" name="テキスト ボックス 77"/>
        <xdr:cNvSpPr txBox="1"/>
      </xdr:nvSpPr>
      <xdr:spPr>
        <a:xfrm>
          <a:off x="3225800" y="32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65,770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10831</xdr:rowOff>
    </xdr:from>
    <xdr:to>
      <xdr:col>2</xdr:col>
      <xdr:colOff>692150</xdr:colOff>
      <xdr:row>18</xdr:row>
      <xdr:rowOff>112431</xdr:rowOff>
    </xdr:to>
    <xdr:sp macro="" textlink="">
      <xdr:nvSpPr>
        <xdr:cNvPr id="79" name="円/楕円 78"/>
        <xdr:cNvSpPr/>
      </xdr:nvSpPr>
      <xdr:spPr bwMode="auto">
        <a:xfrm>
          <a:off x="2857500" y="3144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97208</xdr:rowOff>
    </xdr:from>
    <xdr:ext cx="762000" cy="259045"/>
    <xdr:sp macro="" textlink="">
      <xdr:nvSpPr>
        <xdr:cNvPr id="80" name="テキスト ボックス 79"/>
        <xdr:cNvSpPr txBox="1"/>
      </xdr:nvSpPr>
      <xdr:spPr>
        <a:xfrm>
          <a:off x="2527300" y="323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117818</xdr:rowOff>
    </xdr:from>
    <xdr:to>
      <xdr:col>4</xdr:col>
      <xdr:colOff>1117600</xdr:colOff>
      <xdr:row>35</xdr:row>
      <xdr:rowOff>210839</xdr:rowOff>
    </xdr:to>
    <xdr:cxnSp macro="">
      <xdr:nvCxnSpPr>
        <xdr:cNvPr id="113" name="直線コネクタ 112"/>
        <xdr:cNvCxnSpPr/>
      </xdr:nvCxnSpPr>
      <xdr:spPr bwMode="auto">
        <a:xfrm>
          <a:off x="5003800" y="6728168"/>
          <a:ext cx="647700" cy="93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195616</xdr:rowOff>
    </xdr:from>
    <xdr:ext cx="762000" cy="259045"/>
    <xdr:sp macro="" textlink="">
      <xdr:nvSpPr>
        <xdr:cNvPr id="114" name="人口1人当たり決算額の推移平均値テキスト445"/>
        <xdr:cNvSpPr txBox="1"/>
      </xdr:nvSpPr>
      <xdr:spPr>
        <a:xfrm>
          <a:off x="5740400" y="6805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114274</xdr:rowOff>
    </xdr:from>
    <xdr:to>
      <xdr:col>4</xdr:col>
      <xdr:colOff>469900</xdr:colOff>
      <xdr:row>35</xdr:row>
      <xdr:rowOff>117818</xdr:rowOff>
    </xdr:to>
    <xdr:cxnSp macro="">
      <xdr:nvCxnSpPr>
        <xdr:cNvPr id="116" name="直線コネクタ 115"/>
        <xdr:cNvCxnSpPr/>
      </xdr:nvCxnSpPr>
      <xdr:spPr bwMode="auto">
        <a:xfrm>
          <a:off x="4305300" y="6724624"/>
          <a:ext cx="698500" cy="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114274</xdr:rowOff>
    </xdr:from>
    <xdr:to>
      <xdr:col>3</xdr:col>
      <xdr:colOff>904875</xdr:colOff>
      <xdr:row>35</xdr:row>
      <xdr:rowOff>124505</xdr:rowOff>
    </xdr:to>
    <xdr:cxnSp macro="">
      <xdr:nvCxnSpPr>
        <xdr:cNvPr id="119" name="直線コネクタ 118"/>
        <xdr:cNvCxnSpPr/>
      </xdr:nvCxnSpPr>
      <xdr:spPr bwMode="auto">
        <a:xfrm flipV="1">
          <a:off x="3606800" y="6724624"/>
          <a:ext cx="698500" cy="1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117208</xdr:rowOff>
    </xdr:from>
    <xdr:to>
      <xdr:col>3</xdr:col>
      <xdr:colOff>206375</xdr:colOff>
      <xdr:row>35</xdr:row>
      <xdr:rowOff>124505</xdr:rowOff>
    </xdr:to>
    <xdr:cxnSp macro="">
      <xdr:nvCxnSpPr>
        <xdr:cNvPr id="122" name="直線コネクタ 121"/>
        <xdr:cNvCxnSpPr/>
      </xdr:nvCxnSpPr>
      <xdr:spPr bwMode="auto">
        <a:xfrm>
          <a:off x="2908300" y="6727558"/>
          <a:ext cx="698500" cy="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296174</xdr:rowOff>
    </xdr:from>
    <xdr:ext cx="762000" cy="259045"/>
    <xdr:sp macro="" textlink="">
      <xdr:nvSpPr>
        <xdr:cNvPr id="126" name="テキスト ボックス 125"/>
        <xdr:cNvSpPr txBox="1"/>
      </xdr:nvSpPr>
      <xdr:spPr>
        <a:xfrm>
          <a:off x="2527300" y="690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160039</xdr:rowOff>
    </xdr:from>
    <xdr:to>
      <xdr:col>5</xdr:col>
      <xdr:colOff>34925</xdr:colOff>
      <xdr:row>35</xdr:row>
      <xdr:rowOff>261639</xdr:rowOff>
    </xdr:to>
    <xdr:sp macro="" textlink="">
      <xdr:nvSpPr>
        <xdr:cNvPr id="132" name="円/楕円 131"/>
        <xdr:cNvSpPr/>
      </xdr:nvSpPr>
      <xdr:spPr bwMode="auto">
        <a:xfrm>
          <a:off x="5600700" y="6770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5116</xdr:rowOff>
    </xdr:from>
    <xdr:ext cx="762000" cy="259045"/>
    <xdr:sp macro="" textlink="">
      <xdr:nvSpPr>
        <xdr:cNvPr id="133" name="人口1人当たり決算額の推移該当値テキスト445"/>
        <xdr:cNvSpPr txBox="1"/>
      </xdr:nvSpPr>
      <xdr:spPr>
        <a:xfrm>
          <a:off x="5740400" y="661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67018</xdr:rowOff>
    </xdr:from>
    <xdr:to>
      <xdr:col>4</xdr:col>
      <xdr:colOff>520700</xdr:colOff>
      <xdr:row>35</xdr:row>
      <xdr:rowOff>168618</xdr:rowOff>
    </xdr:to>
    <xdr:sp macro="" textlink="">
      <xdr:nvSpPr>
        <xdr:cNvPr id="134" name="円/楕円 133"/>
        <xdr:cNvSpPr/>
      </xdr:nvSpPr>
      <xdr:spPr bwMode="auto">
        <a:xfrm>
          <a:off x="4953000" y="667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178795</xdr:rowOff>
    </xdr:from>
    <xdr:ext cx="736600" cy="259045"/>
    <xdr:sp macro="" textlink="">
      <xdr:nvSpPr>
        <xdr:cNvPr id="135" name="テキスト ボックス 134"/>
        <xdr:cNvSpPr txBox="1"/>
      </xdr:nvSpPr>
      <xdr:spPr>
        <a:xfrm>
          <a:off x="4622800" y="6446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63474</xdr:rowOff>
    </xdr:from>
    <xdr:to>
      <xdr:col>3</xdr:col>
      <xdr:colOff>955675</xdr:colOff>
      <xdr:row>35</xdr:row>
      <xdr:rowOff>165074</xdr:rowOff>
    </xdr:to>
    <xdr:sp macro="" textlink="">
      <xdr:nvSpPr>
        <xdr:cNvPr id="136" name="円/楕円 135"/>
        <xdr:cNvSpPr/>
      </xdr:nvSpPr>
      <xdr:spPr bwMode="auto">
        <a:xfrm>
          <a:off x="4254500" y="667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175251</xdr:rowOff>
    </xdr:from>
    <xdr:ext cx="762000" cy="259045"/>
    <xdr:sp macro="" textlink="">
      <xdr:nvSpPr>
        <xdr:cNvPr id="137" name="テキスト ボックス 136"/>
        <xdr:cNvSpPr txBox="1"/>
      </xdr:nvSpPr>
      <xdr:spPr>
        <a:xfrm>
          <a:off x="3924300" y="644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73705</xdr:rowOff>
    </xdr:from>
    <xdr:to>
      <xdr:col>3</xdr:col>
      <xdr:colOff>257175</xdr:colOff>
      <xdr:row>35</xdr:row>
      <xdr:rowOff>175305</xdr:rowOff>
    </xdr:to>
    <xdr:sp macro="" textlink="">
      <xdr:nvSpPr>
        <xdr:cNvPr id="138" name="円/楕円 137"/>
        <xdr:cNvSpPr/>
      </xdr:nvSpPr>
      <xdr:spPr bwMode="auto">
        <a:xfrm>
          <a:off x="3556000" y="668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185482</xdr:rowOff>
    </xdr:from>
    <xdr:ext cx="762000" cy="259045"/>
    <xdr:sp macro="" textlink="">
      <xdr:nvSpPr>
        <xdr:cNvPr id="139" name="テキスト ボックス 138"/>
        <xdr:cNvSpPr txBox="1"/>
      </xdr:nvSpPr>
      <xdr:spPr>
        <a:xfrm>
          <a:off x="3225800" y="645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66408</xdr:rowOff>
    </xdr:from>
    <xdr:to>
      <xdr:col>2</xdr:col>
      <xdr:colOff>692150</xdr:colOff>
      <xdr:row>35</xdr:row>
      <xdr:rowOff>168008</xdr:rowOff>
    </xdr:to>
    <xdr:sp macro="" textlink="">
      <xdr:nvSpPr>
        <xdr:cNvPr id="140" name="円/楕円 139"/>
        <xdr:cNvSpPr/>
      </xdr:nvSpPr>
      <xdr:spPr bwMode="auto">
        <a:xfrm>
          <a:off x="2857500" y="667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178185</xdr:rowOff>
    </xdr:from>
    <xdr:ext cx="762000" cy="259045"/>
    <xdr:sp macro="" textlink="">
      <xdr:nvSpPr>
        <xdr:cNvPr id="141" name="テキスト ボックス 140"/>
        <xdr:cNvSpPr txBox="1"/>
      </xdr:nvSpPr>
      <xdr:spPr>
        <a:xfrm>
          <a:off x="2527300" y="644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財政調整基金については、前年度実質収支額の約半分を継続的に積み立てることとし、取崩しを回避しているため増加傾向にある。平成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10,000</a:t>
          </a:r>
          <a:r>
            <a:rPr lang="ja-JP" altLang="ja-JP" sz="1100">
              <a:solidFill>
                <a:schemeClr val="dk1"/>
              </a:solidFill>
              <a:effectLst/>
              <a:latin typeface="+mn-lt"/>
              <a:ea typeface="+mn-ea"/>
              <a:cs typeface="+mn-cs"/>
            </a:rPr>
            <a:t>千円を積み立てている。実質収支</a:t>
          </a:r>
          <a:r>
            <a:rPr lang="ja-JP" altLang="en-US" sz="1100">
              <a:solidFill>
                <a:schemeClr val="dk1"/>
              </a:solidFill>
              <a:effectLst/>
              <a:latin typeface="+mn-lt"/>
              <a:ea typeface="+mn-ea"/>
              <a:cs typeface="+mn-cs"/>
            </a:rPr>
            <a:t>について</a:t>
          </a:r>
          <a:r>
            <a:rPr lang="ja-JP" altLang="ja-JP" sz="1100">
              <a:solidFill>
                <a:schemeClr val="dk1"/>
              </a:solidFill>
              <a:effectLst/>
              <a:latin typeface="+mn-lt"/>
              <a:ea typeface="+mn-ea"/>
              <a:cs typeface="+mn-cs"/>
            </a:rPr>
            <a:t>は、毎年特定目的基金</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取り崩すことで黒字を保っている。平成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64,562</a:t>
          </a:r>
          <a:r>
            <a:rPr lang="ja-JP" altLang="ja-JP" sz="1100">
              <a:solidFill>
                <a:schemeClr val="dk1"/>
              </a:solidFill>
              <a:effectLst/>
              <a:latin typeface="+mn-lt"/>
              <a:ea typeface="+mn-ea"/>
              <a:cs typeface="+mn-cs"/>
            </a:rPr>
            <a:t>千円の実質黒字となっている。また、平成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実質単年度収支については、</a:t>
          </a:r>
          <a:r>
            <a:rPr lang="en-US" altLang="ja-JP" sz="1100">
              <a:solidFill>
                <a:schemeClr val="dk1"/>
              </a:solidFill>
              <a:effectLst/>
              <a:latin typeface="+mn-lt"/>
              <a:ea typeface="+mn-ea"/>
              <a:cs typeface="+mn-cs"/>
            </a:rPr>
            <a:t>55,217</a:t>
          </a:r>
          <a:r>
            <a:rPr lang="ja-JP" altLang="ja-JP" sz="1100">
              <a:solidFill>
                <a:schemeClr val="dk1"/>
              </a:solidFill>
              <a:effectLst/>
              <a:latin typeface="+mn-lt"/>
              <a:ea typeface="+mn-ea"/>
              <a:cs typeface="+mn-cs"/>
            </a:rPr>
            <a:t>千円の黒字となり、前年度に比べると一定の改善が見られた。今後については、自主財源の確保と歳出</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見直しを徹底し、基金に頼らない財政運営と財政調整基金残高の維持に努める。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年度においては、すべての会計で黒字を生じており、剰余額は</a:t>
          </a:r>
          <a:r>
            <a:rPr lang="en-US" altLang="ja-JP" sz="1100">
              <a:solidFill>
                <a:schemeClr val="dk1"/>
              </a:solidFill>
              <a:effectLst/>
              <a:latin typeface="+mn-lt"/>
              <a:ea typeface="+mn-ea"/>
              <a:cs typeface="+mn-cs"/>
            </a:rPr>
            <a:t>4,161,283</a:t>
          </a:r>
          <a:r>
            <a:rPr lang="ja-JP" altLang="ja-JP" sz="1100">
              <a:solidFill>
                <a:schemeClr val="dk1"/>
              </a:solidFill>
              <a:effectLst/>
              <a:latin typeface="+mn-lt"/>
              <a:ea typeface="+mn-ea"/>
              <a:cs typeface="+mn-cs"/>
            </a:rPr>
            <a:t>千円となっている。この大部分を水道事業会計が占めており、平成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年度の剰余額は</a:t>
          </a:r>
          <a:r>
            <a:rPr lang="en-US" altLang="ja-JP" sz="1100">
              <a:solidFill>
                <a:schemeClr val="dk1"/>
              </a:solidFill>
              <a:effectLst/>
              <a:latin typeface="+mn-lt"/>
              <a:ea typeface="+mn-ea"/>
              <a:cs typeface="+mn-cs"/>
            </a:rPr>
            <a:t>3,500,353</a:t>
          </a:r>
          <a:r>
            <a:rPr lang="ja-JP" altLang="ja-JP" sz="1100">
              <a:solidFill>
                <a:schemeClr val="dk1"/>
              </a:solidFill>
              <a:effectLst/>
              <a:latin typeface="+mn-lt"/>
              <a:ea typeface="+mn-ea"/>
              <a:cs typeface="+mn-cs"/>
            </a:rPr>
            <a:t>千円となっている。今後、水道事業会計では、津田浄水場更新事業に伴い減価償却費が増加し、収益悪化が見込まれることから、その他の会計も含め、全会計で資金不足が発生しないように努める。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元利償還金については、近年の普通建設事業抑制に伴い減少傾向となっている。また、公営企業債の元利償還金に対する繰入金は、平成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年から平成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年度にかけて減少している。これは、下水道事業の地方債償還に対する繰出しが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資本費平準化債発行額を増額したため、減少したことによるものである。控除財源である算入公債費等は、平成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年から平成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かけて増加している。これは、岸和田市貝塚市清掃施設組合クリーンセンター建設にかかる企業債償還に都市計画税を充当したことによるものである。今後においても、極端に増加することの無いよう、普通建設事業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将来負担比率の算定における分子については、平成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以降減少傾向である。これは、公営企業の公債費にかかる繰入見込額、岸和田市貝塚市清掃施設組合の公債費にかかる負担見込額、千石荘病院跡地取得に伴う支出予定額が減少したこと、岸和田市貝塚市清掃施設組合へのクリーンセンター建設に係る公債費負担に都市計画税を充当したことで、充当可能財源等の額が増加したことによるものである。</a:t>
          </a:r>
        </a:p>
        <a:p>
          <a:r>
            <a:rPr lang="ja-JP" altLang="ja-JP" sz="1100">
              <a:solidFill>
                <a:schemeClr val="dk1"/>
              </a:solidFill>
              <a:effectLst/>
              <a:latin typeface="+mn-lt"/>
              <a:ea typeface="+mn-ea"/>
              <a:cs typeface="+mn-cs"/>
            </a:rPr>
            <a:t>　この間の投資的事業の抑制や償還の進展により地方債残高は減少に転じる見込みであり、今後については、新規事業等において計画段階で内容を精査し、事業規模を必要最小限度に抑えるとともに優先順位づけの徹底など、長期的な視野に立って将来負担を抑制できるよう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30310196</v>
      </c>
      <c r="BO4" s="349"/>
      <c r="BP4" s="349"/>
      <c r="BQ4" s="349"/>
      <c r="BR4" s="349"/>
      <c r="BS4" s="349"/>
      <c r="BT4" s="349"/>
      <c r="BU4" s="350"/>
      <c r="BV4" s="348">
        <v>29396820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0.4</v>
      </c>
      <c r="CU4" s="355"/>
      <c r="CV4" s="355"/>
      <c r="CW4" s="355"/>
      <c r="CX4" s="355"/>
      <c r="CY4" s="355"/>
      <c r="CZ4" s="355"/>
      <c r="DA4" s="356"/>
      <c r="DB4" s="354">
        <v>0.1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30228055</v>
      </c>
      <c r="BO5" s="386"/>
      <c r="BP5" s="386"/>
      <c r="BQ5" s="386"/>
      <c r="BR5" s="386"/>
      <c r="BS5" s="386"/>
      <c r="BT5" s="386"/>
      <c r="BU5" s="387"/>
      <c r="BV5" s="385">
        <v>29324997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99.9</v>
      </c>
      <c r="CU5" s="383"/>
      <c r="CV5" s="383"/>
      <c r="CW5" s="383"/>
      <c r="CX5" s="383"/>
      <c r="CY5" s="383"/>
      <c r="CZ5" s="383"/>
      <c r="DA5" s="384"/>
      <c r="DB5" s="382">
        <v>99.3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82141</v>
      </c>
      <c r="BO6" s="386"/>
      <c r="BP6" s="386"/>
      <c r="BQ6" s="386"/>
      <c r="BR6" s="386"/>
      <c r="BS6" s="386"/>
      <c r="BT6" s="386"/>
      <c r="BU6" s="387"/>
      <c r="BV6" s="385">
        <v>71823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109.3</v>
      </c>
      <c r="CU6" s="423"/>
      <c r="CV6" s="423"/>
      <c r="CW6" s="423"/>
      <c r="CX6" s="423"/>
      <c r="CY6" s="423"/>
      <c r="CZ6" s="423"/>
      <c r="DA6" s="424"/>
      <c r="DB6" s="422">
        <v>109.6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17579</v>
      </c>
      <c r="BO7" s="386"/>
      <c r="BP7" s="386"/>
      <c r="BQ7" s="386"/>
      <c r="BR7" s="386"/>
      <c r="BS7" s="386"/>
      <c r="BT7" s="386"/>
      <c r="BU7" s="387"/>
      <c r="BV7" s="385">
        <v>52478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17718134</v>
      </c>
      <c r="CU7" s="386"/>
      <c r="CV7" s="386"/>
      <c r="CW7" s="386"/>
      <c r="CX7" s="386"/>
      <c r="CY7" s="386"/>
      <c r="CZ7" s="386"/>
      <c r="DA7" s="387"/>
      <c r="DB7" s="385">
        <v>17776956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64562</v>
      </c>
      <c r="BO8" s="386"/>
      <c r="BP8" s="386"/>
      <c r="BQ8" s="386"/>
      <c r="BR8" s="386"/>
      <c r="BS8" s="386"/>
      <c r="BT8" s="386"/>
      <c r="BU8" s="387"/>
      <c r="BV8" s="385">
        <v>19345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0.67</v>
      </c>
      <c r="CU8" s="426"/>
      <c r="CV8" s="426"/>
      <c r="CW8" s="426"/>
      <c r="CX8" s="426"/>
      <c r="CY8" s="426"/>
      <c r="CZ8" s="426"/>
      <c r="DA8" s="427"/>
      <c r="DB8" s="425">
        <v>0.67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90498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45217</v>
      </c>
      <c r="BO9" s="386"/>
      <c r="BP9" s="386"/>
      <c r="BQ9" s="386"/>
      <c r="BR9" s="386"/>
      <c r="BS9" s="386"/>
      <c r="BT9" s="386"/>
      <c r="BU9" s="387"/>
      <c r="BV9" s="385">
        <v>-62002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13.3</v>
      </c>
      <c r="CU9" s="383"/>
      <c r="CV9" s="383"/>
      <c r="CW9" s="383"/>
      <c r="CX9" s="383"/>
      <c r="CY9" s="383"/>
      <c r="CZ9" s="383"/>
      <c r="DA9" s="384"/>
      <c r="DB9" s="382">
        <v>14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90154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10000</v>
      </c>
      <c r="BO10" s="386"/>
      <c r="BP10" s="386"/>
      <c r="BQ10" s="386"/>
      <c r="BR10" s="386"/>
      <c r="BS10" s="386"/>
      <c r="BT10" s="386"/>
      <c r="BU10" s="387"/>
      <c r="BV10" s="385">
        <v>41000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89876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89290</v>
      </c>
      <c r="S13" s="467"/>
      <c r="T13" s="467"/>
      <c r="U13" s="467"/>
      <c r="V13" s="468"/>
      <c r="W13" s="401" t="s">
        <v>123</v>
      </c>
      <c r="X13" s="402"/>
      <c r="Y13" s="402"/>
      <c r="Z13" s="402"/>
      <c r="AA13" s="402"/>
      <c r="AB13" s="392"/>
      <c r="AC13" s="436">
        <v>584</v>
      </c>
      <c r="AD13" s="437"/>
      <c r="AE13" s="437"/>
      <c r="AF13" s="437"/>
      <c r="AG13" s="476"/>
      <c r="AH13" s="436">
        <v>642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55217</v>
      </c>
      <c r="BO13" s="386"/>
      <c r="BP13" s="386"/>
      <c r="BQ13" s="386"/>
      <c r="BR13" s="386"/>
      <c r="BS13" s="386"/>
      <c r="BT13" s="386"/>
      <c r="BU13" s="387"/>
      <c r="BV13" s="385">
        <v>-21002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12.9</v>
      </c>
      <c r="CU13" s="383"/>
      <c r="CV13" s="383"/>
      <c r="CW13" s="383"/>
      <c r="CX13" s="383"/>
      <c r="CY13" s="383"/>
      <c r="CZ13" s="383"/>
      <c r="DA13" s="384"/>
      <c r="DB13" s="382">
        <v>13.7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90152</v>
      </c>
      <c r="S14" s="467"/>
      <c r="T14" s="467"/>
      <c r="U14" s="467"/>
      <c r="V14" s="468"/>
      <c r="W14" s="375"/>
      <c r="X14" s="376"/>
      <c r="Y14" s="376"/>
      <c r="Z14" s="376"/>
      <c r="AA14" s="376"/>
      <c r="AB14" s="365"/>
      <c r="AC14" s="469">
        <v>1.6</v>
      </c>
      <c r="AD14" s="470"/>
      <c r="AE14" s="470"/>
      <c r="AF14" s="470"/>
      <c r="AG14" s="471"/>
      <c r="AH14" s="469">
        <v>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69.099999999999994</v>
      </c>
      <c r="CU14" s="481"/>
      <c r="CV14" s="481"/>
      <c r="CW14" s="481"/>
      <c r="CX14" s="481"/>
      <c r="CY14" s="481"/>
      <c r="CZ14" s="481"/>
      <c r="DA14" s="482"/>
      <c r="DB14" s="480">
        <v>79.8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89571</v>
      </c>
      <c r="S15" s="467"/>
      <c r="T15" s="467"/>
      <c r="U15" s="467"/>
      <c r="V15" s="468"/>
      <c r="W15" s="401" t="s">
        <v>130</v>
      </c>
      <c r="X15" s="402"/>
      <c r="Y15" s="402"/>
      <c r="Z15" s="402"/>
      <c r="AA15" s="402"/>
      <c r="AB15" s="392"/>
      <c r="AC15" s="436">
        <v>9742</v>
      </c>
      <c r="AD15" s="437"/>
      <c r="AE15" s="437"/>
      <c r="AF15" s="437"/>
      <c r="AG15" s="476"/>
      <c r="AH15" s="436">
        <v>10804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9208594</v>
      </c>
      <c r="BO15" s="349"/>
      <c r="BP15" s="349"/>
      <c r="BQ15" s="349"/>
      <c r="BR15" s="349"/>
      <c r="BS15" s="349"/>
      <c r="BT15" s="349"/>
      <c r="BU15" s="350"/>
      <c r="BV15" s="348">
        <v>8975213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26.3</v>
      </c>
      <c r="AD16" s="470"/>
      <c r="AE16" s="470"/>
      <c r="AF16" s="470"/>
      <c r="AG16" s="471"/>
      <c r="AH16" s="469">
        <v>27.4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13467620</v>
      </c>
      <c r="BO16" s="386"/>
      <c r="BP16" s="386"/>
      <c r="BQ16" s="386"/>
      <c r="BR16" s="386"/>
      <c r="BS16" s="386"/>
      <c r="BT16" s="386"/>
      <c r="BU16" s="387"/>
      <c r="BV16" s="385">
        <v>13375363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26731</v>
      </c>
      <c r="AD17" s="437"/>
      <c r="AE17" s="437"/>
      <c r="AF17" s="437"/>
      <c r="AG17" s="476"/>
      <c r="AH17" s="436">
        <v>27054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11889240</v>
      </c>
      <c r="BO17" s="386"/>
      <c r="BP17" s="386"/>
      <c r="BQ17" s="386"/>
      <c r="BR17" s="386"/>
      <c r="BS17" s="386"/>
      <c r="BT17" s="386"/>
      <c r="BU17" s="387"/>
      <c r="BV17" s="385">
        <v>11664976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43.93</v>
      </c>
      <c r="M18" s="498"/>
      <c r="N18" s="498"/>
      <c r="O18" s="498"/>
      <c r="P18" s="498"/>
      <c r="Q18" s="498"/>
      <c r="R18" s="499"/>
      <c r="S18" s="499"/>
      <c r="T18" s="499"/>
      <c r="U18" s="499"/>
      <c r="V18" s="500"/>
      <c r="W18" s="403"/>
      <c r="X18" s="404"/>
      <c r="Y18" s="404"/>
      <c r="Z18" s="404"/>
      <c r="AA18" s="404"/>
      <c r="AB18" s="395"/>
      <c r="AC18" s="501">
        <v>72.099999999999994</v>
      </c>
      <c r="AD18" s="502"/>
      <c r="AE18" s="502"/>
      <c r="AF18" s="502"/>
      <c r="AG18" s="503"/>
      <c r="AH18" s="501">
        <v>68.5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18020827</v>
      </c>
      <c r="BO18" s="386"/>
      <c r="BP18" s="386"/>
      <c r="BQ18" s="386"/>
      <c r="BR18" s="386"/>
      <c r="BS18" s="386"/>
      <c r="BT18" s="386"/>
      <c r="BU18" s="387"/>
      <c r="BV18" s="385">
        <v>18052214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2060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19569339</v>
      </c>
      <c r="BO19" s="386"/>
      <c r="BP19" s="386"/>
      <c r="BQ19" s="386"/>
      <c r="BR19" s="386"/>
      <c r="BS19" s="386"/>
      <c r="BT19" s="386"/>
      <c r="BU19" s="387"/>
      <c r="BV19" s="385">
        <v>19877604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32993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26713744</v>
      </c>
      <c r="BO23" s="386"/>
      <c r="BP23" s="386"/>
      <c r="BQ23" s="386"/>
      <c r="BR23" s="386"/>
      <c r="BS23" s="386"/>
      <c r="BT23" s="386"/>
      <c r="BU23" s="387"/>
      <c r="BV23" s="385">
        <v>26297048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8160</v>
      </c>
      <c r="R24" s="437"/>
      <c r="S24" s="437"/>
      <c r="T24" s="437"/>
      <c r="U24" s="437"/>
      <c r="V24" s="476"/>
      <c r="W24" s="531"/>
      <c r="X24" s="519"/>
      <c r="Y24" s="520"/>
      <c r="Z24" s="435" t="s">
        <v>153</v>
      </c>
      <c r="AA24" s="415"/>
      <c r="AB24" s="415"/>
      <c r="AC24" s="415"/>
      <c r="AD24" s="415"/>
      <c r="AE24" s="415"/>
      <c r="AF24" s="415"/>
      <c r="AG24" s="416"/>
      <c r="AH24" s="436">
        <v>527</v>
      </c>
      <c r="AI24" s="437"/>
      <c r="AJ24" s="437"/>
      <c r="AK24" s="437"/>
      <c r="AL24" s="476"/>
      <c r="AM24" s="436">
        <v>1594702</v>
      </c>
      <c r="AN24" s="437"/>
      <c r="AO24" s="437"/>
      <c r="AP24" s="437"/>
      <c r="AQ24" s="437"/>
      <c r="AR24" s="476"/>
      <c r="AS24" s="436">
        <v>3026</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20788571</v>
      </c>
      <c r="BO24" s="386"/>
      <c r="BP24" s="386"/>
      <c r="BQ24" s="386"/>
      <c r="BR24" s="386"/>
      <c r="BS24" s="386"/>
      <c r="BT24" s="386"/>
      <c r="BU24" s="387"/>
      <c r="BV24" s="385">
        <v>19549503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7055</v>
      </c>
      <c r="R25" s="437"/>
      <c r="S25" s="437"/>
      <c r="T25" s="437"/>
      <c r="U25" s="437"/>
      <c r="V25" s="476"/>
      <c r="W25" s="531"/>
      <c r="X25" s="519"/>
      <c r="Y25" s="520"/>
      <c r="Z25" s="435" t="s">
        <v>156</v>
      </c>
      <c r="AA25" s="415"/>
      <c r="AB25" s="415"/>
      <c r="AC25" s="415"/>
      <c r="AD25" s="415"/>
      <c r="AE25" s="415"/>
      <c r="AF25" s="415"/>
      <c r="AG25" s="416"/>
      <c r="AH25" s="436">
        <v>85</v>
      </c>
      <c r="AI25" s="437"/>
      <c r="AJ25" s="437"/>
      <c r="AK25" s="437"/>
      <c r="AL25" s="476"/>
      <c r="AM25" s="436">
        <v>270470</v>
      </c>
      <c r="AN25" s="437"/>
      <c r="AO25" s="437"/>
      <c r="AP25" s="437"/>
      <c r="AQ25" s="437"/>
      <c r="AR25" s="476"/>
      <c r="AS25" s="436">
        <v>3182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1625601</v>
      </c>
      <c r="BO25" s="349"/>
      <c r="BP25" s="349"/>
      <c r="BQ25" s="349"/>
      <c r="BR25" s="349"/>
      <c r="BS25" s="349"/>
      <c r="BT25" s="349"/>
      <c r="BU25" s="350"/>
      <c r="BV25" s="348">
        <v>1435744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6290</v>
      </c>
      <c r="R26" s="437"/>
      <c r="S26" s="437"/>
      <c r="T26" s="437"/>
      <c r="U26" s="437"/>
      <c r="V26" s="476"/>
      <c r="W26" s="531"/>
      <c r="X26" s="519"/>
      <c r="Y26" s="520"/>
      <c r="Z26" s="435" t="s">
        <v>159</v>
      </c>
      <c r="AA26" s="541"/>
      <c r="AB26" s="541"/>
      <c r="AC26" s="541"/>
      <c r="AD26" s="541"/>
      <c r="AE26" s="541"/>
      <c r="AF26" s="541"/>
      <c r="AG26" s="542"/>
      <c r="AH26" s="436">
        <v>71</v>
      </c>
      <c r="AI26" s="437"/>
      <c r="AJ26" s="437"/>
      <c r="AK26" s="437"/>
      <c r="AL26" s="476"/>
      <c r="AM26" s="436">
        <v>219532</v>
      </c>
      <c r="AN26" s="437"/>
      <c r="AO26" s="437"/>
      <c r="AP26" s="437"/>
      <c r="AQ26" s="437"/>
      <c r="AR26" s="476"/>
      <c r="AS26" s="436">
        <v>3092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53167</v>
      </c>
      <c r="BO26" s="386"/>
      <c r="BP26" s="386"/>
      <c r="BQ26" s="386"/>
      <c r="BR26" s="386"/>
      <c r="BS26" s="386"/>
      <c r="BT26" s="386"/>
      <c r="BU26" s="387"/>
      <c r="BV26" s="385">
        <v>56959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6200</v>
      </c>
      <c r="R27" s="437"/>
      <c r="S27" s="437"/>
      <c r="T27" s="437"/>
      <c r="U27" s="437"/>
      <c r="V27" s="476"/>
      <c r="W27" s="531"/>
      <c r="X27" s="519"/>
      <c r="Y27" s="520"/>
      <c r="Z27" s="435" t="s">
        <v>162</v>
      </c>
      <c r="AA27" s="415"/>
      <c r="AB27" s="415"/>
      <c r="AC27" s="415"/>
      <c r="AD27" s="415"/>
      <c r="AE27" s="415"/>
      <c r="AF27" s="415"/>
      <c r="AG27" s="416"/>
      <c r="AH27" s="436">
        <v>28</v>
      </c>
      <c r="AI27" s="437"/>
      <c r="AJ27" s="437"/>
      <c r="AK27" s="437"/>
      <c r="AL27" s="476"/>
      <c r="AM27" s="436">
        <v>105224</v>
      </c>
      <c r="AN27" s="437"/>
      <c r="AO27" s="437"/>
      <c r="AP27" s="437"/>
      <c r="AQ27" s="437"/>
      <c r="AR27" s="476"/>
      <c r="AS27" s="436">
        <v>3758</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5900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1184373</v>
      </c>
      <c r="BO28" s="349"/>
      <c r="BP28" s="349"/>
      <c r="BQ28" s="349"/>
      <c r="BR28" s="349"/>
      <c r="BS28" s="349"/>
      <c r="BT28" s="349"/>
      <c r="BU28" s="350"/>
      <c r="BV28" s="348">
        <v>1174373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5500</v>
      </c>
      <c r="R29" s="437"/>
      <c r="S29" s="437"/>
      <c r="T29" s="437"/>
      <c r="U29" s="437"/>
      <c r="V29" s="476"/>
      <c r="W29" s="532"/>
      <c r="X29" s="533"/>
      <c r="Y29" s="534"/>
      <c r="Z29" s="435" t="s">
        <v>169</v>
      </c>
      <c r="AA29" s="415"/>
      <c r="AB29" s="415"/>
      <c r="AC29" s="415"/>
      <c r="AD29" s="415"/>
      <c r="AE29" s="415"/>
      <c r="AF29" s="415"/>
      <c r="AG29" s="416"/>
      <c r="AH29" s="436">
        <v>555</v>
      </c>
      <c r="AI29" s="437"/>
      <c r="AJ29" s="437"/>
      <c r="AK29" s="437"/>
      <c r="AL29" s="476"/>
      <c r="AM29" s="436">
        <v>1699926</v>
      </c>
      <c r="AN29" s="437"/>
      <c r="AO29" s="437"/>
      <c r="AP29" s="437"/>
      <c r="AQ29" s="437"/>
      <c r="AR29" s="476"/>
      <c r="AS29" s="436">
        <v>3063</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188585</v>
      </c>
      <c r="BO29" s="386"/>
      <c r="BP29" s="386"/>
      <c r="BQ29" s="386"/>
      <c r="BR29" s="386"/>
      <c r="BS29" s="386"/>
      <c r="BT29" s="386"/>
      <c r="BU29" s="387"/>
      <c r="BV29" s="385">
        <v>188585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96.3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1046659</v>
      </c>
      <c r="BO30" s="555"/>
      <c r="BP30" s="555"/>
      <c r="BQ30" s="555"/>
      <c r="BR30" s="555"/>
      <c r="BS30" s="555"/>
      <c r="BT30" s="555"/>
      <c r="BU30" s="556"/>
      <c r="BV30" s="554">
        <v>1177418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下水道特別会計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岸和田市貝塚市清掃施設組合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貝塚市文化振興事業団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大阪府都市競艇組合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大阪府後期高齢者医療広域連合(一般会計)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大阪府後期高齢者医療広域連合(後期高齢者医療特別会計)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大阪広域水道企業団(水道事業会計)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大阪広域水道企業団(工業用水道事業会計)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election activeCell="D46" sqref="D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26490</v>
      </c>
      <c r="J41" s="83">
        <v>26488</v>
      </c>
      <c r="K41" s="83">
        <v>26425</v>
      </c>
      <c r="L41" s="83">
        <v>26297</v>
      </c>
      <c r="M41" s="84">
        <v>26714</v>
      </c>
    </row>
    <row r="42" spans="2:13" ht="27.75" customHeight="1">
      <c r="B42" s="1171"/>
      <c r="C42" s="1172"/>
      <c r="D42" s="85"/>
      <c r="E42" s="1177" t="s">
        <v>26</v>
      </c>
      <c r="F42" s="1177"/>
      <c r="G42" s="1177"/>
      <c r="H42" s="1178"/>
      <c r="I42" s="86">
        <v>835</v>
      </c>
      <c r="J42" s="87">
        <v>1081</v>
      </c>
      <c r="K42" s="87">
        <v>939</v>
      </c>
      <c r="L42" s="87">
        <v>796</v>
      </c>
      <c r="M42" s="88">
        <v>652</v>
      </c>
    </row>
    <row r="43" spans="2:13" ht="27.75" customHeight="1">
      <c r="B43" s="1171"/>
      <c r="C43" s="1172"/>
      <c r="D43" s="85"/>
      <c r="E43" s="1177" t="s">
        <v>27</v>
      </c>
      <c r="F43" s="1177"/>
      <c r="G43" s="1177"/>
      <c r="H43" s="1178"/>
      <c r="I43" s="86">
        <v>21619</v>
      </c>
      <c r="J43" s="87">
        <v>20528</v>
      </c>
      <c r="K43" s="87">
        <v>19856</v>
      </c>
      <c r="L43" s="87">
        <v>19355</v>
      </c>
      <c r="M43" s="88">
        <v>18989</v>
      </c>
    </row>
    <row r="44" spans="2:13" ht="27.75" customHeight="1">
      <c r="B44" s="1171"/>
      <c r="C44" s="1172"/>
      <c r="D44" s="85"/>
      <c r="E44" s="1177" t="s">
        <v>28</v>
      </c>
      <c r="F44" s="1177"/>
      <c r="G44" s="1177"/>
      <c r="H44" s="1178"/>
      <c r="I44" s="86">
        <v>6713</v>
      </c>
      <c r="J44" s="87">
        <v>5996</v>
      </c>
      <c r="K44" s="87">
        <v>5248</v>
      </c>
      <c r="L44" s="87">
        <v>4501</v>
      </c>
      <c r="M44" s="88">
        <v>3754</v>
      </c>
    </row>
    <row r="45" spans="2:13" ht="27.75" customHeight="1">
      <c r="B45" s="1171"/>
      <c r="C45" s="1172"/>
      <c r="D45" s="85"/>
      <c r="E45" s="1177" t="s">
        <v>29</v>
      </c>
      <c r="F45" s="1177"/>
      <c r="G45" s="1177"/>
      <c r="H45" s="1178"/>
      <c r="I45" s="86">
        <v>5309</v>
      </c>
      <c r="J45" s="87">
        <v>5019</v>
      </c>
      <c r="K45" s="87">
        <v>4983</v>
      </c>
      <c r="L45" s="87">
        <v>4739</v>
      </c>
      <c r="M45" s="88">
        <v>4465</v>
      </c>
    </row>
    <row r="46" spans="2:13" ht="27.75" customHeight="1">
      <c r="B46" s="1171"/>
      <c r="C46" s="1172"/>
      <c r="D46" s="85"/>
      <c r="E46" s="1177" t="s">
        <v>30</v>
      </c>
      <c r="F46" s="1177"/>
      <c r="G46" s="1177"/>
      <c r="H46" s="1178"/>
      <c r="I46" s="86">
        <v>0</v>
      </c>
      <c r="J46" s="87">
        <v>0</v>
      </c>
      <c r="K46" s="87">
        <v>0</v>
      </c>
      <c r="L46" s="87">
        <v>0</v>
      </c>
      <c r="M46" s="88">
        <v>0</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3291</v>
      </c>
      <c r="J49" s="87">
        <v>3307</v>
      </c>
      <c r="K49" s="87">
        <v>3594</v>
      </c>
      <c r="L49" s="87">
        <v>3324</v>
      </c>
      <c r="M49" s="88">
        <v>3100</v>
      </c>
    </row>
    <row r="50" spans="2:13" ht="27.75" customHeight="1">
      <c r="B50" s="1171"/>
      <c r="C50" s="1172"/>
      <c r="D50" s="85"/>
      <c r="E50" s="1177" t="s">
        <v>35</v>
      </c>
      <c r="F50" s="1177"/>
      <c r="G50" s="1177"/>
      <c r="H50" s="1178"/>
      <c r="I50" s="86">
        <v>9723</v>
      </c>
      <c r="J50" s="87">
        <v>9155</v>
      </c>
      <c r="K50" s="87">
        <v>8991</v>
      </c>
      <c r="L50" s="87">
        <v>8500</v>
      </c>
      <c r="M50" s="88">
        <v>8995</v>
      </c>
    </row>
    <row r="51" spans="2:13" ht="27.75" customHeight="1">
      <c r="B51" s="1173"/>
      <c r="C51" s="1174"/>
      <c r="D51" s="85"/>
      <c r="E51" s="1177" t="s">
        <v>36</v>
      </c>
      <c r="F51" s="1177"/>
      <c r="G51" s="1177"/>
      <c r="H51" s="1178"/>
      <c r="I51" s="86">
        <v>30024</v>
      </c>
      <c r="J51" s="87">
        <v>30585</v>
      </c>
      <c r="K51" s="87">
        <v>31103</v>
      </c>
      <c r="L51" s="87">
        <v>31622</v>
      </c>
      <c r="M51" s="88">
        <v>31935</v>
      </c>
    </row>
    <row r="52" spans="2:13" ht="27.75" customHeight="1" thickBot="1">
      <c r="B52" s="1181" t="s">
        <v>37</v>
      </c>
      <c r="C52" s="1182"/>
      <c r="D52" s="90"/>
      <c r="E52" s="1183" t="s">
        <v>38</v>
      </c>
      <c r="F52" s="1183"/>
      <c r="G52" s="1183"/>
      <c r="H52" s="1184"/>
      <c r="I52" s="91">
        <v>17928</v>
      </c>
      <c r="J52" s="92">
        <v>16064</v>
      </c>
      <c r="K52" s="92">
        <v>13762</v>
      </c>
      <c r="L52" s="92">
        <v>12242</v>
      </c>
      <c r="M52" s="93">
        <v>10544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21058</v>
      </c>
      <c r="E3" s="116"/>
      <c r="F3" s="117">
        <v>40203</v>
      </c>
      <c r="G3" s="118"/>
      <c r="H3" s="119"/>
    </row>
    <row r="4" spans="1:8">
      <c r="A4" s="120"/>
      <c r="B4" s="121"/>
      <c r="C4" s="122"/>
      <c r="D4" s="123">
        <v>14505</v>
      </c>
      <c r="E4" s="124"/>
      <c r="F4" s="125">
        <v>23352</v>
      </c>
      <c r="G4" s="126"/>
      <c r="H4" s="127"/>
    </row>
    <row r="5" spans="1:8">
      <c r="A5" s="108" t="s">
        <v>508</v>
      </c>
      <c r="B5" s="113"/>
      <c r="C5" s="114"/>
      <c r="D5" s="115">
        <v>17828</v>
      </c>
      <c r="E5" s="116"/>
      <c r="F5" s="117">
        <v>47569</v>
      </c>
      <c r="G5" s="118"/>
      <c r="H5" s="119"/>
    </row>
    <row r="6" spans="1:8">
      <c r="A6" s="120"/>
      <c r="B6" s="121"/>
      <c r="C6" s="122"/>
      <c r="D6" s="123">
        <v>9399</v>
      </c>
      <c r="E6" s="124"/>
      <c r="F6" s="125">
        <v>26255</v>
      </c>
      <c r="G6" s="126"/>
      <c r="H6" s="127"/>
    </row>
    <row r="7" spans="1:8">
      <c r="A7" s="108" t="s">
        <v>509</v>
      </c>
      <c r="B7" s="113"/>
      <c r="C7" s="114"/>
      <c r="D7" s="115">
        <v>13829</v>
      </c>
      <c r="E7" s="116"/>
      <c r="F7" s="117">
        <v>50880</v>
      </c>
      <c r="G7" s="118"/>
      <c r="H7" s="119"/>
    </row>
    <row r="8" spans="1:8">
      <c r="A8" s="120"/>
      <c r="B8" s="121"/>
      <c r="C8" s="122"/>
      <c r="D8" s="123">
        <v>8627</v>
      </c>
      <c r="E8" s="124"/>
      <c r="F8" s="125">
        <v>26879</v>
      </c>
      <c r="G8" s="126"/>
      <c r="H8" s="127"/>
    </row>
    <row r="9" spans="1:8">
      <c r="A9" s="108" t="s">
        <v>510</v>
      </c>
      <c r="B9" s="113"/>
      <c r="C9" s="114"/>
      <c r="D9" s="115">
        <v>14829</v>
      </c>
      <c r="E9" s="116"/>
      <c r="F9" s="117">
        <v>63956</v>
      </c>
      <c r="G9" s="118"/>
      <c r="H9" s="119"/>
    </row>
    <row r="10" spans="1:8">
      <c r="A10" s="120"/>
      <c r="B10" s="121"/>
      <c r="C10" s="122"/>
      <c r="D10" s="123">
        <v>8854</v>
      </c>
      <c r="E10" s="124"/>
      <c r="F10" s="125">
        <v>29239</v>
      </c>
      <c r="G10" s="126"/>
      <c r="H10" s="127"/>
    </row>
    <row r="11" spans="1:8">
      <c r="A11" s="108" t="s">
        <v>511</v>
      </c>
      <c r="B11" s="113"/>
      <c r="C11" s="114"/>
      <c r="D11" s="115">
        <v>25392</v>
      </c>
      <c r="E11" s="116"/>
      <c r="F11" s="117">
        <v>66255</v>
      </c>
      <c r="G11" s="118"/>
      <c r="H11" s="119"/>
    </row>
    <row r="12" spans="1:8">
      <c r="A12" s="120"/>
      <c r="B12" s="121"/>
      <c r="C12" s="128"/>
      <c r="D12" s="123">
        <v>15358</v>
      </c>
      <c r="E12" s="124"/>
      <c r="F12" s="125">
        <v>31822</v>
      </c>
      <c r="G12" s="126"/>
      <c r="H12" s="127"/>
    </row>
    <row r="13" spans="1:8">
      <c r="A13" s="108"/>
      <c r="B13" s="113"/>
      <c r="C13" s="129"/>
      <c r="D13" s="130">
        <v>18587</v>
      </c>
      <c r="E13" s="131"/>
      <c r="F13" s="132">
        <v>53773</v>
      </c>
      <c r="G13" s="133"/>
      <c r="H13" s="119"/>
    </row>
    <row r="14" spans="1:8">
      <c r="A14" s="120"/>
      <c r="B14" s="121"/>
      <c r="C14" s="122"/>
      <c r="D14" s="123">
        <v>11349</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0.56999999999999995</v>
      </c>
      <c r="C19" s="134">
        <f>ROUND(VALUE(SUBSTITUTE(実質収支比率等に係る経年分析!G$48,"▲","-")),2)</f>
        <v>0.36</v>
      </c>
      <c r="D19" s="134">
        <f>ROUND(VALUE(SUBSTITUTE(実質収支比率等に係る経年分析!H$48,"▲","-")),2)</f>
        <v>0.46</v>
      </c>
      <c r="E19" s="134">
        <f>ROUND(VALUE(SUBSTITUTE(実質収支比率等に係る経年分析!I$48,"▲","-")),2)</f>
        <v>0.11</v>
      </c>
      <c r="F19" s="134">
        <f>ROUND(VALUE(SUBSTITUTE(実質収支比率等に係る経年分析!J$48,"▲","-")),2)</f>
        <v>0.36</v>
      </c>
    </row>
    <row r="20" spans="1:11">
      <c r="A20" s="134" t="s">
        <v>43</v>
      </c>
      <c r="B20" s="134">
        <f>ROUND(VALUE(SUBSTITUTE(実質収支比率等に係る経年分析!F$47,"▲","-")),2)</f>
        <v>3.51</v>
      </c>
      <c r="C20" s="134">
        <f>ROUND(VALUE(SUBSTITUTE(実質収支比率等に係る経年分析!G$47,"▲","-")),2)</f>
        <v>5.33</v>
      </c>
      <c r="D20" s="134">
        <f>ROUND(VALUE(SUBSTITUTE(実質収支比率等に係る経年分析!H$47,"▲","-")),2)</f>
        <v>6.4</v>
      </c>
      <c r="E20" s="134">
        <f>ROUND(VALUE(SUBSTITUTE(実質収支比率等に係る経年分析!I$47,"▲","-")),2)</f>
        <v>6.61</v>
      </c>
      <c r="F20" s="134">
        <f>ROUND(VALUE(SUBSTITUTE(実質収支比率等に係る経年分析!J$47,"▲","-")),2)</f>
        <v>6.68</v>
      </c>
    </row>
    <row r="21" spans="1:11">
      <c r="A21" s="134" t="s">
        <v>44</v>
      </c>
      <c r="B21" s="134">
        <f>IF(ISNUMBER(VALUE(SUBSTITUTE(実質収支比率等に係る経年分析!F$49,"▲","-"))),ROUND(VALUE(SUBSTITUTE(実質収支比率等に係る経年分析!F$49,"▲","-")),2),NA())</f>
        <v>-1.1399999999999999</v>
      </c>
      <c r="C21" s="134">
        <f>IF(ISNUMBER(VALUE(SUBSTITUTE(実質収支比率等に係る経年分析!G$49,"▲","-"))),ROUND(VALUE(SUBSTITUTE(実質収支比率等に係る経年分析!G$49,"▲","-")),2),NA())</f>
        <v>1.66</v>
      </c>
      <c r="D21" s="134">
        <f>IF(ISNUMBER(VALUE(SUBSTITUTE(実質収支比率等に係る経年分析!H$49,"▲","-"))),ROUND(VALUE(SUBSTITUTE(実質収支比率等に係る経年分析!H$49,"▲","-")),2),NA())</f>
        <v>1.1399999999999999</v>
      </c>
      <c r="E21" s="134">
        <f>IF(ISNUMBER(VALUE(SUBSTITUTE(実質収支比率等に係る経年分析!I$49,"▲","-"))),ROUND(VALUE(SUBSTITUTE(実質収支比率等に係る経年分析!I$49,"▲","-")),2),NA())</f>
        <v>-0.12</v>
      </c>
      <c r="F21" s="134">
        <f>IF(ISNUMBER(VALUE(SUBSTITUTE(実質収支比率等に係る経年分析!J$49,"▲","-"))),ROUND(VALUE(SUBSTITUTE(実質収支比率等に係る経年分析!J$49,"▲","-")),2),NA())</f>
        <v>0.31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2.48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0.56999999999999995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0.36</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0.83</v>
      </c>
    </row>
    <row r="35" spans="1:16">
      <c r="A35" s="135" t="str">
        <f>IF(連結実質赤字比率に係る赤字・黒字の構成分析!C$35="",NA(),連結実質赤字比率に係る赤字・黒字の構成分析!C$35)</f>
        <v>病院事業会計</v>
      </c>
      <c r="B35" s="135">
        <f>IF(ROUND(VALUE(SUBSTITUTE(連結実質赤字比率に係る赤字・黒字の構成分析!F$35,"▲", "-")), 2) &lt; 0, ABS(ROUND(VALUE(SUBSTITUTE(連結実質赤字比率に係る赤字・黒字の構成分析!F$35,"▲", "-")), 2)), NA())</f>
        <v>2.79</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19.75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3170</v>
      </c>
      <c r="E42" s="136"/>
      <c r="F42" s="136"/>
      <c r="G42" s="136">
        <f>'実質公債費比率（分子）の構造'!L$52</f>
        <v>3191</v>
      </c>
      <c r="H42" s="136"/>
      <c r="I42" s="136"/>
      <c r="J42" s="136">
        <f>'実質公債費比率（分子）の構造'!M$52</f>
        <v>3167</v>
      </c>
      <c r="K42" s="136"/>
      <c r="L42" s="136"/>
      <c r="M42" s="136">
        <f>'実質公債費比率（分子）の構造'!N$52</f>
        <v>3171</v>
      </c>
      <c r="N42" s="136"/>
      <c r="O42" s="136"/>
      <c r="P42" s="136">
        <f>'実質公債費比率（分子）の構造'!O$52</f>
        <v>3247</v>
      </c>
    </row>
    <row r="43" spans="1:16">
      <c r="A43" s="136" t="s">
        <v>52</v>
      </c>
      <c r="B43" s="136">
        <f>'実質公債費比率（分子）の構造'!K$51</f>
        <v>1</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1</v>
      </c>
      <c r="O43" s="136"/>
      <c r="P43" s="136"/>
    </row>
    <row r="44" spans="1:16">
      <c r="A44" s="136" t="s">
        <v>53</v>
      </c>
      <c r="B44" s="136">
        <f>'実質公債費比率（分子）の構造'!K$50</f>
        <v>77</v>
      </c>
      <c r="C44" s="136"/>
      <c r="D44" s="136"/>
      <c r="E44" s="136">
        <f>'実質公債費比率（分子）の構造'!L$50</f>
        <v>77</v>
      </c>
      <c r="F44" s="136"/>
      <c r="G44" s="136"/>
      <c r="H44" s="136">
        <f>'実質公債費比率（分子）の構造'!M$50</f>
        <v>159</v>
      </c>
      <c r="I44" s="136"/>
      <c r="J44" s="136"/>
      <c r="K44" s="136">
        <f>'実質公債費比率（分子）の構造'!N$50</f>
        <v>158</v>
      </c>
      <c r="L44" s="136"/>
      <c r="M44" s="136"/>
      <c r="N44" s="136">
        <f>'実質公債費比率（分子）の構造'!O$50</f>
        <v>157</v>
      </c>
      <c r="O44" s="136"/>
      <c r="P44" s="136"/>
    </row>
    <row r="45" spans="1:16">
      <c r="A45" s="136" t="s">
        <v>54</v>
      </c>
      <c r="B45" s="136">
        <f>'実質公債費比率（分子）の構造'!K$49</f>
        <v>836</v>
      </c>
      <c r="C45" s="136"/>
      <c r="D45" s="136"/>
      <c r="E45" s="136">
        <f>'実質公債費比率（分子）の構造'!L$49</f>
        <v>841</v>
      </c>
      <c r="F45" s="136"/>
      <c r="G45" s="136"/>
      <c r="H45" s="136">
        <f>'実質公債費比率（分子）の構造'!M$49</f>
        <v>840</v>
      </c>
      <c r="I45" s="136"/>
      <c r="J45" s="136"/>
      <c r="K45" s="136">
        <f>'実質公債費比率（分子）の構造'!N$49</f>
        <v>840</v>
      </c>
      <c r="L45" s="136"/>
      <c r="M45" s="136"/>
      <c r="N45" s="136">
        <f>'実質公債費比率（分子）の構造'!O$49</f>
        <v>833</v>
      </c>
      <c r="O45" s="136"/>
      <c r="P45" s="136"/>
    </row>
    <row r="46" spans="1:16">
      <c r="A46" s="136" t="s">
        <v>55</v>
      </c>
      <c r="B46" s="136">
        <f>'実質公債費比率（分子）の構造'!K$48</f>
        <v>1647</v>
      </c>
      <c r="C46" s="136"/>
      <c r="D46" s="136"/>
      <c r="E46" s="136">
        <f>'実質公債費比率（分子）の構造'!L$48</f>
        <v>1512</v>
      </c>
      <c r="F46" s="136"/>
      <c r="G46" s="136"/>
      <c r="H46" s="136">
        <f>'実質公債費比率（分子）の構造'!M$48</f>
        <v>1535</v>
      </c>
      <c r="I46" s="136"/>
      <c r="J46" s="136"/>
      <c r="K46" s="136">
        <f>'実質公債費比率（分子）の構造'!N$48</f>
        <v>1505</v>
      </c>
      <c r="L46" s="136"/>
      <c r="M46" s="136"/>
      <c r="N46" s="136">
        <f>'実質公債費比率（分子）の構造'!O$48</f>
        <v>1331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2724</v>
      </c>
      <c r="C49" s="136"/>
      <c r="D49" s="136"/>
      <c r="E49" s="136">
        <f>'実質公債費比率（分子）の構造'!L$45</f>
        <v>2840</v>
      </c>
      <c r="F49" s="136"/>
      <c r="G49" s="136"/>
      <c r="H49" s="136">
        <f>'実質公債費比率（分子）の構造'!M$45</f>
        <v>2769</v>
      </c>
      <c r="I49" s="136"/>
      <c r="J49" s="136"/>
      <c r="K49" s="136">
        <f>'実質公債費比率（分子）の構造'!N$45</f>
        <v>2785</v>
      </c>
      <c r="L49" s="136"/>
      <c r="M49" s="136"/>
      <c r="N49" s="136">
        <f>'実質公債費比率（分子）の構造'!O$45</f>
        <v>2597</v>
      </c>
      <c r="O49" s="136"/>
      <c r="P49" s="136"/>
    </row>
    <row r="50" spans="1:16">
      <c r="A50" s="136" t="s">
        <v>59</v>
      </c>
      <c r="B50" s="136" t="e">
        <f>NA()</f>
        <v>#N/A</v>
      </c>
      <c r="C50" s="136">
        <f>IF(ISNUMBER('実質公債費比率（分子）の構造'!K$53),'実質公債費比率（分子）の構造'!K$53,NA())</f>
        <v>2115</v>
      </c>
      <c r="D50" s="136" t="e">
        <f>NA()</f>
        <v>#N/A</v>
      </c>
      <c r="E50" s="136" t="e">
        <f>NA()</f>
        <v>#N/A</v>
      </c>
      <c r="F50" s="136">
        <f>IF(ISNUMBER('実質公債費比率（分子）の構造'!L$53),'実質公債費比率（分子）の構造'!L$53,NA())</f>
        <v>2079</v>
      </c>
      <c r="G50" s="136" t="e">
        <f>NA()</f>
        <v>#N/A</v>
      </c>
      <c r="H50" s="136" t="e">
        <f>NA()</f>
        <v>#N/A</v>
      </c>
      <c r="I50" s="136">
        <f>IF(ISNUMBER('実質公債費比率（分子）の構造'!M$53),'実質公債費比率（分子）の構造'!M$53,NA())</f>
        <v>2136</v>
      </c>
      <c r="J50" s="136" t="e">
        <f>NA()</f>
        <v>#N/A</v>
      </c>
      <c r="K50" s="136" t="e">
        <f>NA()</f>
        <v>#N/A</v>
      </c>
      <c r="L50" s="136">
        <f>IF(ISNUMBER('実質公債費比率（分子）の構造'!N$53),'実質公債費比率（分子）の構造'!N$53,NA())</f>
        <v>2117</v>
      </c>
      <c r="M50" s="136" t="e">
        <f>NA()</f>
        <v>#N/A</v>
      </c>
      <c r="N50" s="136" t="e">
        <f>NA()</f>
        <v>#N/A</v>
      </c>
      <c r="O50" s="136">
        <f>IF(ISNUMBER('実質公債費比率（分子）の構造'!O$53),'実質公債費比率（分子）の構造'!O$53,NA())</f>
        <v>1672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30024</v>
      </c>
      <c r="E56" s="135"/>
      <c r="F56" s="135"/>
      <c r="G56" s="135">
        <f>'将来負担比率（分子）の構造'!J$51</f>
        <v>30585</v>
      </c>
      <c r="H56" s="135"/>
      <c r="I56" s="135"/>
      <c r="J56" s="135">
        <f>'将来負担比率（分子）の構造'!K$51</f>
        <v>31103</v>
      </c>
      <c r="K56" s="135"/>
      <c r="L56" s="135"/>
      <c r="M56" s="135">
        <f>'将来負担比率（分子）の構造'!L$51</f>
        <v>31622</v>
      </c>
      <c r="N56" s="135"/>
      <c r="O56" s="135"/>
      <c r="P56" s="135">
        <f>'将来負担比率（分子）の構造'!M$51</f>
        <v>31935</v>
      </c>
    </row>
    <row r="57" spans="1:16">
      <c r="A57" s="135" t="s">
        <v>35</v>
      </c>
      <c r="B57" s="135"/>
      <c r="C57" s="135"/>
      <c r="D57" s="135">
        <f>'将来負担比率（分子）の構造'!I$50</f>
        <v>9723</v>
      </c>
      <c r="E57" s="135"/>
      <c r="F57" s="135"/>
      <c r="G57" s="135">
        <f>'将来負担比率（分子）の構造'!J$50</f>
        <v>9155</v>
      </c>
      <c r="H57" s="135"/>
      <c r="I57" s="135"/>
      <c r="J57" s="135">
        <f>'将来負担比率（分子）の構造'!K$50</f>
        <v>8991</v>
      </c>
      <c r="K57" s="135"/>
      <c r="L57" s="135"/>
      <c r="M57" s="135">
        <f>'将来負担比率（分子）の構造'!L$50</f>
        <v>8500</v>
      </c>
      <c r="N57" s="135"/>
      <c r="O57" s="135"/>
      <c r="P57" s="135">
        <f>'将来負担比率（分子）の構造'!M$50</f>
        <v>8995</v>
      </c>
    </row>
    <row r="58" spans="1:16">
      <c r="A58" s="135" t="s">
        <v>34</v>
      </c>
      <c r="B58" s="135"/>
      <c r="C58" s="135"/>
      <c r="D58" s="135">
        <f>'将来負担比率（分子）の構造'!I$49</f>
        <v>3291</v>
      </c>
      <c r="E58" s="135"/>
      <c r="F58" s="135"/>
      <c r="G58" s="135">
        <f>'将来負担比率（分子）の構造'!J$49</f>
        <v>3307</v>
      </c>
      <c r="H58" s="135"/>
      <c r="I58" s="135"/>
      <c r="J58" s="135">
        <f>'将来負担比率（分子）の構造'!K$49</f>
        <v>3594</v>
      </c>
      <c r="K58" s="135"/>
      <c r="L58" s="135"/>
      <c r="M58" s="135">
        <f>'将来負担比率（分子）の構造'!L$49</f>
        <v>3324</v>
      </c>
      <c r="N58" s="135"/>
      <c r="O58" s="135"/>
      <c r="P58" s="135">
        <f>'将来負担比率（分子）の構造'!M$49</f>
        <v>3100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5309</v>
      </c>
      <c r="C62" s="135"/>
      <c r="D62" s="135"/>
      <c r="E62" s="135">
        <f>'将来負担比率（分子）の構造'!J$45</f>
        <v>5019</v>
      </c>
      <c r="F62" s="135"/>
      <c r="G62" s="135"/>
      <c r="H62" s="135">
        <f>'将来負担比率（分子）の構造'!K$45</f>
        <v>4983</v>
      </c>
      <c r="I62" s="135"/>
      <c r="J62" s="135"/>
      <c r="K62" s="135">
        <f>'将来負担比率（分子）の構造'!L$45</f>
        <v>4739</v>
      </c>
      <c r="L62" s="135"/>
      <c r="M62" s="135"/>
      <c r="N62" s="135">
        <f>'将来負担比率（分子）の構造'!M$45</f>
        <v>4465</v>
      </c>
      <c r="O62" s="135"/>
      <c r="P62" s="135"/>
    </row>
    <row r="63" spans="1:16">
      <c r="A63" s="135" t="s">
        <v>28</v>
      </c>
      <c r="B63" s="135">
        <f>'将来負担比率（分子）の構造'!I$44</f>
        <v>6713</v>
      </c>
      <c r="C63" s="135"/>
      <c r="D63" s="135"/>
      <c r="E63" s="135">
        <f>'将来負担比率（分子）の構造'!J$44</f>
        <v>5996</v>
      </c>
      <c r="F63" s="135"/>
      <c r="G63" s="135"/>
      <c r="H63" s="135">
        <f>'将来負担比率（分子）の構造'!K$44</f>
        <v>5248</v>
      </c>
      <c r="I63" s="135"/>
      <c r="J63" s="135"/>
      <c r="K63" s="135">
        <f>'将来負担比率（分子）の構造'!L$44</f>
        <v>4501</v>
      </c>
      <c r="L63" s="135"/>
      <c r="M63" s="135"/>
      <c r="N63" s="135">
        <f>'将来負担比率（分子）の構造'!M$44</f>
        <v>3754</v>
      </c>
      <c r="O63" s="135"/>
      <c r="P63" s="135"/>
    </row>
    <row r="64" spans="1:16">
      <c r="A64" s="135" t="s">
        <v>27</v>
      </c>
      <c r="B64" s="135">
        <f>'将来負担比率（分子）の構造'!I$43</f>
        <v>21619</v>
      </c>
      <c r="C64" s="135"/>
      <c r="D64" s="135"/>
      <c r="E64" s="135">
        <f>'将来負担比率（分子）の構造'!J$43</f>
        <v>20528</v>
      </c>
      <c r="F64" s="135"/>
      <c r="G64" s="135"/>
      <c r="H64" s="135">
        <f>'将来負担比率（分子）の構造'!K$43</f>
        <v>19856</v>
      </c>
      <c r="I64" s="135"/>
      <c r="J64" s="135"/>
      <c r="K64" s="135">
        <f>'将来負担比率（分子）の構造'!L$43</f>
        <v>19355</v>
      </c>
      <c r="L64" s="135"/>
      <c r="M64" s="135"/>
      <c r="N64" s="135">
        <f>'将来負担比率（分子）の構造'!M$43</f>
        <v>18989</v>
      </c>
      <c r="O64" s="135"/>
      <c r="P64" s="135"/>
    </row>
    <row r="65" spans="1:16">
      <c r="A65" s="135" t="s">
        <v>26</v>
      </c>
      <c r="B65" s="135">
        <f>'将来負担比率（分子）の構造'!I$42</f>
        <v>835</v>
      </c>
      <c r="C65" s="135"/>
      <c r="D65" s="135"/>
      <c r="E65" s="135">
        <f>'将来負担比率（分子）の構造'!J$42</f>
        <v>1081</v>
      </c>
      <c r="F65" s="135"/>
      <c r="G65" s="135"/>
      <c r="H65" s="135">
        <f>'将来負担比率（分子）の構造'!K$42</f>
        <v>939</v>
      </c>
      <c r="I65" s="135"/>
      <c r="J65" s="135"/>
      <c r="K65" s="135">
        <f>'将来負担比率（分子）の構造'!L$42</f>
        <v>796</v>
      </c>
      <c r="L65" s="135"/>
      <c r="M65" s="135"/>
      <c r="N65" s="135">
        <f>'将来負担比率（分子）の構造'!M$42</f>
        <v>652</v>
      </c>
      <c r="O65" s="135"/>
      <c r="P65" s="135"/>
    </row>
    <row r="66" spans="1:16">
      <c r="A66" s="135" t="s">
        <v>25</v>
      </c>
      <c r="B66" s="135">
        <f>'将来負担比率（分子）の構造'!I$41</f>
        <v>26490</v>
      </c>
      <c r="C66" s="135"/>
      <c r="D66" s="135"/>
      <c r="E66" s="135">
        <f>'将来負担比率（分子）の構造'!J$41</f>
        <v>26488</v>
      </c>
      <c r="F66" s="135"/>
      <c r="G66" s="135"/>
      <c r="H66" s="135">
        <f>'将来負担比率（分子）の構造'!K$41</f>
        <v>26425</v>
      </c>
      <c r="I66" s="135"/>
      <c r="J66" s="135"/>
      <c r="K66" s="135">
        <f>'将来負担比率（分子）の構造'!L$41</f>
        <v>26297</v>
      </c>
      <c r="L66" s="135"/>
      <c r="M66" s="135"/>
      <c r="N66" s="135">
        <f>'将来負担比率（分子）の構造'!M$41</f>
        <v>26714</v>
      </c>
      <c r="O66" s="135"/>
      <c r="P66" s="135"/>
    </row>
    <row r="67" spans="1:16">
      <c r="A67" s="135" t="s">
        <v>63</v>
      </c>
      <c r="B67" s="135" t="e">
        <f>NA()</f>
        <v>#N/A</v>
      </c>
      <c r="C67" s="135">
        <f>IF(ISNUMBER('将来負担比率（分子）の構造'!I$52), IF('将来負担比率（分子）の構造'!I$52 &lt; 0, 0, '将来負担比率（分子）の構造'!I$52), NA())</f>
        <v>17928</v>
      </c>
      <c r="D67" s="135" t="e">
        <f>NA()</f>
        <v>#N/A</v>
      </c>
      <c r="E67" s="135" t="e">
        <f>NA()</f>
        <v>#N/A</v>
      </c>
      <c r="F67" s="135">
        <f>IF(ISNUMBER('将来負担比率（分子）の構造'!J$52), IF('将来負担比率（分子）の構造'!J$52 &lt; 0, 0, '将来負担比率（分子）の構造'!J$52), NA())</f>
        <v>16064</v>
      </c>
      <c r="G67" s="135" t="e">
        <f>NA()</f>
        <v>#N/A</v>
      </c>
      <c r="H67" s="135" t="e">
        <f>NA()</f>
        <v>#N/A</v>
      </c>
      <c r="I67" s="135">
        <f>IF(ISNUMBER('将来負担比率（分子）の構造'!K$52), IF('将来負担比率（分子）の構造'!K$52 &lt; 0, 0, '将来負担比率（分子）の構造'!K$52), NA())</f>
        <v>13762</v>
      </c>
      <c r="J67" s="135" t="e">
        <f>NA()</f>
        <v>#N/A</v>
      </c>
      <c r="K67" s="135" t="e">
        <f>NA()</f>
        <v>#N/A</v>
      </c>
      <c r="L67" s="135">
        <f>IF(ISNUMBER('将来負担比率（分子）の構造'!L$52), IF('将来負担比率（分子）の構造'!L$52 &lt; 0, 0, '将来負担比率（分子）の構造'!L$52), NA())</f>
        <v>12242</v>
      </c>
      <c r="M67" s="135" t="e">
        <f>NA()</f>
        <v>#N/A</v>
      </c>
      <c r="N67" s="135" t="e">
        <f>NA()</f>
        <v>#N/A</v>
      </c>
      <c r="O67" s="135">
        <f>IF(ISNUMBER('将来負担比率（分子）の構造'!M$52), IF('将来負担比率（分子）の構造'!M$52 &lt; 0, 0, '将来負担比率（分子）の構造'!M$52), NA())</f>
        <v>10544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11473569</v>
      </c>
      <c r="S5" s="583"/>
      <c r="T5" s="583"/>
      <c r="U5" s="583"/>
      <c r="V5" s="583"/>
      <c r="W5" s="583"/>
      <c r="X5" s="583"/>
      <c r="Y5" s="584"/>
      <c r="Z5" s="585">
        <v>37.9</v>
      </c>
      <c r="AA5" s="585"/>
      <c r="AB5" s="585"/>
      <c r="AC5" s="585"/>
      <c r="AD5" s="586">
        <v>10600974</v>
      </c>
      <c r="AE5" s="586"/>
      <c r="AF5" s="586"/>
      <c r="AG5" s="586"/>
      <c r="AH5" s="586"/>
      <c r="AI5" s="586"/>
      <c r="AJ5" s="586"/>
      <c r="AK5" s="586"/>
      <c r="AL5" s="587">
        <v>64.3</v>
      </c>
      <c r="AM5" s="588"/>
      <c r="AN5" s="588"/>
      <c r="AO5" s="589"/>
      <c r="AP5" s="579" t="s">
        <v>207</v>
      </c>
      <c r="AQ5" s="580"/>
      <c r="AR5" s="580"/>
      <c r="AS5" s="580"/>
      <c r="AT5" s="580"/>
      <c r="AU5" s="580"/>
      <c r="AV5" s="580"/>
      <c r="AW5" s="580"/>
      <c r="AX5" s="580"/>
      <c r="AY5" s="580"/>
      <c r="AZ5" s="580"/>
      <c r="BA5" s="580"/>
      <c r="BB5" s="580"/>
      <c r="BC5" s="580"/>
      <c r="BD5" s="580"/>
      <c r="BE5" s="580"/>
      <c r="BF5" s="581"/>
      <c r="BG5" s="593">
        <v>10599293</v>
      </c>
      <c r="BH5" s="594"/>
      <c r="BI5" s="594"/>
      <c r="BJ5" s="594"/>
      <c r="BK5" s="594"/>
      <c r="BL5" s="594"/>
      <c r="BM5" s="594"/>
      <c r="BN5" s="595"/>
      <c r="BO5" s="596">
        <v>92.4</v>
      </c>
      <c r="BP5" s="596"/>
      <c r="BQ5" s="596"/>
      <c r="BR5" s="596"/>
      <c r="BS5" s="597">
        <v>93723</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168137</v>
      </c>
      <c r="S6" s="594"/>
      <c r="T6" s="594"/>
      <c r="U6" s="594"/>
      <c r="V6" s="594"/>
      <c r="W6" s="594"/>
      <c r="X6" s="594"/>
      <c r="Y6" s="595"/>
      <c r="Z6" s="596">
        <v>0.6</v>
      </c>
      <c r="AA6" s="596"/>
      <c r="AB6" s="596"/>
      <c r="AC6" s="596"/>
      <c r="AD6" s="597">
        <v>168137</v>
      </c>
      <c r="AE6" s="597"/>
      <c r="AF6" s="597"/>
      <c r="AG6" s="597"/>
      <c r="AH6" s="597"/>
      <c r="AI6" s="597"/>
      <c r="AJ6" s="597"/>
      <c r="AK6" s="597"/>
      <c r="AL6" s="598">
        <v>1</v>
      </c>
      <c r="AM6" s="599"/>
      <c r="AN6" s="599"/>
      <c r="AO6" s="600"/>
      <c r="AP6" s="590" t="s">
        <v>212</v>
      </c>
      <c r="AQ6" s="591"/>
      <c r="AR6" s="591"/>
      <c r="AS6" s="591"/>
      <c r="AT6" s="591"/>
      <c r="AU6" s="591"/>
      <c r="AV6" s="591"/>
      <c r="AW6" s="591"/>
      <c r="AX6" s="591"/>
      <c r="AY6" s="591"/>
      <c r="AZ6" s="591"/>
      <c r="BA6" s="591"/>
      <c r="BB6" s="591"/>
      <c r="BC6" s="591"/>
      <c r="BD6" s="591"/>
      <c r="BE6" s="591"/>
      <c r="BF6" s="592"/>
      <c r="BG6" s="593">
        <v>10599293</v>
      </c>
      <c r="BH6" s="594"/>
      <c r="BI6" s="594"/>
      <c r="BJ6" s="594"/>
      <c r="BK6" s="594"/>
      <c r="BL6" s="594"/>
      <c r="BM6" s="594"/>
      <c r="BN6" s="595"/>
      <c r="BO6" s="596">
        <v>92.4</v>
      </c>
      <c r="BP6" s="596"/>
      <c r="BQ6" s="596"/>
      <c r="BR6" s="596"/>
      <c r="BS6" s="597">
        <v>93723</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309356</v>
      </c>
      <c r="CS6" s="594"/>
      <c r="CT6" s="594"/>
      <c r="CU6" s="594"/>
      <c r="CV6" s="594"/>
      <c r="CW6" s="594"/>
      <c r="CX6" s="594"/>
      <c r="CY6" s="595"/>
      <c r="CZ6" s="596">
        <v>1</v>
      </c>
      <c r="DA6" s="596"/>
      <c r="DB6" s="596"/>
      <c r="DC6" s="596"/>
      <c r="DD6" s="602" t="s">
        <v>214</v>
      </c>
      <c r="DE6" s="594"/>
      <c r="DF6" s="594"/>
      <c r="DG6" s="594"/>
      <c r="DH6" s="594"/>
      <c r="DI6" s="594"/>
      <c r="DJ6" s="594"/>
      <c r="DK6" s="594"/>
      <c r="DL6" s="594"/>
      <c r="DM6" s="594"/>
      <c r="DN6" s="594"/>
      <c r="DO6" s="594"/>
      <c r="DP6" s="595"/>
      <c r="DQ6" s="602">
        <v>309355</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40866</v>
      </c>
      <c r="S7" s="594"/>
      <c r="T7" s="594"/>
      <c r="U7" s="594"/>
      <c r="V7" s="594"/>
      <c r="W7" s="594"/>
      <c r="X7" s="594"/>
      <c r="Y7" s="595"/>
      <c r="Z7" s="596">
        <v>0.1</v>
      </c>
      <c r="AA7" s="596"/>
      <c r="AB7" s="596"/>
      <c r="AC7" s="596"/>
      <c r="AD7" s="597">
        <v>40866</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4682561</v>
      </c>
      <c r="BH7" s="594"/>
      <c r="BI7" s="594"/>
      <c r="BJ7" s="594"/>
      <c r="BK7" s="594"/>
      <c r="BL7" s="594"/>
      <c r="BM7" s="594"/>
      <c r="BN7" s="595"/>
      <c r="BO7" s="596">
        <v>40.799999999999997</v>
      </c>
      <c r="BP7" s="596"/>
      <c r="BQ7" s="596"/>
      <c r="BR7" s="596"/>
      <c r="BS7" s="597">
        <v>93723</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2725039</v>
      </c>
      <c r="CS7" s="594"/>
      <c r="CT7" s="594"/>
      <c r="CU7" s="594"/>
      <c r="CV7" s="594"/>
      <c r="CW7" s="594"/>
      <c r="CX7" s="594"/>
      <c r="CY7" s="595"/>
      <c r="CZ7" s="596">
        <v>9</v>
      </c>
      <c r="DA7" s="596"/>
      <c r="DB7" s="596"/>
      <c r="DC7" s="596"/>
      <c r="DD7" s="602">
        <v>192628</v>
      </c>
      <c r="DE7" s="594"/>
      <c r="DF7" s="594"/>
      <c r="DG7" s="594"/>
      <c r="DH7" s="594"/>
      <c r="DI7" s="594"/>
      <c r="DJ7" s="594"/>
      <c r="DK7" s="594"/>
      <c r="DL7" s="594"/>
      <c r="DM7" s="594"/>
      <c r="DN7" s="594"/>
      <c r="DO7" s="594"/>
      <c r="DP7" s="595"/>
      <c r="DQ7" s="602">
        <v>2358668</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110456</v>
      </c>
      <c r="S8" s="594"/>
      <c r="T8" s="594"/>
      <c r="U8" s="594"/>
      <c r="V8" s="594"/>
      <c r="W8" s="594"/>
      <c r="X8" s="594"/>
      <c r="Y8" s="595"/>
      <c r="Z8" s="596">
        <v>0.4</v>
      </c>
      <c r="AA8" s="596"/>
      <c r="AB8" s="596"/>
      <c r="AC8" s="596"/>
      <c r="AD8" s="597">
        <v>110456</v>
      </c>
      <c r="AE8" s="597"/>
      <c r="AF8" s="597"/>
      <c r="AG8" s="597"/>
      <c r="AH8" s="597"/>
      <c r="AI8" s="597"/>
      <c r="AJ8" s="597"/>
      <c r="AK8" s="597"/>
      <c r="AL8" s="598">
        <v>0.7</v>
      </c>
      <c r="AM8" s="599"/>
      <c r="AN8" s="599"/>
      <c r="AO8" s="600"/>
      <c r="AP8" s="590" t="s">
        <v>219</v>
      </c>
      <c r="AQ8" s="591"/>
      <c r="AR8" s="591"/>
      <c r="AS8" s="591"/>
      <c r="AT8" s="591"/>
      <c r="AU8" s="591"/>
      <c r="AV8" s="591"/>
      <c r="AW8" s="591"/>
      <c r="AX8" s="591"/>
      <c r="AY8" s="591"/>
      <c r="AZ8" s="591"/>
      <c r="BA8" s="591"/>
      <c r="BB8" s="591"/>
      <c r="BC8" s="591"/>
      <c r="BD8" s="591"/>
      <c r="BE8" s="591"/>
      <c r="BF8" s="592"/>
      <c r="BG8" s="593">
        <v>130227</v>
      </c>
      <c r="BH8" s="594"/>
      <c r="BI8" s="594"/>
      <c r="BJ8" s="594"/>
      <c r="BK8" s="594"/>
      <c r="BL8" s="594"/>
      <c r="BM8" s="594"/>
      <c r="BN8" s="595"/>
      <c r="BO8" s="596">
        <v>1.1000000000000001</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13952929</v>
      </c>
      <c r="CS8" s="594"/>
      <c r="CT8" s="594"/>
      <c r="CU8" s="594"/>
      <c r="CV8" s="594"/>
      <c r="CW8" s="594"/>
      <c r="CX8" s="594"/>
      <c r="CY8" s="595"/>
      <c r="CZ8" s="596">
        <v>46.2</v>
      </c>
      <c r="DA8" s="596"/>
      <c r="DB8" s="596"/>
      <c r="DC8" s="596"/>
      <c r="DD8" s="602">
        <v>237005</v>
      </c>
      <c r="DE8" s="594"/>
      <c r="DF8" s="594"/>
      <c r="DG8" s="594"/>
      <c r="DH8" s="594"/>
      <c r="DI8" s="594"/>
      <c r="DJ8" s="594"/>
      <c r="DK8" s="594"/>
      <c r="DL8" s="594"/>
      <c r="DM8" s="594"/>
      <c r="DN8" s="594"/>
      <c r="DO8" s="594"/>
      <c r="DP8" s="595"/>
      <c r="DQ8" s="602">
        <v>5795955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58243</v>
      </c>
      <c r="S9" s="594"/>
      <c r="T9" s="594"/>
      <c r="U9" s="594"/>
      <c r="V9" s="594"/>
      <c r="W9" s="594"/>
      <c r="X9" s="594"/>
      <c r="Y9" s="595"/>
      <c r="Z9" s="596">
        <v>0.2</v>
      </c>
      <c r="AA9" s="596"/>
      <c r="AB9" s="596"/>
      <c r="AC9" s="596"/>
      <c r="AD9" s="597">
        <v>58243</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3786029</v>
      </c>
      <c r="BH9" s="594"/>
      <c r="BI9" s="594"/>
      <c r="BJ9" s="594"/>
      <c r="BK9" s="594"/>
      <c r="BL9" s="594"/>
      <c r="BM9" s="594"/>
      <c r="BN9" s="595"/>
      <c r="BO9" s="596">
        <v>33</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3655869</v>
      </c>
      <c r="CS9" s="594"/>
      <c r="CT9" s="594"/>
      <c r="CU9" s="594"/>
      <c r="CV9" s="594"/>
      <c r="CW9" s="594"/>
      <c r="CX9" s="594"/>
      <c r="CY9" s="595"/>
      <c r="CZ9" s="596">
        <v>12.1</v>
      </c>
      <c r="DA9" s="596"/>
      <c r="DB9" s="596"/>
      <c r="DC9" s="596"/>
      <c r="DD9" s="602">
        <v>19449</v>
      </c>
      <c r="DE9" s="594"/>
      <c r="DF9" s="594"/>
      <c r="DG9" s="594"/>
      <c r="DH9" s="594"/>
      <c r="DI9" s="594"/>
      <c r="DJ9" s="594"/>
      <c r="DK9" s="594"/>
      <c r="DL9" s="594"/>
      <c r="DM9" s="594"/>
      <c r="DN9" s="594"/>
      <c r="DO9" s="594"/>
      <c r="DP9" s="595"/>
      <c r="DQ9" s="602">
        <v>3410143</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975079</v>
      </c>
      <c r="S10" s="594"/>
      <c r="T10" s="594"/>
      <c r="U10" s="594"/>
      <c r="V10" s="594"/>
      <c r="W10" s="594"/>
      <c r="X10" s="594"/>
      <c r="Y10" s="595"/>
      <c r="Z10" s="596">
        <v>3.2</v>
      </c>
      <c r="AA10" s="596"/>
      <c r="AB10" s="596"/>
      <c r="AC10" s="596"/>
      <c r="AD10" s="597">
        <v>975079</v>
      </c>
      <c r="AE10" s="597"/>
      <c r="AF10" s="597"/>
      <c r="AG10" s="597"/>
      <c r="AH10" s="597"/>
      <c r="AI10" s="597"/>
      <c r="AJ10" s="597"/>
      <c r="AK10" s="597"/>
      <c r="AL10" s="598">
        <v>5.9</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185048</v>
      </c>
      <c r="BH10" s="594"/>
      <c r="BI10" s="594"/>
      <c r="BJ10" s="594"/>
      <c r="BK10" s="594"/>
      <c r="BL10" s="594"/>
      <c r="BM10" s="594"/>
      <c r="BN10" s="595"/>
      <c r="BO10" s="596">
        <v>1.6</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33763</v>
      </c>
      <c r="CS10" s="594"/>
      <c r="CT10" s="594"/>
      <c r="CU10" s="594"/>
      <c r="CV10" s="594"/>
      <c r="CW10" s="594"/>
      <c r="CX10" s="594"/>
      <c r="CY10" s="595"/>
      <c r="CZ10" s="596">
        <v>0.1</v>
      </c>
      <c r="DA10" s="596"/>
      <c r="DB10" s="596"/>
      <c r="DC10" s="596"/>
      <c r="DD10" s="602" t="s">
        <v>220</v>
      </c>
      <c r="DE10" s="594"/>
      <c r="DF10" s="594"/>
      <c r="DG10" s="594"/>
      <c r="DH10" s="594"/>
      <c r="DI10" s="594"/>
      <c r="DJ10" s="594"/>
      <c r="DK10" s="594"/>
      <c r="DL10" s="594"/>
      <c r="DM10" s="594"/>
      <c r="DN10" s="594"/>
      <c r="DO10" s="594"/>
      <c r="DP10" s="595"/>
      <c r="DQ10" s="602">
        <v>31790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581257</v>
      </c>
      <c r="BH11" s="594"/>
      <c r="BI11" s="594"/>
      <c r="BJ11" s="594"/>
      <c r="BK11" s="594"/>
      <c r="BL11" s="594"/>
      <c r="BM11" s="594"/>
      <c r="BN11" s="595"/>
      <c r="BO11" s="596">
        <v>5.0999999999999996</v>
      </c>
      <c r="BP11" s="596"/>
      <c r="BQ11" s="596"/>
      <c r="BR11" s="596"/>
      <c r="BS11" s="602">
        <v>93723</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255781</v>
      </c>
      <c r="CS11" s="594"/>
      <c r="CT11" s="594"/>
      <c r="CU11" s="594"/>
      <c r="CV11" s="594"/>
      <c r="CW11" s="594"/>
      <c r="CX11" s="594"/>
      <c r="CY11" s="595"/>
      <c r="CZ11" s="596">
        <v>0.8</v>
      </c>
      <c r="DA11" s="596"/>
      <c r="DB11" s="596"/>
      <c r="DC11" s="596"/>
      <c r="DD11" s="602">
        <v>107367</v>
      </c>
      <c r="DE11" s="594"/>
      <c r="DF11" s="594"/>
      <c r="DG11" s="594"/>
      <c r="DH11" s="594"/>
      <c r="DI11" s="594"/>
      <c r="DJ11" s="594"/>
      <c r="DK11" s="594"/>
      <c r="DL11" s="594"/>
      <c r="DM11" s="594"/>
      <c r="DN11" s="594"/>
      <c r="DO11" s="594"/>
      <c r="DP11" s="595"/>
      <c r="DQ11" s="602">
        <v>228554</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4907894</v>
      </c>
      <c r="BH12" s="594"/>
      <c r="BI12" s="594"/>
      <c r="BJ12" s="594"/>
      <c r="BK12" s="594"/>
      <c r="BL12" s="594"/>
      <c r="BM12" s="594"/>
      <c r="BN12" s="595"/>
      <c r="BO12" s="596">
        <v>42.8</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303690</v>
      </c>
      <c r="CS12" s="594"/>
      <c r="CT12" s="594"/>
      <c r="CU12" s="594"/>
      <c r="CV12" s="594"/>
      <c r="CW12" s="594"/>
      <c r="CX12" s="594"/>
      <c r="CY12" s="595"/>
      <c r="CZ12" s="596">
        <v>1</v>
      </c>
      <c r="DA12" s="596"/>
      <c r="DB12" s="596"/>
      <c r="DC12" s="596"/>
      <c r="DD12" s="602" t="s">
        <v>220</v>
      </c>
      <c r="DE12" s="594"/>
      <c r="DF12" s="594"/>
      <c r="DG12" s="594"/>
      <c r="DH12" s="594"/>
      <c r="DI12" s="594"/>
      <c r="DJ12" s="594"/>
      <c r="DK12" s="594"/>
      <c r="DL12" s="594"/>
      <c r="DM12" s="594"/>
      <c r="DN12" s="594"/>
      <c r="DO12" s="594"/>
      <c r="DP12" s="595"/>
      <c r="DQ12" s="602">
        <v>151268</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41138</v>
      </c>
      <c r="S13" s="594"/>
      <c r="T13" s="594"/>
      <c r="U13" s="594"/>
      <c r="V13" s="594"/>
      <c r="W13" s="594"/>
      <c r="X13" s="594"/>
      <c r="Y13" s="595"/>
      <c r="Z13" s="596">
        <v>0.1</v>
      </c>
      <c r="AA13" s="596"/>
      <c r="AB13" s="596"/>
      <c r="AC13" s="596"/>
      <c r="AD13" s="597">
        <v>41138</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4698926</v>
      </c>
      <c r="BH13" s="594"/>
      <c r="BI13" s="594"/>
      <c r="BJ13" s="594"/>
      <c r="BK13" s="594"/>
      <c r="BL13" s="594"/>
      <c r="BM13" s="594"/>
      <c r="BN13" s="595"/>
      <c r="BO13" s="596">
        <v>41</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2093046</v>
      </c>
      <c r="CS13" s="594"/>
      <c r="CT13" s="594"/>
      <c r="CU13" s="594"/>
      <c r="CV13" s="594"/>
      <c r="CW13" s="594"/>
      <c r="CX13" s="594"/>
      <c r="CY13" s="595"/>
      <c r="CZ13" s="596">
        <v>6.9</v>
      </c>
      <c r="DA13" s="596"/>
      <c r="DB13" s="596"/>
      <c r="DC13" s="596"/>
      <c r="DD13" s="602">
        <v>267682</v>
      </c>
      <c r="DE13" s="594"/>
      <c r="DF13" s="594"/>
      <c r="DG13" s="594"/>
      <c r="DH13" s="594"/>
      <c r="DI13" s="594"/>
      <c r="DJ13" s="594"/>
      <c r="DK13" s="594"/>
      <c r="DL13" s="594"/>
      <c r="DM13" s="594"/>
      <c r="DN13" s="594"/>
      <c r="DO13" s="594"/>
      <c r="DP13" s="595"/>
      <c r="DQ13" s="602">
        <v>1765553</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149134</v>
      </c>
      <c r="BH14" s="594"/>
      <c r="BI14" s="594"/>
      <c r="BJ14" s="594"/>
      <c r="BK14" s="594"/>
      <c r="BL14" s="594"/>
      <c r="BM14" s="594"/>
      <c r="BN14" s="595"/>
      <c r="BO14" s="596">
        <v>1.3</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1154460</v>
      </c>
      <c r="CS14" s="594"/>
      <c r="CT14" s="594"/>
      <c r="CU14" s="594"/>
      <c r="CV14" s="594"/>
      <c r="CW14" s="594"/>
      <c r="CX14" s="594"/>
      <c r="CY14" s="595"/>
      <c r="CZ14" s="596">
        <v>3.8</v>
      </c>
      <c r="DA14" s="596"/>
      <c r="DB14" s="596"/>
      <c r="DC14" s="596"/>
      <c r="DD14" s="602">
        <v>325982</v>
      </c>
      <c r="DE14" s="594"/>
      <c r="DF14" s="594"/>
      <c r="DG14" s="594"/>
      <c r="DH14" s="594"/>
      <c r="DI14" s="594"/>
      <c r="DJ14" s="594"/>
      <c r="DK14" s="594"/>
      <c r="DL14" s="594"/>
      <c r="DM14" s="594"/>
      <c r="DN14" s="594"/>
      <c r="DO14" s="594"/>
      <c r="DP14" s="595"/>
      <c r="DQ14" s="602">
        <v>822251</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73220</v>
      </c>
      <c r="S15" s="594"/>
      <c r="T15" s="594"/>
      <c r="U15" s="594"/>
      <c r="V15" s="594"/>
      <c r="W15" s="594"/>
      <c r="X15" s="594"/>
      <c r="Y15" s="595"/>
      <c r="Z15" s="596">
        <v>0.2</v>
      </c>
      <c r="AA15" s="596"/>
      <c r="AB15" s="596"/>
      <c r="AC15" s="596"/>
      <c r="AD15" s="597">
        <v>73220</v>
      </c>
      <c r="AE15" s="597"/>
      <c r="AF15" s="597"/>
      <c r="AG15" s="597"/>
      <c r="AH15" s="597"/>
      <c r="AI15" s="597"/>
      <c r="AJ15" s="597"/>
      <c r="AK15" s="597"/>
      <c r="AL15" s="598">
        <v>0.4</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859704</v>
      </c>
      <c r="BH15" s="594"/>
      <c r="BI15" s="594"/>
      <c r="BJ15" s="594"/>
      <c r="BK15" s="594"/>
      <c r="BL15" s="594"/>
      <c r="BM15" s="594"/>
      <c r="BN15" s="595"/>
      <c r="BO15" s="596">
        <v>7.5</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3145675</v>
      </c>
      <c r="CS15" s="594"/>
      <c r="CT15" s="594"/>
      <c r="CU15" s="594"/>
      <c r="CV15" s="594"/>
      <c r="CW15" s="594"/>
      <c r="CX15" s="594"/>
      <c r="CY15" s="595"/>
      <c r="CZ15" s="596">
        <v>10.4</v>
      </c>
      <c r="DA15" s="596"/>
      <c r="DB15" s="596"/>
      <c r="DC15" s="596"/>
      <c r="DD15" s="602">
        <v>1132033</v>
      </c>
      <c r="DE15" s="594"/>
      <c r="DF15" s="594"/>
      <c r="DG15" s="594"/>
      <c r="DH15" s="594"/>
      <c r="DI15" s="594"/>
      <c r="DJ15" s="594"/>
      <c r="DK15" s="594"/>
      <c r="DL15" s="594"/>
      <c r="DM15" s="594"/>
      <c r="DN15" s="594"/>
      <c r="DO15" s="594"/>
      <c r="DP15" s="595"/>
      <c r="DQ15" s="602">
        <v>2015214</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4703423</v>
      </c>
      <c r="S16" s="594"/>
      <c r="T16" s="594"/>
      <c r="U16" s="594"/>
      <c r="V16" s="594"/>
      <c r="W16" s="594"/>
      <c r="X16" s="594"/>
      <c r="Y16" s="595"/>
      <c r="Z16" s="596">
        <v>15.5</v>
      </c>
      <c r="AA16" s="596"/>
      <c r="AB16" s="596"/>
      <c r="AC16" s="596"/>
      <c r="AD16" s="597">
        <v>4277052</v>
      </c>
      <c r="AE16" s="597"/>
      <c r="AF16" s="597"/>
      <c r="AG16" s="597"/>
      <c r="AH16" s="597"/>
      <c r="AI16" s="597"/>
      <c r="AJ16" s="597"/>
      <c r="AK16" s="597"/>
      <c r="AL16" s="598">
        <v>25.9</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220</v>
      </c>
      <c r="CS16" s="594"/>
      <c r="CT16" s="594"/>
      <c r="CU16" s="594"/>
      <c r="CV16" s="594"/>
      <c r="CW16" s="594"/>
      <c r="CX16" s="594"/>
      <c r="CY16" s="595"/>
      <c r="CZ16" s="596" t="s">
        <v>220</v>
      </c>
      <c r="DA16" s="596"/>
      <c r="DB16" s="596"/>
      <c r="DC16" s="596"/>
      <c r="DD16" s="602" t="s">
        <v>220</v>
      </c>
      <c r="DE16" s="594"/>
      <c r="DF16" s="594"/>
      <c r="DG16" s="594"/>
      <c r="DH16" s="594"/>
      <c r="DI16" s="594"/>
      <c r="DJ16" s="594"/>
      <c r="DK16" s="594"/>
      <c r="DL16" s="594"/>
      <c r="DM16" s="594"/>
      <c r="DN16" s="594"/>
      <c r="DO16" s="594"/>
      <c r="DP16" s="595"/>
      <c r="DQ16" s="602" t="s">
        <v>220</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4277052</v>
      </c>
      <c r="S17" s="594"/>
      <c r="T17" s="594"/>
      <c r="U17" s="594"/>
      <c r="V17" s="594"/>
      <c r="W17" s="594"/>
      <c r="X17" s="594"/>
      <c r="Y17" s="595"/>
      <c r="Z17" s="596">
        <v>14.1</v>
      </c>
      <c r="AA17" s="596"/>
      <c r="AB17" s="596"/>
      <c r="AC17" s="596"/>
      <c r="AD17" s="597">
        <v>4277052</v>
      </c>
      <c r="AE17" s="597"/>
      <c r="AF17" s="597"/>
      <c r="AG17" s="597"/>
      <c r="AH17" s="597"/>
      <c r="AI17" s="597"/>
      <c r="AJ17" s="597"/>
      <c r="AK17" s="597"/>
      <c r="AL17" s="598">
        <v>25.9</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2598447</v>
      </c>
      <c r="CS17" s="594"/>
      <c r="CT17" s="594"/>
      <c r="CU17" s="594"/>
      <c r="CV17" s="594"/>
      <c r="CW17" s="594"/>
      <c r="CX17" s="594"/>
      <c r="CY17" s="595"/>
      <c r="CZ17" s="596">
        <v>8.6</v>
      </c>
      <c r="DA17" s="596"/>
      <c r="DB17" s="596"/>
      <c r="DC17" s="596"/>
      <c r="DD17" s="602" t="s">
        <v>220</v>
      </c>
      <c r="DE17" s="594"/>
      <c r="DF17" s="594"/>
      <c r="DG17" s="594"/>
      <c r="DH17" s="594"/>
      <c r="DI17" s="594"/>
      <c r="DJ17" s="594"/>
      <c r="DK17" s="594"/>
      <c r="DL17" s="594"/>
      <c r="DM17" s="594"/>
      <c r="DN17" s="594"/>
      <c r="DO17" s="594"/>
      <c r="DP17" s="595"/>
      <c r="DQ17" s="602">
        <v>2598447</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426370</v>
      </c>
      <c r="S18" s="594"/>
      <c r="T18" s="594"/>
      <c r="U18" s="594"/>
      <c r="V18" s="594"/>
      <c r="W18" s="594"/>
      <c r="X18" s="594"/>
      <c r="Y18" s="595"/>
      <c r="Z18" s="596">
        <v>1.4</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874276</v>
      </c>
      <c r="BH19" s="594"/>
      <c r="BI19" s="594"/>
      <c r="BJ19" s="594"/>
      <c r="BK19" s="594"/>
      <c r="BL19" s="594"/>
      <c r="BM19" s="594"/>
      <c r="BN19" s="595"/>
      <c r="BO19" s="596">
        <v>7.6</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17644131</v>
      </c>
      <c r="S20" s="594"/>
      <c r="T20" s="594"/>
      <c r="U20" s="594"/>
      <c r="V20" s="594"/>
      <c r="W20" s="594"/>
      <c r="X20" s="594"/>
      <c r="Y20" s="595"/>
      <c r="Z20" s="596">
        <v>58.2</v>
      </c>
      <c r="AA20" s="596"/>
      <c r="AB20" s="596"/>
      <c r="AC20" s="596"/>
      <c r="AD20" s="597">
        <v>16345165</v>
      </c>
      <c r="AE20" s="597"/>
      <c r="AF20" s="597"/>
      <c r="AG20" s="597"/>
      <c r="AH20" s="597"/>
      <c r="AI20" s="597"/>
      <c r="AJ20" s="597"/>
      <c r="AK20" s="597"/>
      <c r="AL20" s="598">
        <v>99.2</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874276</v>
      </c>
      <c r="BH20" s="594"/>
      <c r="BI20" s="594"/>
      <c r="BJ20" s="594"/>
      <c r="BK20" s="594"/>
      <c r="BL20" s="594"/>
      <c r="BM20" s="594"/>
      <c r="BN20" s="595"/>
      <c r="BO20" s="596">
        <v>7.6</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30228055</v>
      </c>
      <c r="CS20" s="594"/>
      <c r="CT20" s="594"/>
      <c r="CU20" s="594"/>
      <c r="CV20" s="594"/>
      <c r="CW20" s="594"/>
      <c r="CX20" s="594"/>
      <c r="CY20" s="595"/>
      <c r="CZ20" s="596">
        <v>100</v>
      </c>
      <c r="DA20" s="596"/>
      <c r="DB20" s="596"/>
      <c r="DC20" s="596"/>
      <c r="DD20" s="602">
        <v>2282146</v>
      </c>
      <c r="DE20" s="594"/>
      <c r="DF20" s="594"/>
      <c r="DG20" s="594"/>
      <c r="DH20" s="594"/>
      <c r="DI20" s="594"/>
      <c r="DJ20" s="594"/>
      <c r="DK20" s="594"/>
      <c r="DL20" s="594"/>
      <c r="DM20" s="594"/>
      <c r="DN20" s="594"/>
      <c r="DO20" s="594"/>
      <c r="DP20" s="595"/>
      <c r="DQ20" s="602">
        <v>19487198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16837</v>
      </c>
      <c r="S21" s="594"/>
      <c r="T21" s="594"/>
      <c r="U21" s="594"/>
      <c r="V21" s="594"/>
      <c r="W21" s="594"/>
      <c r="X21" s="594"/>
      <c r="Y21" s="595"/>
      <c r="Z21" s="596">
        <v>0.1</v>
      </c>
      <c r="AA21" s="596"/>
      <c r="AB21" s="596"/>
      <c r="AC21" s="596"/>
      <c r="AD21" s="597">
        <v>16837</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1681</v>
      </c>
      <c r="BH21" s="594"/>
      <c r="BI21" s="594"/>
      <c r="BJ21" s="594"/>
      <c r="BK21" s="594"/>
      <c r="BL21" s="594"/>
      <c r="BM21" s="594"/>
      <c r="BN21" s="595"/>
      <c r="BO21" s="596">
        <v>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370960</v>
      </c>
      <c r="S22" s="594"/>
      <c r="T22" s="594"/>
      <c r="U22" s="594"/>
      <c r="V22" s="594"/>
      <c r="W22" s="594"/>
      <c r="X22" s="594"/>
      <c r="Y22" s="595"/>
      <c r="Z22" s="596">
        <v>1.2</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416908</v>
      </c>
      <c r="S23" s="594"/>
      <c r="T23" s="594"/>
      <c r="U23" s="594"/>
      <c r="V23" s="594"/>
      <c r="W23" s="594"/>
      <c r="X23" s="594"/>
      <c r="Y23" s="595"/>
      <c r="Z23" s="596">
        <v>1.4</v>
      </c>
      <c r="AA23" s="596"/>
      <c r="AB23" s="596"/>
      <c r="AC23" s="596"/>
      <c r="AD23" s="597">
        <v>77882</v>
      </c>
      <c r="AE23" s="597"/>
      <c r="AF23" s="597"/>
      <c r="AG23" s="597"/>
      <c r="AH23" s="597"/>
      <c r="AI23" s="597"/>
      <c r="AJ23" s="597"/>
      <c r="AK23" s="597"/>
      <c r="AL23" s="598">
        <v>0.5</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872595</v>
      </c>
      <c r="BH23" s="594"/>
      <c r="BI23" s="594"/>
      <c r="BJ23" s="594"/>
      <c r="BK23" s="594"/>
      <c r="BL23" s="594"/>
      <c r="BM23" s="594"/>
      <c r="BN23" s="595"/>
      <c r="BO23" s="596">
        <v>7.6</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90099</v>
      </c>
      <c r="S24" s="594"/>
      <c r="T24" s="594"/>
      <c r="U24" s="594"/>
      <c r="V24" s="594"/>
      <c r="W24" s="594"/>
      <c r="X24" s="594"/>
      <c r="Y24" s="595"/>
      <c r="Z24" s="596">
        <v>0.3</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17261637</v>
      </c>
      <c r="CS24" s="583"/>
      <c r="CT24" s="583"/>
      <c r="CU24" s="583"/>
      <c r="CV24" s="583"/>
      <c r="CW24" s="583"/>
      <c r="CX24" s="583"/>
      <c r="CY24" s="584"/>
      <c r="CZ24" s="620">
        <v>57.1</v>
      </c>
      <c r="DA24" s="621"/>
      <c r="DB24" s="621"/>
      <c r="DC24" s="622"/>
      <c r="DD24" s="619">
        <v>9913482</v>
      </c>
      <c r="DE24" s="583"/>
      <c r="DF24" s="583"/>
      <c r="DG24" s="583"/>
      <c r="DH24" s="583"/>
      <c r="DI24" s="583"/>
      <c r="DJ24" s="583"/>
      <c r="DK24" s="584"/>
      <c r="DL24" s="619">
        <v>9884856</v>
      </c>
      <c r="DM24" s="583"/>
      <c r="DN24" s="583"/>
      <c r="DO24" s="583"/>
      <c r="DP24" s="583"/>
      <c r="DQ24" s="583"/>
      <c r="DR24" s="583"/>
      <c r="DS24" s="583"/>
      <c r="DT24" s="583"/>
      <c r="DU24" s="583"/>
      <c r="DV24" s="584"/>
      <c r="DW24" s="587">
        <v>54.8</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5810034</v>
      </c>
      <c r="S25" s="594"/>
      <c r="T25" s="594"/>
      <c r="U25" s="594"/>
      <c r="V25" s="594"/>
      <c r="W25" s="594"/>
      <c r="X25" s="594"/>
      <c r="Y25" s="595"/>
      <c r="Z25" s="596">
        <v>19.2</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5279616</v>
      </c>
      <c r="CS25" s="625"/>
      <c r="CT25" s="625"/>
      <c r="CU25" s="625"/>
      <c r="CV25" s="625"/>
      <c r="CW25" s="625"/>
      <c r="CX25" s="625"/>
      <c r="CY25" s="626"/>
      <c r="CZ25" s="627">
        <v>17.5</v>
      </c>
      <c r="DA25" s="628"/>
      <c r="DB25" s="628"/>
      <c r="DC25" s="629"/>
      <c r="DD25" s="602">
        <v>4853534</v>
      </c>
      <c r="DE25" s="625"/>
      <c r="DF25" s="625"/>
      <c r="DG25" s="625"/>
      <c r="DH25" s="625"/>
      <c r="DI25" s="625"/>
      <c r="DJ25" s="625"/>
      <c r="DK25" s="626"/>
      <c r="DL25" s="602">
        <v>4825499</v>
      </c>
      <c r="DM25" s="625"/>
      <c r="DN25" s="625"/>
      <c r="DO25" s="625"/>
      <c r="DP25" s="625"/>
      <c r="DQ25" s="625"/>
      <c r="DR25" s="625"/>
      <c r="DS25" s="625"/>
      <c r="DT25" s="625"/>
      <c r="DU25" s="625"/>
      <c r="DV25" s="626"/>
      <c r="DW25" s="598">
        <v>26.8</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3211774</v>
      </c>
      <c r="CS26" s="594"/>
      <c r="CT26" s="594"/>
      <c r="CU26" s="594"/>
      <c r="CV26" s="594"/>
      <c r="CW26" s="594"/>
      <c r="CX26" s="594"/>
      <c r="CY26" s="595"/>
      <c r="CZ26" s="627">
        <v>10.6</v>
      </c>
      <c r="DA26" s="628"/>
      <c r="DB26" s="628"/>
      <c r="DC26" s="629"/>
      <c r="DD26" s="602">
        <v>2921776</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2392766</v>
      </c>
      <c r="S27" s="594"/>
      <c r="T27" s="594"/>
      <c r="U27" s="594"/>
      <c r="V27" s="594"/>
      <c r="W27" s="594"/>
      <c r="X27" s="594"/>
      <c r="Y27" s="595"/>
      <c r="Z27" s="596">
        <v>7.9</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11473569</v>
      </c>
      <c r="BH27" s="594"/>
      <c r="BI27" s="594"/>
      <c r="BJ27" s="594"/>
      <c r="BK27" s="594"/>
      <c r="BL27" s="594"/>
      <c r="BM27" s="594"/>
      <c r="BN27" s="595"/>
      <c r="BO27" s="596">
        <v>100</v>
      </c>
      <c r="BP27" s="596"/>
      <c r="BQ27" s="596"/>
      <c r="BR27" s="596"/>
      <c r="BS27" s="602">
        <v>93723</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9383574</v>
      </c>
      <c r="CS27" s="625"/>
      <c r="CT27" s="625"/>
      <c r="CU27" s="625"/>
      <c r="CV27" s="625"/>
      <c r="CW27" s="625"/>
      <c r="CX27" s="625"/>
      <c r="CY27" s="626"/>
      <c r="CZ27" s="627">
        <v>31</v>
      </c>
      <c r="DA27" s="628"/>
      <c r="DB27" s="628"/>
      <c r="DC27" s="629"/>
      <c r="DD27" s="602">
        <v>2461501</v>
      </c>
      <c r="DE27" s="625"/>
      <c r="DF27" s="625"/>
      <c r="DG27" s="625"/>
      <c r="DH27" s="625"/>
      <c r="DI27" s="625"/>
      <c r="DJ27" s="625"/>
      <c r="DK27" s="626"/>
      <c r="DL27" s="602">
        <v>2460910</v>
      </c>
      <c r="DM27" s="625"/>
      <c r="DN27" s="625"/>
      <c r="DO27" s="625"/>
      <c r="DP27" s="625"/>
      <c r="DQ27" s="625"/>
      <c r="DR27" s="625"/>
      <c r="DS27" s="625"/>
      <c r="DT27" s="625"/>
      <c r="DU27" s="625"/>
      <c r="DV27" s="626"/>
      <c r="DW27" s="598">
        <v>13.6</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25819</v>
      </c>
      <c r="S28" s="594"/>
      <c r="T28" s="594"/>
      <c r="U28" s="594"/>
      <c r="V28" s="594"/>
      <c r="W28" s="594"/>
      <c r="X28" s="594"/>
      <c r="Y28" s="595"/>
      <c r="Z28" s="596">
        <v>0.1</v>
      </c>
      <c r="AA28" s="596"/>
      <c r="AB28" s="596"/>
      <c r="AC28" s="596"/>
      <c r="AD28" s="597">
        <v>20863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2598447</v>
      </c>
      <c r="CS28" s="594"/>
      <c r="CT28" s="594"/>
      <c r="CU28" s="594"/>
      <c r="CV28" s="594"/>
      <c r="CW28" s="594"/>
      <c r="CX28" s="594"/>
      <c r="CY28" s="595"/>
      <c r="CZ28" s="627">
        <v>8.6</v>
      </c>
      <c r="DA28" s="628"/>
      <c r="DB28" s="628"/>
      <c r="DC28" s="629"/>
      <c r="DD28" s="602">
        <v>2598447</v>
      </c>
      <c r="DE28" s="594"/>
      <c r="DF28" s="594"/>
      <c r="DG28" s="594"/>
      <c r="DH28" s="594"/>
      <c r="DI28" s="594"/>
      <c r="DJ28" s="594"/>
      <c r="DK28" s="595"/>
      <c r="DL28" s="602">
        <v>2598447</v>
      </c>
      <c r="DM28" s="594"/>
      <c r="DN28" s="594"/>
      <c r="DO28" s="594"/>
      <c r="DP28" s="594"/>
      <c r="DQ28" s="594"/>
      <c r="DR28" s="594"/>
      <c r="DS28" s="594"/>
      <c r="DT28" s="594"/>
      <c r="DU28" s="594"/>
      <c r="DV28" s="595"/>
      <c r="DW28" s="598">
        <v>14.4</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53302</v>
      </c>
      <c r="S29" s="594"/>
      <c r="T29" s="594"/>
      <c r="U29" s="594"/>
      <c r="V29" s="594"/>
      <c r="W29" s="594"/>
      <c r="X29" s="594"/>
      <c r="Y29" s="595"/>
      <c r="Z29" s="596">
        <v>0.2</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2597164</v>
      </c>
      <c r="CS29" s="625"/>
      <c r="CT29" s="625"/>
      <c r="CU29" s="625"/>
      <c r="CV29" s="625"/>
      <c r="CW29" s="625"/>
      <c r="CX29" s="625"/>
      <c r="CY29" s="626"/>
      <c r="CZ29" s="627">
        <v>8.6</v>
      </c>
      <c r="DA29" s="628"/>
      <c r="DB29" s="628"/>
      <c r="DC29" s="629"/>
      <c r="DD29" s="602">
        <v>2597164</v>
      </c>
      <c r="DE29" s="625"/>
      <c r="DF29" s="625"/>
      <c r="DG29" s="625"/>
      <c r="DH29" s="625"/>
      <c r="DI29" s="625"/>
      <c r="DJ29" s="625"/>
      <c r="DK29" s="626"/>
      <c r="DL29" s="602">
        <v>2597164</v>
      </c>
      <c r="DM29" s="625"/>
      <c r="DN29" s="625"/>
      <c r="DO29" s="625"/>
      <c r="DP29" s="625"/>
      <c r="DQ29" s="625"/>
      <c r="DR29" s="625"/>
      <c r="DS29" s="625"/>
      <c r="DT29" s="625"/>
      <c r="DU29" s="625"/>
      <c r="DV29" s="626"/>
      <c r="DW29" s="598">
        <v>14.4</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254007</v>
      </c>
      <c r="S30" s="594"/>
      <c r="T30" s="594"/>
      <c r="U30" s="594"/>
      <c r="V30" s="594"/>
      <c r="W30" s="594"/>
      <c r="X30" s="594"/>
      <c r="Y30" s="595"/>
      <c r="Z30" s="596">
        <v>0.8</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98.9</v>
      </c>
      <c r="BH30" s="652"/>
      <c r="BI30" s="652"/>
      <c r="BJ30" s="652"/>
      <c r="BK30" s="652"/>
      <c r="BL30" s="652"/>
      <c r="BM30" s="588">
        <v>95.5</v>
      </c>
      <c r="BN30" s="652"/>
      <c r="BO30" s="652"/>
      <c r="BP30" s="652"/>
      <c r="BQ30" s="653"/>
      <c r="BR30" s="651">
        <v>98.7</v>
      </c>
      <c r="BS30" s="652"/>
      <c r="BT30" s="652"/>
      <c r="BU30" s="652"/>
      <c r="BV30" s="652"/>
      <c r="BW30" s="652"/>
      <c r="BX30" s="588">
        <v>94.5</v>
      </c>
      <c r="BY30" s="652"/>
      <c r="BZ30" s="652"/>
      <c r="CA30" s="652"/>
      <c r="CB30" s="653"/>
      <c r="CD30" s="656"/>
      <c r="CE30" s="657"/>
      <c r="CF30" s="607" t="s">
        <v>292</v>
      </c>
      <c r="CG30" s="608"/>
      <c r="CH30" s="608"/>
      <c r="CI30" s="608"/>
      <c r="CJ30" s="608"/>
      <c r="CK30" s="608"/>
      <c r="CL30" s="608"/>
      <c r="CM30" s="608"/>
      <c r="CN30" s="608"/>
      <c r="CO30" s="608"/>
      <c r="CP30" s="608"/>
      <c r="CQ30" s="609"/>
      <c r="CR30" s="593">
        <v>2217046</v>
      </c>
      <c r="CS30" s="594"/>
      <c r="CT30" s="594"/>
      <c r="CU30" s="594"/>
      <c r="CV30" s="594"/>
      <c r="CW30" s="594"/>
      <c r="CX30" s="594"/>
      <c r="CY30" s="595"/>
      <c r="CZ30" s="627">
        <v>7.3</v>
      </c>
      <c r="DA30" s="628"/>
      <c r="DB30" s="628"/>
      <c r="DC30" s="629"/>
      <c r="DD30" s="602">
        <v>2217046</v>
      </c>
      <c r="DE30" s="594"/>
      <c r="DF30" s="594"/>
      <c r="DG30" s="594"/>
      <c r="DH30" s="594"/>
      <c r="DI30" s="594"/>
      <c r="DJ30" s="594"/>
      <c r="DK30" s="595"/>
      <c r="DL30" s="602">
        <v>2217046</v>
      </c>
      <c r="DM30" s="594"/>
      <c r="DN30" s="594"/>
      <c r="DO30" s="594"/>
      <c r="DP30" s="594"/>
      <c r="DQ30" s="594"/>
      <c r="DR30" s="594"/>
      <c r="DS30" s="594"/>
      <c r="DT30" s="594"/>
      <c r="DU30" s="594"/>
      <c r="DV30" s="595"/>
      <c r="DW30" s="598">
        <v>12.3</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71823</v>
      </c>
      <c r="S31" s="594"/>
      <c r="T31" s="594"/>
      <c r="U31" s="594"/>
      <c r="V31" s="594"/>
      <c r="W31" s="594"/>
      <c r="X31" s="594"/>
      <c r="Y31" s="595"/>
      <c r="Z31" s="596">
        <v>0.2</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98.9</v>
      </c>
      <c r="BH31" s="625"/>
      <c r="BI31" s="625"/>
      <c r="BJ31" s="625"/>
      <c r="BK31" s="625"/>
      <c r="BL31" s="625"/>
      <c r="BM31" s="599">
        <v>95.8</v>
      </c>
      <c r="BN31" s="649"/>
      <c r="BO31" s="649"/>
      <c r="BP31" s="649"/>
      <c r="BQ31" s="650"/>
      <c r="BR31" s="648">
        <v>98.5</v>
      </c>
      <c r="BS31" s="625"/>
      <c r="BT31" s="625"/>
      <c r="BU31" s="625"/>
      <c r="BV31" s="625"/>
      <c r="BW31" s="625"/>
      <c r="BX31" s="599">
        <v>95</v>
      </c>
      <c r="BY31" s="649"/>
      <c r="BZ31" s="649"/>
      <c r="CA31" s="649"/>
      <c r="CB31" s="650"/>
      <c r="CD31" s="656"/>
      <c r="CE31" s="657"/>
      <c r="CF31" s="607" t="s">
        <v>296</v>
      </c>
      <c r="CG31" s="608"/>
      <c r="CH31" s="608"/>
      <c r="CI31" s="608"/>
      <c r="CJ31" s="608"/>
      <c r="CK31" s="608"/>
      <c r="CL31" s="608"/>
      <c r="CM31" s="608"/>
      <c r="CN31" s="608"/>
      <c r="CO31" s="608"/>
      <c r="CP31" s="608"/>
      <c r="CQ31" s="609"/>
      <c r="CR31" s="593">
        <v>380118</v>
      </c>
      <c r="CS31" s="625"/>
      <c r="CT31" s="625"/>
      <c r="CU31" s="625"/>
      <c r="CV31" s="625"/>
      <c r="CW31" s="625"/>
      <c r="CX31" s="625"/>
      <c r="CY31" s="626"/>
      <c r="CZ31" s="627">
        <v>1.3</v>
      </c>
      <c r="DA31" s="628"/>
      <c r="DB31" s="628"/>
      <c r="DC31" s="629"/>
      <c r="DD31" s="602">
        <v>380118</v>
      </c>
      <c r="DE31" s="625"/>
      <c r="DF31" s="625"/>
      <c r="DG31" s="625"/>
      <c r="DH31" s="625"/>
      <c r="DI31" s="625"/>
      <c r="DJ31" s="625"/>
      <c r="DK31" s="626"/>
      <c r="DL31" s="602">
        <v>380118</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529768</v>
      </c>
      <c r="S32" s="594"/>
      <c r="T32" s="594"/>
      <c r="U32" s="594"/>
      <c r="V32" s="594"/>
      <c r="W32" s="594"/>
      <c r="X32" s="594"/>
      <c r="Y32" s="595"/>
      <c r="Z32" s="596">
        <v>1.7</v>
      </c>
      <c r="AA32" s="596"/>
      <c r="AB32" s="596"/>
      <c r="AC32" s="596"/>
      <c r="AD32" s="597">
        <v>22488</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98.7</v>
      </c>
      <c r="BH32" s="661"/>
      <c r="BI32" s="661"/>
      <c r="BJ32" s="661"/>
      <c r="BK32" s="661"/>
      <c r="BL32" s="661"/>
      <c r="BM32" s="662">
        <v>94.5</v>
      </c>
      <c r="BN32" s="661"/>
      <c r="BO32" s="661"/>
      <c r="BP32" s="661"/>
      <c r="BQ32" s="663"/>
      <c r="BR32" s="660">
        <v>98.7</v>
      </c>
      <c r="BS32" s="661"/>
      <c r="BT32" s="661"/>
      <c r="BU32" s="661"/>
      <c r="BV32" s="661"/>
      <c r="BW32" s="661"/>
      <c r="BX32" s="662">
        <v>93.3</v>
      </c>
      <c r="BY32" s="661"/>
      <c r="BZ32" s="661"/>
      <c r="CA32" s="661"/>
      <c r="CB32" s="663"/>
      <c r="CD32" s="658"/>
      <c r="CE32" s="659"/>
      <c r="CF32" s="607" t="s">
        <v>299</v>
      </c>
      <c r="CG32" s="608"/>
      <c r="CH32" s="608"/>
      <c r="CI32" s="608"/>
      <c r="CJ32" s="608"/>
      <c r="CK32" s="608"/>
      <c r="CL32" s="608"/>
      <c r="CM32" s="608"/>
      <c r="CN32" s="608"/>
      <c r="CO32" s="608"/>
      <c r="CP32" s="608"/>
      <c r="CQ32" s="609"/>
      <c r="CR32" s="593">
        <v>1283</v>
      </c>
      <c r="CS32" s="594"/>
      <c r="CT32" s="594"/>
      <c r="CU32" s="594"/>
      <c r="CV32" s="594"/>
      <c r="CW32" s="594"/>
      <c r="CX32" s="594"/>
      <c r="CY32" s="595"/>
      <c r="CZ32" s="627">
        <v>0</v>
      </c>
      <c r="DA32" s="628"/>
      <c r="DB32" s="628"/>
      <c r="DC32" s="629"/>
      <c r="DD32" s="602">
        <v>1283</v>
      </c>
      <c r="DE32" s="594"/>
      <c r="DF32" s="594"/>
      <c r="DG32" s="594"/>
      <c r="DH32" s="594"/>
      <c r="DI32" s="594"/>
      <c r="DJ32" s="594"/>
      <c r="DK32" s="595"/>
      <c r="DL32" s="602">
        <v>1283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2633742</v>
      </c>
      <c r="S33" s="594"/>
      <c r="T33" s="594"/>
      <c r="U33" s="594"/>
      <c r="V33" s="594"/>
      <c r="W33" s="594"/>
      <c r="X33" s="594"/>
      <c r="Y33" s="595"/>
      <c r="Z33" s="596">
        <v>8.6999999999999993</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10684272</v>
      </c>
      <c r="CS33" s="625"/>
      <c r="CT33" s="625"/>
      <c r="CU33" s="625"/>
      <c r="CV33" s="625"/>
      <c r="CW33" s="625"/>
      <c r="CX33" s="625"/>
      <c r="CY33" s="626"/>
      <c r="CZ33" s="627">
        <v>35.299999999999997</v>
      </c>
      <c r="DA33" s="628"/>
      <c r="DB33" s="628"/>
      <c r="DC33" s="629"/>
      <c r="DD33" s="602">
        <v>9040011</v>
      </c>
      <c r="DE33" s="625"/>
      <c r="DF33" s="625"/>
      <c r="DG33" s="625"/>
      <c r="DH33" s="625"/>
      <c r="DI33" s="625"/>
      <c r="DJ33" s="625"/>
      <c r="DK33" s="626"/>
      <c r="DL33" s="602">
        <v>8135971</v>
      </c>
      <c r="DM33" s="625"/>
      <c r="DN33" s="625"/>
      <c r="DO33" s="625"/>
      <c r="DP33" s="625"/>
      <c r="DQ33" s="625"/>
      <c r="DR33" s="625"/>
      <c r="DS33" s="625"/>
      <c r="DT33" s="625"/>
      <c r="DU33" s="625"/>
      <c r="DV33" s="626"/>
      <c r="DW33" s="598">
        <v>45.1</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3141297</v>
      </c>
      <c r="CS34" s="594"/>
      <c r="CT34" s="594"/>
      <c r="CU34" s="594"/>
      <c r="CV34" s="594"/>
      <c r="CW34" s="594"/>
      <c r="CX34" s="594"/>
      <c r="CY34" s="595"/>
      <c r="CZ34" s="627">
        <v>10.4</v>
      </c>
      <c r="DA34" s="628"/>
      <c r="DB34" s="628"/>
      <c r="DC34" s="629"/>
      <c r="DD34" s="602">
        <v>2587866</v>
      </c>
      <c r="DE34" s="594"/>
      <c r="DF34" s="594"/>
      <c r="DG34" s="594"/>
      <c r="DH34" s="594"/>
      <c r="DI34" s="594"/>
      <c r="DJ34" s="594"/>
      <c r="DK34" s="595"/>
      <c r="DL34" s="602">
        <v>2406710</v>
      </c>
      <c r="DM34" s="594"/>
      <c r="DN34" s="594"/>
      <c r="DO34" s="594"/>
      <c r="DP34" s="594"/>
      <c r="DQ34" s="594"/>
      <c r="DR34" s="594"/>
      <c r="DS34" s="594"/>
      <c r="DT34" s="594"/>
      <c r="DU34" s="594"/>
      <c r="DV34" s="595"/>
      <c r="DW34" s="598">
        <v>13.3</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1551842</v>
      </c>
      <c r="S35" s="594"/>
      <c r="T35" s="594"/>
      <c r="U35" s="594"/>
      <c r="V35" s="594"/>
      <c r="W35" s="594"/>
      <c r="X35" s="594"/>
      <c r="Y35" s="595"/>
      <c r="Z35" s="596">
        <v>5.0999999999999996</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4763279</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7029</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114979</v>
      </c>
      <c r="CS35" s="625"/>
      <c r="CT35" s="625"/>
      <c r="CU35" s="625"/>
      <c r="CV35" s="625"/>
      <c r="CW35" s="625"/>
      <c r="CX35" s="625"/>
      <c r="CY35" s="626"/>
      <c r="CZ35" s="627">
        <v>0.4</v>
      </c>
      <c r="DA35" s="628"/>
      <c r="DB35" s="628"/>
      <c r="DC35" s="629"/>
      <c r="DD35" s="602">
        <v>74594</v>
      </c>
      <c r="DE35" s="625"/>
      <c r="DF35" s="625"/>
      <c r="DG35" s="625"/>
      <c r="DH35" s="625"/>
      <c r="DI35" s="625"/>
      <c r="DJ35" s="625"/>
      <c r="DK35" s="626"/>
      <c r="DL35" s="602">
        <v>74594</v>
      </c>
      <c r="DM35" s="625"/>
      <c r="DN35" s="625"/>
      <c r="DO35" s="625"/>
      <c r="DP35" s="625"/>
      <c r="DQ35" s="625"/>
      <c r="DR35" s="625"/>
      <c r="DS35" s="625"/>
      <c r="DT35" s="625"/>
      <c r="DU35" s="625"/>
      <c r="DV35" s="626"/>
      <c r="DW35" s="598">
        <v>0.4</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30310196</v>
      </c>
      <c r="S36" s="666"/>
      <c r="T36" s="666"/>
      <c r="U36" s="666"/>
      <c r="V36" s="666"/>
      <c r="W36" s="666"/>
      <c r="X36" s="666"/>
      <c r="Y36" s="667"/>
      <c r="Z36" s="668">
        <v>100</v>
      </c>
      <c r="AA36" s="668"/>
      <c r="AB36" s="668"/>
      <c r="AC36" s="668"/>
      <c r="AD36" s="669">
        <v>16483235</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1153468</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4291</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3408955</v>
      </c>
      <c r="CS36" s="594"/>
      <c r="CT36" s="594"/>
      <c r="CU36" s="594"/>
      <c r="CV36" s="594"/>
      <c r="CW36" s="594"/>
      <c r="CX36" s="594"/>
      <c r="CY36" s="595"/>
      <c r="CZ36" s="627">
        <v>11.3</v>
      </c>
      <c r="DA36" s="628"/>
      <c r="DB36" s="628"/>
      <c r="DC36" s="629"/>
      <c r="DD36" s="602">
        <v>3116333</v>
      </c>
      <c r="DE36" s="594"/>
      <c r="DF36" s="594"/>
      <c r="DG36" s="594"/>
      <c r="DH36" s="594"/>
      <c r="DI36" s="594"/>
      <c r="DJ36" s="594"/>
      <c r="DK36" s="595"/>
      <c r="DL36" s="602">
        <v>2774648</v>
      </c>
      <c r="DM36" s="594"/>
      <c r="DN36" s="594"/>
      <c r="DO36" s="594"/>
      <c r="DP36" s="594"/>
      <c r="DQ36" s="594"/>
      <c r="DR36" s="594"/>
      <c r="DS36" s="594"/>
      <c r="DT36" s="594"/>
      <c r="DU36" s="594"/>
      <c r="DV36" s="595"/>
      <c r="DW36" s="598">
        <v>15.4</v>
      </c>
      <c r="DX36" s="623"/>
      <c r="DY36" s="623"/>
      <c r="DZ36" s="623"/>
      <c r="EA36" s="623"/>
      <c r="EB36" s="623"/>
      <c r="EC36" s="624"/>
    </row>
    <row r="37" spans="2:133" ht="11.25" customHeight="1">
      <c r="AQ37" s="672" t="s">
        <v>314</v>
      </c>
      <c r="AR37" s="673"/>
      <c r="AS37" s="673"/>
      <c r="AT37" s="673"/>
      <c r="AU37" s="673"/>
      <c r="AV37" s="673"/>
      <c r="AW37" s="673"/>
      <c r="AX37" s="673"/>
      <c r="AY37" s="674"/>
      <c r="AZ37" s="593">
        <v>905000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12910</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1216205</v>
      </c>
      <c r="CS37" s="625"/>
      <c r="CT37" s="625"/>
      <c r="CU37" s="625"/>
      <c r="CV37" s="625"/>
      <c r="CW37" s="625"/>
      <c r="CX37" s="625"/>
      <c r="CY37" s="626"/>
      <c r="CZ37" s="627">
        <v>4</v>
      </c>
      <c r="DA37" s="628"/>
      <c r="DB37" s="628"/>
      <c r="DC37" s="629"/>
      <c r="DD37" s="602">
        <v>1136205</v>
      </c>
      <c r="DE37" s="625"/>
      <c r="DF37" s="625"/>
      <c r="DG37" s="625"/>
      <c r="DH37" s="625"/>
      <c r="DI37" s="625"/>
      <c r="DJ37" s="625"/>
      <c r="DK37" s="626"/>
      <c r="DL37" s="602">
        <v>1047031</v>
      </c>
      <c r="DM37" s="625"/>
      <c r="DN37" s="625"/>
      <c r="DO37" s="625"/>
      <c r="DP37" s="625"/>
      <c r="DQ37" s="625"/>
      <c r="DR37" s="625"/>
      <c r="DS37" s="625"/>
      <c r="DT37" s="625"/>
      <c r="DU37" s="625"/>
      <c r="DV37" s="626"/>
      <c r="DW37" s="598">
        <v>5.8</v>
      </c>
      <c r="DX37" s="623"/>
      <c r="DY37" s="623"/>
      <c r="DZ37" s="623"/>
      <c r="EA37" s="623"/>
      <c r="EB37" s="623"/>
      <c r="EC37" s="624"/>
    </row>
    <row r="38" spans="2:133" ht="11.25" customHeight="1">
      <c r="AQ38" s="672" t="s">
        <v>317</v>
      </c>
      <c r="AR38" s="673"/>
      <c r="AS38" s="673"/>
      <c r="AT38" s="673"/>
      <c r="AU38" s="673"/>
      <c r="AV38" s="673"/>
      <c r="AW38" s="673"/>
      <c r="AX38" s="673"/>
      <c r="AY38" s="674"/>
      <c r="AZ38" s="593">
        <v>113378</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22706</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3744901</v>
      </c>
      <c r="CS38" s="594"/>
      <c r="CT38" s="594"/>
      <c r="CU38" s="594"/>
      <c r="CV38" s="594"/>
      <c r="CW38" s="594"/>
      <c r="CX38" s="594"/>
      <c r="CY38" s="595"/>
      <c r="CZ38" s="627">
        <v>12.4</v>
      </c>
      <c r="DA38" s="628"/>
      <c r="DB38" s="628"/>
      <c r="DC38" s="629"/>
      <c r="DD38" s="602">
        <v>3231218</v>
      </c>
      <c r="DE38" s="594"/>
      <c r="DF38" s="594"/>
      <c r="DG38" s="594"/>
      <c r="DH38" s="594"/>
      <c r="DI38" s="594"/>
      <c r="DJ38" s="594"/>
      <c r="DK38" s="595"/>
      <c r="DL38" s="602">
        <v>2880019</v>
      </c>
      <c r="DM38" s="594"/>
      <c r="DN38" s="594"/>
      <c r="DO38" s="594"/>
      <c r="DP38" s="594"/>
      <c r="DQ38" s="594"/>
      <c r="DR38" s="594"/>
      <c r="DS38" s="594"/>
      <c r="DT38" s="594"/>
      <c r="DU38" s="594"/>
      <c r="DV38" s="595"/>
      <c r="DW38" s="598">
        <v>16</v>
      </c>
      <c r="DX38" s="623"/>
      <c r="DY38" s="623"/>
      <c r="DZ38" s="623"/>
      <c r="EA38" s="623"/>
      <c r="EB38" s="623"/>
      <c r="EC38" s="624"/>
    </row>
    <row r="39" spans="2:133" ht="11.25" customHeight="1">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109130</v>
      </c>
      <c r="CS39" s="625"/>
      <c r="CT39" s="625"/>
      <c r="CU39" s="625"/>
      <c r="CV39" s="625"/>
      <c r="CW39" s="625"/>
      <c r="CX39" s="625"/>
      <c r="CY39" s="626"/>
      <c r="CZ39" s="627">
        <v>0.4</v>
      </c>
      <c r="DA39" s="628"/>
      <c r="DB39" s="628"/>
      <c r="DC39" s="629"/>
      <c r="DD39" s="602">
        <v>30000</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612273</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165010</v>
      </c>
      <c r="CS40" s="594"/>
      <c r="CT40" s="594"/>
      <c r="CU40" s="594"/>
      <c r="CV40" s="594"/>
      <c r="CW40" s="594"/>
      <c r="CX40" s="594"/>
      <c r="CY40" s="595"/>
      <c r="CZ40" s="627">
        <v>0.5</v>
      </c>
      <c r="DA40" s="628"/>
      <c r="DB40" s="628"/>
      <c r="DC40" s="629"/>
      <c r="DD40" s="602" t="s">
        <v>220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1979160</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303</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2282146</v>
      </c>
      <c r="CS42" s="594"/>
      <c r="CT42" s="594"/>
      <c r="CU42" s="594"/>
      <c r="CV42" s="594"/>
      <c r="CW42" s="594"/>
      <c r="CX42" s="594"/>
      <c r="CY42" s="595"/>
      <c r="CZ42" s="627">
        <v>7.5</v>
      </c>
      <c r="DA42" s="676"/>
      <c r="DB42" s="676"/>
      <c r="DC42" s="677"/>
      <c r="DD42" s="602">
        <v>533705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93608</v>
      </c>
      <c r="CS43" s="625"/>
      <c r="CT43" s="625"/>
      <c r="CU43" s="625"/>
      <c r="CV43" s="625"/>
      <c r="CW43" s="625"/>
      <c r="CX43" s="625"/>
      <c r="CY43" s="626"/>
      <c r="CZ43" s="627">
        <v>0.3</v>
      </c>
      <c r="DA43" s="628"/>
      <c r="DB43" s="628"/>
      <c r="DC43" s="629"/>
      <c r="DD43" s="602">
        <v>93608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2282146</v>
      </c>
      <c r="CS44" s="594"/>
      <c r="CT44" s="594"/>
      <c r="CU44" s="594"/>
      <c r="CV44" s="594"/>
      <c r="CW44" s="594"/>
      <c r="CX44" s="594"/>
      <c r="CY44" s="595"/>
      <c r="CZ44" s="627">
        <v>7.5</v>
      </c>
      <c r="DA44" s="676"/>
      <c r="DB44" s="676"/>
      <c r="DC44" s="677"/>
      <c r="DD44" s="602">
        <v>533705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794428</v>
      </c>
      <c r="CS45" s="625"/>
      <c r="CT45" s="625"/>
      <c r="CU45" s="625"/>
      <c r="CV45" s="625"/>
      <c r="CW45" s="625"/>
      <c r="CX45" s="625"/>
      <c r="CY45" s="626"/>
      <c r="CZ45" s="627">
        <v>2.6</v>
      </c>
      <c r="DA45" s="628"/>
      <c r="DB45" s="628"/>
      <c r="DC45" s="629"/>
      <c r="DD45" s="602">
        <v>4860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1380317</v>
      </c>
      <c r="CS46" s="594"/>
      <c r="CT46" s="594"/>
      <c r="CU46" s="594"/>
      <c r="CV46" s="594"/>
      <c r="CW46" s="594"/>
      <c r="CX46" s="594"/>
      <c r="CY46" s="595"/>
      <c r="CZ46" s="627">
        <v>4.5999999999999996</v>
      </c>
      <c r="DA46" s="676"/>
      <c r="DB46" s="676"/>
      <c r="DC46" s="677"/>
      <c r="DD46" s="602">
        <v>451544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t="s">
        <v>220</v>
      </c>
      <c r="CS47" s="625"/>
      <c r="CT47" s="625"/>
      <c r="CU47" s="625"/>
      <c r="CV47" s="625"/>
      <c r="CW47" s="625"/>
      <c r="CX47" s="625"/>
      <c r="CY47" s="626"/>
      <c r="CZ47" s="627" t="s">
        <v>220</v>
      </c>
      <c r="DA47" s="628"/>
      <c r="DB47" s="628"/>
      <c r="DC47" s="629"/>
      <c r="DD47" s="602" t="s">
        <v>220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30228055</v>
      </c>
      <c r="CS49" s="661"/>
      <c r="CT49" s="661"/>
      <c r="CU49" s="661"/>
      <c r="CV49" s="661"/>
      <c r="CW49" s="661"/>
      <c r="CX49" s="661"/>
      <c r="CY49" s="688"/>
      <c r="CZ49" s="689">
        <v>100</v>
      </c>
      <c r="DA49" s="690"/>
      <c r="DB49" s="690"/>
      <c r="DC49" s="691"/>
      <c r="DD49" s="692">
        <v>19487198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30850</v>
      </c>
      <c r="R7" s="723"/>
      <c r="S7" s="723"/>
      <c r="T7" s="723"/>
      <c r="U7" s="723"/>
      <c r="V7" s="723">
        <v>30768</v>
      </c>
      <c r="W7" s="723"/>
      <c r="X7" s="723"/>
      <c r="Y7" s="723"/>
      <c r="Z7" s="723"/>
      <c r="AA7" s="723">
        <v>82</v>
      </c>
      <c r="AB7" s="723"/>
      <c r="AC7" s="723"/>
      <c r="AD7" s="723"/>
      <c r="AE7" s="724"/>
      <c r="AF7" s="725">
        <v>65</v>
      </c>
      <c r="AG7" s="726"/>
      <c r="AH7" s="726"/>
      <c r="AI7" s="726"/>
      <c r="AJ7" s="727"/>
      <c r="AK7" s="762">
        <v>254</v>
      </c>
      <c r="AL7" s="763"/>
      <c r="AM7" s="763"/>
      <c r="AN7" s="763"/>
      <c r="AO7" s="763"/>
      <c r="AP7" s="763">
        <v>26714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539</v>
      </c>
      <c r="BT7" s="767"/>
      <c r="BU7" s="767"/>
      <c r="BV7" s="767"/>
      <c r="BW7" s="767"/>
      <c r="BX7" s="767"/>
      <c r="BY7" s="767"/>
      <c r="BZ7" s="767"/>
      <c r="CA7" s="767"/>
      <c r="CB7" s="767"/>
      <c r="CC7" s="767"/>
      <c r="CD7" s="767"/>
      <c r="CE7" s="767"/>
      <c r="CF7" s="767"/>
      <c r="CG7" s="768"/>
      <c r="CH7" s="759">
        <v>10</v>
      </c>
      <c r="CI7" s="760"/>
      <c r="CJ7" s="760"/>
      <c r="CK7" s="760"/>
      <c r="CL7" s="761"/>
      <c r="CM7" s="759">
        <v>162</v>
      </c>
      <c r="CN7" s="760"/>
      <c r="CO7" s="760"/>
      <c r="CP7" s="760"/>
      <c r="CQ7" s="761"/>
      <c r="CR7" s="759">
        <v>50</v>
      </c>
      <c r="CS7" s="760"/>
      <c r="CT7" s="760"/>
      <c r="CU7" s="760"/>
      <c r="CV7" s="761"/>
      <c r="CW7" s="759">
        <v>50</v>
      </c>
      <c r="CX7" s="760"/>
      <c r="CY7" s="760"/>
      <c r="CZ7" s="760"/>
      <c r="DA7" s="761"/>
      <c r="DB7" s="759" t="s">
        <v>540</v>
      </c>
      <c r="DC7" s="760"/>
      <c r="DD7" s="760"/>
      <c r="DE7" s="760"/>
      <c r="DF7" s="761"/>
      <c r="DG7" s="759" t="s">
        <v>542</v>
      </c>
      <c r="DH7" s="760"/>
      <c r="DI7" s="760"/>
      <c r="DJ7" s="760"/>
      <c r="DK7" s="761"/>
      <c r="DL7" s="759" t="s">
        <v>540</v>
      </c>
      <c r="DM7" s="760"/>
      <c r="DN7" s="760"/>
      <c r="DO7" s="760"/>
      <c r="DP7" s="761"/>
      <c r="DQ7" s="759" t="s">
        <v>540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30850</v>
      </c>
      <c r="R23" s="782"/>
      <c r="S23" s="782"/>
      <c r="T23" s="782"/>
      <c r="U23" s="782"/>
      <c r="V23" s="782">
        <v>30768</v>
      </c>
      <c r="W23" s="782"/>
      <c r="X23" s="782"/>
      <c r="Y23" s="782"/>
      <c r="Z23" s="782"/>
      <c r="AA23" s="782">
        <v>82</v>
      </c>
      <c r="AB23" s="782"/>
      <c r="AC23" s="782"/>
      <c r="AD23" s="782"/>
      <c r="AE23" s="783"/>
      <c r="AF23" s="784">
        <v>65</v>
      </c>
      <c r="AG23" s="782"/>
      <c r="AH23" s="782"/>
      <c r="AI23" s="782"/>
      <c r="AJ23" s="785"/>
      <c r="AK23" s="786"/>
      <c r="AL23" s="787"/>
      <c r="AM23" s="787"/>
      <c r="AN23" s="787"/>
      <c r="AO23" s="787"/>
      <c r="AP23" s="782">
        <v>26714</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10026</v>
      </c>
      <c r="R28" s="811"/>
      <c r="S28" s="811"/>
      <c r="T28" s="811"/>
      <c r="U28" s="811"/>
      <c r="V28" s="811">
        <v>10019</v>
      </c>
      <c r="W28" s="811"/>
      <c r="X28" s="811"/>
      <c r="Y28" s="811"/>
      <c r="Z28" s="811"/>
      <c r="AA28" s="811">
        <v>7</v>
      </c>
      <c r="AB28" s="811"/>
      <c r="AC28" s="811"/>
      <c r="AD28" s="811"/>
      <c r="AE28" s="812"/>
      <c r="AF28" s="813">
        <v>7</v>
      </c>
      <c r="AG28" s="811"/>
      <c r="AH28" s="811"/>
      <c r="AI28" s="811"/>
      <c r="AJ28" s="814"/>
      <c r="AK28" s="815">
        <v>712</v>
      </c>
      <c r="AL28" s="806"/>
      <c r="AM28" s="806"/>
      <c r="AN28" s="806"/>
      <c r="AO28" s="806"/>
      <c r="AP28" s="806" t="s">
        <v>537</v>
      </c>
      <c r="AQ28" s="806"/>
      <c r="AR28" s="806"/>
      <c r="AS28" s="806"/>
      <c r="AT28" s="806"/>
      <c r="AU28" s="806" t="s">
        <v>538</v>
      </c>
      <c r="AV28" s="806"/>
      <c r="AW28" s="806"/>
      <c r="AX28" s="806"/>
      <c r="AY28" s="806"/>
      <c r="AZ28" s="807" t="s">
        <v>538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6146</v>
      </c>
      <c r="R29" s="747"/>
      <c r="S29" s="747"/>
      <c r="T29" s="747"/>
      <c r="U29" s="747"/>
      <c r="V29" s="747">
        <v>5998</v>
      </c>
      <c r="W29" s="747"/>
      <c r="X29" s="747"/>
      <c r="Y29" s="747"/>
      <c r="Z29" s="747"/>
      <c r="AA29" s="747">
        <v>149</v>
      </c>
      <c r="AB29" s="747"/>
      <c r="AC29" s="747"/>
      <c r="AD29" s="747"/>
      <c r="AE29" s="748"/>
      <c r="AF29" s="749">
        <v>149</v>
      </c>
      <c r="AG29" s="750"/>
      <c r="AH29" s="750"/>
      <c r="AI29" s="750"/>
      <c r="AJ29" s="751"/>
      <c r="AK29" s="818">
        <v>954</v>
      </c>
      <c r="AL29" s="819"/>
      <c r="AM29" s="819"/>
      <c r="AN29" s="819"/>
      <c r="AO29" s="819"/>
      <c r="AP29" s="819" t="s">
        <v>538</v>
      </c>
      <c r="AQ29" s="819"/>
      <c r="AR29" s="819"/>
      <c r="AS29" s="819"/>
      <c r="AT29" s="819"/>
      <c r="AU29" s="819" t="s">
        <v>538</v>
      </c>
      <c r="AV29" s="819"/>
      <c r="AW29" s="819"/>
      <c r="AX29" s="819"/>
      <c r="AY29" s="819"/>
      <c r="AZ29" s="820" t="s">
        <v>538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920</v>
      </c>
      <c r="R30" s="747"/>
      <c r="S30" s="747"/>
      <c r="T30" s="747"/>
      <c r="U30" s="747"/>
      <c r="V30" s="747">
        <v>917</v>
      </c>
      <c r="W30" s="747"/>
      <c r="X30" s="747"/>
      <c r="Y30" s="747"/>
      <c r="Z30" s="747"/>
      <c r="AA30" s="747">
        <v>3</v>
      </c>
      <c r="AB30" s="747"/>
      <c r="AC30" s="747"/>
      <c r="AD30" s="747"/>
      <c r="AE30" s="748"/>
      <c r="AF30" s="749">
        <v>3</v>
      </c>
      <c r="AG30" s="750"/>
      <c r="AH30" s="750"/>
      <c r="AI30" s="750"/>
      <c r="AJ30" s="751"/>
      <c r="AK30" s="818">
        <v>234</v>
      </c>
      <c r="AL30" s="819"/>
      <c r="AM30" s="819"/>
      <c r="AN30" s="819"/>
      <c r="AO30" s="819"/>
      <c r="AP30" s="819" t="s">
        <v>538</v>
      </c>
      <c r="AQ30" s="819"/>
      <c r="AR30" s="819"/>
      <c r="AS30" s="819"/>
      <c r="AT30" s="819"/>
      <c r="AU30" s="819" t="s">
        <v>538</v>
      </c>
      <c r="AV30" s="819"/>
      <c r="AW30" s="819"/>
      <c r="AX30" s="819"/>
      <c r="AY30" s="819"/>
      <c r="AZ30" s="820" t="s">
        <v>538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1967</v>
      </c>
      <c r="R31" s="747"/>
      <c r="S31" s="747"/>
      <c r="T31" s="747"/>
      <c r="U31" s="747"/>
      <c r="V31" s="747">
        <v>1772</v>
      </c>
      <c r="W31" s="747"/>
      <c r="X31" s="747"/>
      <c r="Y31" s="747"/>
      <c r="Z31" s="747"/>
      <c r="AA31" s="747">
        <v>194</v>
      </c>
      <c r="AB31" s="747"/>
      <c r="AC31" s="747"/>
      <c r="AD31" s="747"/>
      <c r="AE31" s="748"/>
      <c r="AF31" s="749">
        <v>3500</v>
      </c>
      <c r="AG31" s="750"/>
      <c r="AH31" s="750"/>
      <c r="AI31" s="750"/>
      <c r="AJ31" s="751"/>
      <c r="AK31" s="818">
        <v>13</v>
      </c>
      <c r="AL31" s="819"/>
      <c r="AM31" s="819"/>
      <c r="AN31" s="819"/>
      <c r="AO31" s="819"/>
      <c r="AP31" s="819">
        <v>2484</v>
      </c>
      <c r="AQ31" s="819"/>
      <c r="AR31" s="819"/>
      <c r="AS31" s="819"/>
      <c r="AT31" s="819"/>
      <c r="AU31" s="819">
        <v>84</v>
      </c>
      <c r="AV31" s="819"/>
      <c r="AW31" s="819"/>
      <c r="AX31" s="819"/>
      <c r="AY31" s="819"/>
      <c r="AZ31" s="820" t="s">
        <v>538</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6656</v>
      </c>
      <c r="R32" s="747"/>
      <c r="S32" s="747"/>
      <c r="T32" s="747"/>
      <c r="U32" s="747"/>
      <c r="V32" s="747">
        <v>7888</v>
      </c>
      <c r="W32" s="747"/>
      <c r="X32" s="747"/>
      <c r="Y32" s="747"/>
      <c r="Z32" s="747"/>
      <c r="AA32" s="747">
        <v>-1232</v>
      </c>
      <c r="AB32" s="747"/>
      <c r="AC32" s="747"/>
      <c r="AD32" s="747"/>
      <c r="AE32" s="748"/>
      <c r="AF32" s="749">
        <v>430</v>
      </c>
      <c r="AG32" s="750"/>
      <c r="AH32" s="750"/>
      <c r="AI32" s="750"/>
      <c r="AJ32" s="751"/>
      <c r="AK32" s="818">
        <v>905</v>
      </c>
      <c r="AL32" s="819"/>
      <c r="AM32" s="819"/>
      <c r="AN32" s="819"/>
      <c r="AO32" s="819"/>
      <c r="AP32" s="819">
        <v>5832</v>
      </c>
      <c r="AQ32" s="819"/>
      <c r="AR32" s="819"/>
      <c r="AS32" s="819"/>
      <c r="AT32" s="819"/>
      <c r="AU32" s="819">
        <v>3867</v>
      </c>
      <c r="AV32" s="819"/>
      <c r="AW32" s="819"/>
      <c r="AX32" s="819"/>
      <c r="AY32" s="819"/>
      <c r="AZ32" s="820" t="s">
        <v>538</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3777</v>
      </c>
      <c r="R33" s="747"/>
      <c r="S33" s="747"/>
      <c r="T33" s="747"/>
      <c r="U33" s="747"/>
      <c r="V33" s="747">
        <v>3770</v>
      </c>
      <c r="W33" s="747"/>
      <c r="X33" s="747"/>
      <c r="Y33" s="747"/>
      <c r="Z33" s="747"/>
      <c r="AA33" s="747">
        <v>7</v>
      </c>
      <c r="AB33" s="747"/>
      <c r="AC33" s="747"/>
      <c r="AD33" s="747"/>
      <c r="AE33" s="748"/>
      <c r="AF33" s="749">
        <v>7</v>
      </c>
      <c r="AG33" s="750"/>
      <c r="AH33" s="750"/>
      <c r="AI33" s="750"/>
      <c r="AJ33" s="751"/>
      <c r="AK33" s="818">
        <v>1153</v>
      </c>
      <c r="AL33" s="819"/>
      <c r="AM33" s="819"/>
      <c r="AN33" s="819"/>
      <c r="AO33" s="819"/>
      <c r="AP33" s="819">
        <v>22378</v>
      </c>
      <c r="AQ33" s="819"/>
      <c r="AR33" s="819"/>
      <c r="AS33" s="819"/>
      <c r="AT33" s="819"/>
      <c r="AU33" s="819">
        <v>15038</v>
      </c>
      <c r="AV33" s="819"/>
      <c r="AW33" s="819"/>
      <c r="AX33" s="819"/>
      <c r="AY33" s="819"/>
      <c r="AZ33" s="820" t="s">
        <v>538</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4097</v>
      </c>
      <c r="AG63" s="830"/>
      <c r="AH63" s="830"/>
      <c r="AI63" s="830"/>
      <c r="AJ63" s="831"/>
      <c r="AK63" s="832"/>
      <c r="AL63" s="827"/>
      <c r="AM63" s="827"/>
      <c r="AN63" s="827"/>
      <c r="AO63" s="827"/>
      <c r="AP63" s="830">
        <v>30695</v>
      </c>
      <c r="AQ63" s="830"/>
      <c r="AR63" s="830"/>
      <c r="AS63" s="830"/>
      <c r="AT63" s="830"/>
      <c r="AU63" s="830">
        <v>18989</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389</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4710</v>
      </c>
      <c r="R68" s="854"/>
      <c r="S68" s="854"/>
      <c r="T68" s="854"/>
      <c r="U68" s="854"/>
      <c r="V68" s="854">
        <v>4498</v>
      </c>
      <c r="W68" s="854"/>
      <c r="X68" s="854"/>
      <c r="Y68" s="854"/>
      <c r="Z68" s="854"/>
      <c r="AA68" s="854">
        <v>212</v>
      </c>
      <c r="AB68" s="854"/>
      <c r="AC68" s="854"/>
      <c r="AD68" s="854"/>
      <c r="AE68" s="854"/>
      <c r="AF68" s="854">
        <v>212</v>
      </c>
      <c r="AG68" s="854"/>
      <c r="AH68" s="854"/>
      <c r="AI68" s="854"/>
      <c r="AJ68" s="854"/>
      <c r="AK68" s="854" t="s">
        <v>540</v>
      </c>
      <c r="AL68" s="854"/>
      <c r="AM68" s="854"/>
      <c r="AN68" s="854"/>
      <c r="AO68" s="854"/>
      <c r="AP68" s="854">
        <v>10725</v>
      </c>
      <c r="AQ68" s="854"/>
      <c r="AR68" s="854"/>
      <c r="AS68" s="854"/>
      <c r="AT68" s="854"/>
      <c r="AU68" s="854">
        <v>3754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72172</v>
      </c>
      <c r="R69" s="819"/>
      <c r="S69" s="819"/>
      <c r="T69" s="819"/>
      <c r="U69" s="819"/>
      <c r="V69" s="819">
        <v>71769</v>
      </c>
      <c r="W69" s="819"/>
      <c r="X69" s="819"/>
      <c r="Y69" s="819"/>
      <c r="Z69" s="819"/>
      <c r="AA69" s="819">
        <v>402</v>
      </c>
      <c r="AB69" s="819"/>
      <c r="AC69" s="819"/>
      <c r="AD69" s="819"/>
      <c r="AE69" s="819"/>
      <c r="AF69" s="819">
        <v>402</v>
      </c>
      <c r="AG69" s="819"/>
      <c r="AH69" s="819"/>
      <c r="AI69" s="819"/>
      <c r="AJ69" s="819"/>
      <c r="AK69" s="819">
        <v>133</v>
      </c>
      <c r="AL69" s="819"/>
      <c r="AM69" s="819"/>
      <c r="AN69" s="819"/>
      <c r="AO69" s="819"/>
      <c r="AP69" s="819" t="s">
        <v>540</v>
      </c>
      <c r="AQ69" s="819"/>
      <c r="AR69" s="819"/>
      <c r="AS69" s="819"/>
      <c r="AT69" s="819"/>
      <c r="AU69" s="819" t="s">
        <v>540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194</v>
      </c>
      <c r="R70" s="819"/>
      <c r="S70" s="819"/>
      <c r="T70" s="819"/>
      <c r="U70" s="819"/>
      <c r="V70" s="819">
        <v>166</v>
      </c>
      <c r="W70" s="819"/>
      <c r="X70" s="819"/>
      <c r="Y70" s="819"/>
      <c r="Z70" s="819"/>
      <c r="AA70" s="819">
        <v>28</v>
      </c>
      <c r="AB70" s="819"/>
      <c r="AC70" s="819"/>
      <c r="AD70" s="819"/>
      <c r="AE70" s="819"/>
      <c r="AF70" s="819">
        <v>28</v>
      </c>
      <c r="AG70" s="819"/>
      <c r="AH70" s="819"/>
      <c r="AI70" s="819"/>
      <c r="AJ70" s="819"/>
      <c r="AK70" s="819">
        <v>11</v>
      </c>
      <c r="AL70" s="819"/>
      <c r="AM70" s="819"/>
      <c r="AN70" s="819"/>
      <c r="AO70" s="819"/>
      <c r="AP70" s="819" t="s">
        <v>541</v>
      </c>
      <c r="AQ70" s="819"/>
      <c r="AR70" s="819"/>
      <c r="AS70" s="819"/>
      <c r="AT70" s="819"/>
      <c r="AU70" s="819" t="s">
        <v>540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998134</v>
      </c>
      <c r="R71" s="819"/>
      <c r="S71" s="819"/>
      <c r="T71" s="819"/>
      <c r="U71" s="819"/>
      <c r="V71" s="819">
        <v>966662</v>
      </c>
      <c r="W71" s="819"/>
      <c r="X71" s="819"/>
      <c r="Y71" s="819"/>
      <c r="Z71" s="819"/>
      <c r="AA71" s="819">
        <v>31472</v>
      </c>
      <c r="AB71" s="819"/>
      <c r="AC71" s="819"/>
      <c r="AD71" s="819"/>
      <c r="AE71" s="819"/>
      <c r="AF71" s="819">
        <v>31472</v>
      </c>
      <c r="AG71" s="819"/>
      <c r="AH71" s="819"/>
      <c r="AI71" s="819"/>
      <c r="AJ71" s="819"/>
      <c r="AK71" s="819">
        <v>5942</v>
      </c>
      <c r="AL71" s="819"/>
      <c r="AM71" s="819"/>
      <c r="AN71" s="819"/>
      <c r="AO71" s="819"/>
      <c r="AP71" s="819" t="s">
        <v>540</v>
      </c>
      <c r="AQ71" s="819"/>
      <c r="AR71" s="819"/>
      <c r="AS71" s="819"/>
      <c r="AT71" s="819"/>
      <c r="AU71" s="819" t="s">
        <v>541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535</v>
      </c>
      <c r="C72" s="862"/>
      <c r="D72" s="862"/>
      <c r="E72" s="862"/>
      <c r="F72" s="862"/>
      <c r="G72" s="862"/>
      <c r="H72" s="862"/>
      <c r="I72" s="862"/>
      <c r="J72" s="862"/>
      <c r="K72" s="862"/>
      <c r="L72" s="862"/>
      <c r="M72" s="862"/>
      <c r="N72" s="862"/>
      <c r="O72" s="862"/>
      <c r="P72" s="863"/>
      <c r="Q72" s="864">
        <v>43564</v>
      </c>
      <c r="R72" s="819"/>
      <c r="S72" s="819"/>
      <c r="T72" s="819"/>
      <c r="U72" s="819"/>
      <c r="V72" s="819">
        <v>37771</v>
      </c>
      <c r="W72" s="819"/>
      <c r="X72" s="819"/>
      <c r="Y72" s="819"/>
      <c r="Z72" s="819"/>
      <c r="AA72" s="819">
        <v>5792</v>
      </c>
      <c r="AB72" s="819"/>
      <c r="AC72" s="819"/>
      <c r="AD72" s="819"/>
      <c r="AE72" s="819"/>
      <c r="AF72" s="819">
        <v>29201</v>
      </c>
      <c r="AG72" s="819"/>
      <c r="AH72" s="819"/>
      <c r="AI72" s="819"/>
      <c r="AJ72" s="819"/>
      <c r="AK72" s="819" t="s">
        <v>540</v>
      </c>
      <c r="AL72" s="819"/>
      <c r="AM72" s="819"/>
      <c r="AN72" s="819"/>
      <c r="AO72" s="819"/>
      <c r="AP72" s="819">
        <v>144908</v>
      </c>
      <c r="AQ72" s="819"/>
      <c r="AR72" s="819"/>
      <c r="AS72" s="819"/>
      <c r="AT72" s="819"/>
      <c r="AU72" s="819" t="s">
        <v>540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536</v>
      </c>
      <c r="C73" s="862"/>
      <c r="D73" s="862"/>
      <c r="E73" s="862"/>
      <c r="F73" s="862"/>
      <c r="G73" s="862"/>
      <c r="H73" s="862"/>
      <c r="I73" s="862"/>
      <c r="J73" s="862"/>
      <c r="K73" s="862"/>
      <c r="L73" s="862"/>
      <c r="M73" s="862"/>
      <c r="N73" s="862"/>
      <c r="O73" s="862"/>
      <c r="P73" s="863"/>
      <c r="Q73" s="864">
        <v>9051</v>
      </c>
      <c r="R73" s="819"/>
      <c r="S73" s="819"/>
      <c r="T73" s="819"/>
      <c r="U73" s="819"/>
      <c r="V73" s="819">
        <v>6088</v>
      </c>
      <c r="W73" s="819"/>
      <c r="X73" s="819"/>
      <c r="Y73" s="819"/>
      <c r="Z73" s="819"/>
      <c r="AA73" s="819">
        <v>2963</v>
      </c>
      <c r="AB73" s="819"/>
      <c r="AC73" s="819"/>
      <c r="AD73" s="819"/>
      <c r="AE73" s="819"/>
      <c r="AF73" s="819">
        <v>14577</v>
      </c>
      <c r="AG73" s="819"/>
      <c r="AH73" s="819"/>
      <c r="AI73" s="819"/>
      <c r="AJ73" s="819"/>
      <c r="AK73" s="819" t="s">
        <v>540</v>
      </c>
      <c r="AL73" s="819"/>
      <c r="AM73" s="819"/>
      <c r="AN73" s="819"/>
      <c r="AO73" s="819"/>
      <c r="AP73" s="819">
        <v>19295</v>
      </c>
      <c r="AQ73" s="819"/>
      <c r="AR73" s="819"/>
      <c r="AS73" s="819"/>
      <c r="AT73" s="819"/>
      <c r="AU73" s="819" t="s">
        <v>540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75893</v>
      </c>
      <c r="AG88" s="830"/>
      <c r="AH88" s="830"/>
      <c r="AI88" s="830"/>
      <c r="AJ88" s="830"/>
      <c r="AK88" s="827"/>
      <c r="AL88" s="827"/>
      <c r="AM88" s="827"/>
      <c r="AN88" s="827"/>
      <c r="AO88" s="827"/>
      <c r="AP88" s="830">
        <v>174928</v>
      </c>
      <c r="AQ88" s="830"/>
      <c r="AR88" s="830"/>
      <c r="AS88" s="830"/>
      <c r="AT88" s="830"/>
      <c r="AU88" s="830">
        <v>3754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50</v>
      </c>
      <c r="CS102" s="838"/>
      <c r="CT102" s="838"/>
      <c r="CU102" s="838"/>
      <c r="CV102" s="881"/>
      <c r="CW102" s="880">
        <v>50</v>
      </c>
      <c r="CX102" s="838"/>
      <c r="CY102" s="838"/>
      <c r="CZ102" s="838"/>
      <c r="DA102" s="881"/>
      <c r="DB102" s="880" t="s">
        <v>540</v>
      </c>
      <c r="DC102" s="838"/>
      <c r="DD102" s="838"/>
      <c r="DE102" s="838"/>
      <c r="DF102" s="881"/>
      <c r="DG102" s="880" t="s">
        <v>540</v>
      </c>
      <c r="DH102" s="838"/>
      <c r="DI102" s="838"/>
      <c r="DJ102" s="838"/>
      <c r="DK102" s="881"/>
      <c r="DL102" s="880" t="s">
        <v>540</v>
      </c>
      <c r="DM102" s="838"/>
      <c r="DN102" s="838"/>
      <c r="DO102" s="838"/>
      <c r="DP102" s="881"/>
      <c r="DQ102" s="880" t="s">
        <v>540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286</v>
      </c>
      <c r="AG109" s="883"/>
      <c r="AH109" s="883"/>
      <c r="AI109" s="883"/>
      <c r="AJ109" s="884"/>
      <c r="AK109" s="882" t="s">
        <v>285</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286</v>
      </c>
      <c r="BW109" s="883"/>
      <c r="BX109" s="883"/>
      <c r="BY109" s="883"/>
      <c r="BZ109" s="884"/>
      <c r="CA109" s="882" t="s">
        <v>285</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286</v>
      </c>
      <c r="DM109" s="883"/>
      <c r="DN109" s="883"/>
      <c r="DO109" s="883"/>
      <c r="DP109" s="884"/>
      <c r="DQ109" s="882" t="s">
        <v>285</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2769010</v>
      </c>
      <c r="AB110" s="890"/>
      <c r="AC110" s="890"/>
      <c r="AD110" s="890"/>
      <c r="AE110" s="891"/>
      <c r="AF110" s="892">
        <v>2784776</v>
      </c>
      <c r="AG110" s="890"/>
      <c r="AH110" s="890"/>
      <c r="AI110" s="890"/>
      <c r="AJ110" s="891"/>
      <c r="AK110" s="892">
        <v>2597164</v>
      </c>
      <c r="AL110" s="890"/>
      <c r="AM110" s="890"/>
      <c r="AN110" s="890"/>
      <c r="AO110" s="891"/>
      <c r="AP110" s="893">
        <v>17</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26425074</v>
      </c>
      <c r="BR110" s="927"/>
      <c r="BS110" s="927"/>
      <c r="BT110" s="927"/>
      <c r="BU110" s="927"/>
      <c r="BV110" s="927">
        <v>26297048</v>
      </c>
      <c r="BW110" s="927"/>
      <c r="BX110" s="927"/>
      <c r="BY110" s="927"/>
      <c r="BZ110" s="927"/>
      <c r="CA110" s="927">
        <v>26713744</v>
      </c>
      <c r="CB110" s="927"/>
      <c r="CC110" s="927"/>
      <c r="CD110" s="927"/>
      <c r="CE110" s="927"/>
      <c r="CF110" s="941">
        <v>175.1</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938695</v>
      </c>
      <c r="BR111" s="920"/>
      <c r="BS111" s="920"/>
      <c r="BT111" s="920"/>
      <c r="BU111" s="920"/>
      <c r="BV111" s="920">
        <v>795819</v>
      </c>
      <c r="BW111" s="920"/>
      <c r="BX111" s="920"/>
      <c r="BY111" s="920"/>
      <c r="BZ111" s="920"/>
      <c r="CA111" s="920">
        <v>651866</v>
      </c>
      <c r="CB111" s="920"/>
      <c r="CC111" s="920"/>
      <c r="CD111" s="920"/>
      <c r="CE111" s="920"/>
      <c r="CF111" s="914">
        <v>4.3</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19855959</v>
      </c>
      <c r="BR112" s="920"/>
      <c r="BS112" s="920"/>
      <c r="BT112" s="920"/>
      <c r="BU112" s="920"/>
      <c r="BV112" s="920">
        <v>19355231</v>
      </c>
      <c r="BW112" s="920"/>
      <c r="BX112" s="920"/>
      <c r="BY112" s="920"/>
      <c r="BZ112" s="920"/>
      <c r="CA112" s="920">
        <v>18989442</v>
      </c>
      <c r="CB112" s="920"/>
      <c r="CC112" s="920"/>
      <c r="CD112" s="920"/>
      <c r="CE112" s="920"/>
      <c r="CF112" s="914">
        <v>124.5</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1535249</v>
      </c>
      <c r="AB113" s="934"/>
      <c r="AC113" s="934"/>
      <c r="AD113" s="934"/>
      <c r="AE113" s="935"/>
      <c r="AF113" s="936">
        <v>1505437</v>
      </c>
      <c r="AG113" s="934"/>
      <c r="AH113" s="934"/>
      <c r="AI113" s="934"/>
      <c r="AJ113" s="935"/>
      <c r="AK113" s="936">
        <v>1330620</v>
      </c>
      <c r="AL113" s="934"/>
      <c r="AM113" s="934"/>
      <c r="AN113" s="934"/>
      <c r="AO113" s="935"/>
      <c r="AP113" s="937">
        <v>8.6999999999999993</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5247671</v>
      </c>
      <c r="BR113" s="920"/>
      <c r="BS113" s="920"/>
      <c r="BT113" s="920"/>
      <c r="BU113" s="920"/>
      <c r="BV113" s="920">
        <v>4501110</v>
      </c>
      <c r="BW113" s="920"/>
      <c r="BX113" s="920"/>
      <c r="BY113" s="920"/>
      <c r="BZ113" s="920"/>
      <c r="CA113" s="920">
        <v>3753692</v>
      </c>
      <c r="CB113" s="920"/>
      <c r="CC113" s="920"/>
      <c r="CD113" s="920"/>
      <c r="CE113" s="920"/>
      <c r="CF113" s="914">
        <v>24.6</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706972</v>
      </c>
      <c r="DH113" s="959"/>
      <c r="DI113" s="959"/>
      <c r="DJ113" s="959"/>
      <c r="DK113" s="960"/>
      <c r="DL113" s="961">
        <v>641337</v>
      </c>
      <c r="DM113" s="959"/>
      <c r="DN113" s="959"/>
      <c r="DO113" s="959"/>
      <c r="DP113" s="960"/>
      <c r="DQ113" s="961">
        <v>574625</v>
      </c>
      <c r="DR113" s="959"/>
      <c r="DS113" s="959"/>
      <c r="DT113" s="959"/>
      <c r="DU113" s="960"/>
      <c r="DV113" s="962">
        <v>3.8</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839941</v>
      </c>
      <c r="AB114" s="959"/>
      <c r="AC114" s="959"/>
      <c r="AD114" s="959"/>
      <c r="AE114" s="960"/>
      <c r="AF114" s="961">
        <v>839546</v>
      </c>
      <c r="AG114" s="959"/>
      <c r="AH114" s="959"/>
      <c r="AI114" s="959"/>
      <c r="AJ114" s="960"/>
      <c r="AK114" s="961">
        <v>833367</v>
      </c>
      <c r="AL114" s="959"/>
      <c r="AM114" s="959"/>
      <c r="AN114" s="959"/>
      <c r="AO114" s="960"/>
      <c r="AP114" s="962">
        <v>5.5</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4982512</v>
      </c>
      <c r="BR114" s="920"/>
      <c r="BS114" s="920"/>
      <c r="BT114" s="920"/>
      <c r="BU114" s="920"/>
      <c r="BV114" s="920">
        <v>4738598</v>
      </c>
      <c r="BW114" s="920"/>
      <c r="BX114" s="920"/>
      <c r="BY114" s="920"/>
      <c r="BZ114" s="920"/>
      <c r="CA114" s="920">
        <v>4464736</v>
      </c>
      <c r="CB114" s="920"/>
      <c r="CC114" s="920"/>
      <c r="CD114" s="920"/>
      <c r="CE114" s="920"/>
      <c r="CF114" s="914">
        <v>29.3</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159414</v>
      </c>
      <c r="AB115" s="934"/>
      <c r="AC115" s="934"/>
      <c r="AD115" s="934"/>
      <c r="AE115" s="935"/>
      <c r="AF115" s="936">
        <v>158178</v>
      </c>
      <c r="AG115" s="934"/>
      <c r="AH115" s="934"/>
      <c r="AI115" s="934"/>
      <c r="AJ115" s="935"/>
      <c r="AK115" s="936">
        <v>156943</v>
      </c>
      <c r="AL115" s="934"/>
      <c r="AM115" s="934"/>
      <c r="AN115" s="934"/>
      <c r="AO115" s="935"/>
      <c r="AP115" s="937">
        <v>1</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v>216</v>
      </c>
      <c r="BR115" s="920"/>
      <c r="BS115" s="920"/>
      <c r="BT115" s="920"/>
      <c r="BU115" s="920"/>
      <c r="BV115" s="920">
        <v>238</v>
      </c>
      <c r="BW115" s="920"/>
      <c r="BX115" s="920"/>
      <c r="BY115" s="920"/>
      <c r="BZ115" s="920"/>
      <c r="CA115" s="920">
        <v>131</v>
      </c>
      <c r="CB115" s="920"/>
      <c r="CC115" s="920"/>
      <c r="CD115" s="920"/>
      <c r="CE115" s="920"/>
      <c r="CF115" s="914">
        <v>0</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v>963</v>
      </c>
      <c r="AL116" s="959"/>
      <c r="AM116" s="959"/>
      <c r="AN116" s="959"/>
      <c r="AO116" s="960"/>
      <c r="AP116" s="962">
        <v>0</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5303614</v>
      </c>
      <c r="AB117" s="966"/>
      <c r="AC117" s="966"/>
      <c r="AD117" s="966"/>
      <c r="AE117" s="967"/>
      <c r="AF117" s="965">
        <v>5287937</v>
      </c>
      <c r="AG117" s="966"/>
      <c r="AH117" s="966"/>
      <c r="AI117" s="966"/>
      <c r="AJ117" s="967"/>
      <c r="AK117" s="965">
        <v>4919057</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286</v>
      </c>
      <c r="AG118" s="883"/>
      <c r="AH118" s="883"/>
      <c r="AI118" s="883"/>
      <c r="AJ118" s="884"/>
      <c r="AK118" s="882" t="s">
        <v>285</v>
      </c>
      <c r="AL118" s="883"/>
      <c r="AM118" s="883"/>
      <c r="AN118" s="883"/>
      <c r="AO118" s="884"/>
      <c r="AP118" s="990" t="s">
        <v>400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428</v>
      </c>
      <c r="BP118" s="994"/>
      <c r="BQ118" s="985">
        <v>57450127</v>
      </c>
      <c r="BR118" s="986"/>
      <c r="BS118" s="986"/>
      <c r="BT118" s="986"/>
      <c r="BU118" s="986"/>
      <c r="BV118" s="986">
        <v>55688044</v>
      </c>
      <c r="BW118" s="986"/>
      <c r="BX118" s="986"/>
      <c r="BY118" s="986"/>
      <c r="BZ118" s="986"/>
      <c r="CA118" s="986">
        <v>54573611</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3594436</v>
      </c>
      <c r="BR119" s="927"/>
      <c r="BS119" s="927"/>
      <c r="BT119" s="927"/>
      <c r="BU119" s="927"/>
      <c r="BV119" s="927">
        <v>3324457</v>
      </c>
      <c r="BW119" s="927"/>
      <c r="BX119" s="927"/>
      <c r="BY119" s="927"/>
      <c r="BZ119" s="927"/>
      <c r="CA119" s="927">
        <v>3100057</v>
      </c>
      <c r="CB119" s="927"/>
      <c r="CC119" s="927"/>
      <c r="CD119" s="927"/>
      <c r="CE119" s="927"/>
      <c r="CF119" s="941">
        <v>20.3</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231723</v>
      </c>
      <c r="DH119" s="998"/>
      <c r="DI119" s="998"/>
      <c r="DJ119" s="998"/>
      <c r="DK119" s="999"/>
      <c r="DL119" s="1000">
        <v>154482</v>
      </c>
      <c r="DM119" s="998"/>
      <c r="DN119" s="998"/>
      <c r="DO119" s="998"/>
      <c r="DP119" s="999"/>
      <c r="DQ119" s="1000">
        <v>77241</v>
      </c>
      <c r="DR119" s="998"/>
      <c r="DS119" s="998"/>
      <c r="DT119" s="998"/>
      <c r="DU119" s="999"/>
      <c r="DV119" s="1001">
        <v>0.5</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8990714</v>
      </c>
      <c r="BR120" s="920"/>
      <c r="BS120" s="920"/>
      <c r="BT120" s="920"/>
      <c r="BU120" s="920"/>
      <c r="BV120" s="920">
        <v>8500199</v>
      </c>
      <c r="BW120" s="920"/>
      <c r="BX120" s="920"/>
      <c r="BY120" s="920"/>
      <c r="BZ120" s="920"/>
      <c r="CA120" s="920">
        <v>8995045</v>
      </c>
      <c r="CB120" s="920"/>
      <c r="CC120" s="920"/>
      <c r="CD120" s="920"/>
      <c r="CE120" s="920"/>
      <c r="CF120" s="914">
        <v>59</v>
      </c>
      <c r="CG120" s="915"/>
      <c r="CH120" s="915"/>
      <c r="CI120" s="915"/>
      <c r="CJ120" s="915"/>
      <c r="CK120" s="1013" t="s">
        <v>434</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15730345</v>
      </c>
      <c r="DH120" s="927"/>
      <c r="DI120" s="927"/>
      <c r="DJ120" s="927"/>
      <c r="DK120" s="927"/>
      <c r="DL120" s="927">
        <v>15210145</v>
      </c>
      <c r="DM120" s="927"/>
      <c r="DN120" s="927"/>
      <c r="DO120" s="927"/>
      <c r="DP120" s="927"/>
      <c r="DQ120" s="927">
        <v>15038346</v>
      </c>
      <c r="DR120" s="927"/>
      <c r="DS120" s="927"/>
      <c r="DT120" s="927"/>
      <c r="DU120" s="927"/>
      <c r="DV120" s="928">
        <v>98.6</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77230</v>
      </c>
      <c r="AB121" s="959"/>
      <c r="AC121" s="959"/>
      <c r="AD121" s="959"/>
      <c r="AE121" s="960"/>
      <c r="AF121" s="961">
        <v>77230</v>
      </c>
      <c r="AG121" s="959"/>
      <c r="AH121" s="959"/>
      <c r="AI121" s="959"/>
      <c r="AJ121" s="960"/>
      <c r="AK121" s="961">
        <v>77230</v>
      </c>
      <c r="AL121" s="959"/>
      <c r="AM121" s="959"/>
      <c r="AN121" s="959"/>
      <c r="AO121" s="960"/>
      <c r="AP121" s="962">
        <v>0.5</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31103293</v>
      </c>
      <c r="BR121" s="986"/>
      <c r="BS121" s="986"/>
      <c r="BT121" s="986"/>
      <c r="BU121" s="986"/>
      <c r="BV121" s="986">
        <v>31621529</v>
      </c>
      <c r="BW121" s="986"/>
      <c r="BX121" s="986"/>
      <c r="BY121" s="986"/>
      <c r="BZ121" s="986"/>
      <c r="CA121" s="986">
        <v>31934920</v>
      </c>
      <c r="CB121" s="986"/>
      <c r="CC121" s="986"/>
      <c r="CD121" s="986"/>
      <c r="CE121" s="986"/>
      <c r="CF121" s="1024">
        <v>209.4</v>
      </c>
      <c r="CG121" s="1025"/>
      <c r="CH121" s="1025"/>
      <c r="CI121" s="1025"/>
      <c r="CJ121" s="1025"/>
      <c r="CK121" s="1016"/>
      <c r="CL121" s="1017"/>
      <c r="CM121" s="1017"/>
      <c r="CN121" s="1017"/>
      <c r="CO121" s="1018"/>
      <c r="CP121" s="1007" t="s">
        <v>437</v>
      </c>
      <c r="CQ121" s="1008"/>
      <c r="CR121" s="1008"/>
      <c r="CS121" s="1008"/>
      <c r="CT121" s="1008"/>
      <c r="CU121" s="1008"/>
      <c r="CV121" s="1008"/>
      <c r="CW121" s="1008"/>
      <c r="CX121" s="1008"/>
      <c r="CY121" s="1008"/>
      <c r="CZ121" s="1008"/>
      <c r="DA121" s="1008"/>
      <c r="DB121" s="1008"/>
      <c r="DC121" s="1008"/>
      <c r="DD121" s="1008"/>
      <c r="DE121" s="1008"/>
      <c r="DF121" s="1009"/>
      <c r="DG121" s="919">
        <v>4058494</v>
      </c>
      <c r="DH121" s="920"/>
      <c r="DI121" s="920"/>
      <c r="DJ121" s="920"/>
      <c r="DK121" s="920"/>
      <c r="DL121" s="920">
        <v>4063790</v>
      </c>
      <c r="DM121" s="920"/>
      <c r="DN121" s="920"/>
      <c r="DO121" s="920"/>
      <c r="DP121" s="920"/>
      <c r="DQ121" s="920">
        <v>3866641</v>
      </c>
      <c r="DR121" s="920"/>
      <c r="DS121" s="920"/>
      <c r="DT121" s="920"/>
      <c r="DU121" s="920"/>
      <c r="DV121" s="921">
        <v>25.3</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438</v>
      </c>
      <c r="AB122" s="959"/>
      <c r="AC122" s="959"/>
      <c r="AD122" s="959"/>
      <c r="AE122" s="960"/>
      <c r="AF122" s="961" t="s">
        <v>438</v>
      </c>
      <c r="AG122" s="959"/>
      <c r="AH122" s="959"/>
      <c r="AI122" s="959"/>
      <c r="AJ122" s="960"/>
      <c r="AK122" s="961" t="s">
        <v>438</v>
      </c>
      <c r="AL122" s="959"/>
      <c r="AM122" s="959"/>
      <c r="AN122" s="959"/>
      <c r="AO122" s="960"/>
      <c r="AP122" s="962" t="s">
        <v>438</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439</v>
      </c>
      <c r="BP122" s="994"/>
      <c r="BQ122" s="1034">
        <v>43688443</v>
      </c>
      <c r="BR122" s="1035"/>
      <c r="BS122" s="1035"/>
      <c r="BT122" s="1035"/>
      <c r="BU122" s="1035"/>
      <c r="BV122" s="1035">
        <v>43446185</v>
      </c>
      <c r="BW122" s="1035"/>
      <c r="BX122" s="1035"/>
      <c r="BY122" s="1035"/>
      <c r="BZ122" s="1035"/>
      <c r="CA122" s="1035">
        <v>44030022</v>
      </c>
      <c r="CB122" s="1035"/>
      <c r="CC122" s="1035"/>
      <c r="CD122" s="1035"/>
      <c r="CE122" s="1035"/>
      <c r="CF122" s="987"/>
      <c r="CG122" s="988"/>
      <c r="CH122" s="988"/>
      <c r="CI122" s="988"/>
      <c r="CJ122" s="989"/>
      <c r="CK122" s="1016"/>
      <c r="CL122" s="1017"/>
      <c r="CM122" s="1017"/>
      <c r="CN122" s="1017"/>
      <c r="CO122" s="1018"/>
      <c r="CP122" s="1007" t="s">
        <v>380</v>
      </c>
      <c r="CQ122" s="1008"/>
      <c r="CR122" s="1008"/>
      <c r="CS122" s="1008"/>
      <c r="CT122" s="1008"/>
      <c r="CU122" s="1008"/>
      <c r="CV122" s="1008"/>
      <c r="CW122" s="1008"/>
      <c r="CX122" s="1008"/>
      <c r="CY122" s="1008"/>
      <c r="CZ122" s="1008"/>
      <c r="DA122" s="1008"/>
      <c r="DB122" s="1008"/>
      <c r="DC122" s="1008"/>
      <c r="DD122" s="1008"/>
      <c r="DE122" s="1008"/>
      <c r="DF122" s="1009"/>
      <c r="DG122" s="919">
        <v>67120</v>
      </c>
      <c r="DH122" s="920"/>
      <c r="DI122" s="920"/>
      <c r="DJ122" s="920"/>
      <c r="DK122" s="920"/>
      <c r="DL122" s="920">
        <v>81296</v>
      </c>
      <c r="DM122" s="920"/>
      <c r="DN122" s="920"/>
      <c r="DO122" s="920"/>
      <c r="DP122" s="920"/>
      <c r="DQ122" s="920">
        <v>84455</v>
      </c>
      <c r="DR122" s="920"/>
      <c r="DS122" s="920"/>
      <c r="DT122" s="920"/>
      <c r="DU122" s="920"/>
      <c r="DV122" s="921">
        <v>0.6</v>
      </c>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90.1</v>
      </c>
      <c r="BR123" s="1027"/>
      <c r="BS123" s="1027"/>
      <c r="BT123" s="1027"/>
      <c r="BU123" s="1027"/>
      <c r="BV123" s="1027">
        <v>79.8</v>
      </c>
      <c r="BW123" s="1027"/>
      <c r="BX123" s="1027"/>
      <c r="BY123" s="1027"/>
      <c r="BZ123" s="1027"/>
      <c r="CA123" s="1027">
        <v>69.099999999999994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82184</v>
      </c>
      <c r="AB126" s="959"/>
      <c r="AC126" s="959"/>
      <c r="AD126" s="959"/>
      <c r="AE126" s="960"/>
      <c r="AF126" s="961">
        <v>80948</v>
      </c>
      <c r="AG126" s="959"/>
      <c r="AH126" s="959"/>
      <c r="AI126" s="959"/>
      <c r="AJ126" s="960"/>
      <c r="AK126" s="961">
        <v>79713</v>
      </c>
      <c r="AL126" s="959"/>
      <c r="AM126" s="959"/>
      <c r="AN126" s="959"/>
      <c r="AO126" s="960"/>
      <c r="AP126" s="962">
        <v>0.5</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12.61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v>216</v>
      </c>
      <c r="DH127" s="1048"/>
      <c r="DI127" s="1048"/>
      <c r="DJ127" s="1048"/>
      <c r="DK127" s="1048"/>
      <c r="DL127" s="1048">
        <v>238</v>
      </c>
      <c r="DM127" s="1048"/>
      <c r="DN127" s="1048"/>
      <c r="DO127" s="1048"/>
      <c r="DP127" s="1048"/>
      <c r="DQ127" s="1048">
        <v>131</v>
      </c>
      <c r="DR127" s="1048"/>
      <c r="DS127" s="1048"/>
      <c r="DT127" s="1048"/>
      <c r="DU127" s="1048"/>
      <c r="DV127" s="1049">
        <v>0</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713978</v>
      </c>
      <c r="AB128" s="1090"/>
      <c r="AC128" s="1090"/>
      <c r="AD128" s="1090"/>
      <c r="AE128" s="1091"/>
      <c r="AF128" s="1092">
        <v>733807</v>
      </c>
      <c r="AG128" s="1090"/>
      <c r="AH128" s="1090"/>
      <c r="AI128" s="1090"/>
      <c r="AJ128" s="1091"/>
      <c r="AK128" s="1092">
        <v>783439</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17.61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17710906</v>
      </c>
      <c r="AB129" s="959"/>
      <c r="AC129" s="959"/>
      <c r="AD129" s="959"/>
      <c r="AE129" s="960"/>
      <c r="AF129" s="961">
        <v>17776956</v>
      </c>
      <c r="AG129" s="959"/>
      <c r="AH129" s="959"/>
      <c r="AI129" s="959"/>
      <c r="AJ129" s="960"/>
      <c r="AK129" s="961">
        <v>17718134</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12.9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2453178</v>
      </c>
      <c r="AB130" s="959"/>
      <c r="AC130" s="959"/>
      <c r="AD130" s="959"/>
      <c r="AE130" s="960"/>
      <c r="AF130" s="961">
        <v>2437168</v>
      </c>
      <c r="AG130" s="959"/>
      <c r="AH130" s="959"/>
      <c r="AI130" s="959"/>
      <c r="AJ130" s="960"/>
      <c r="AK130" s="961">
        <v>2463977</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69.099999999999994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15257728</v>
      </c>
      <c r="AB131" s="998"/>
      <c r="AC131" s="998"/>
      <c r="AD131" s="998"/>
      <c r="AE131" s="999"/>
      <c r="AF131" s="1000">
        <v>15339788</v>
      </c>
      <c r="AG131" s="998"/>
      <c r="AH131" s="998"/>
      <c r="AI131" s="998"/>
      <c r="AJ131" s="999"/>
      <c r="AK131" s="1000">
        <v>15254157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14.002464850000001</v>
      </c>
      <c r="AB132" s="1104"/>
      <c r="AC132" s="1104"/>
      <c r="AD132" s="1104"/>
      <c r="AE132" s="1105"/>
      <c r="AF132" s="1106">
        <v>13.80046452</v>
      </c>
      <c r="AG132" s="1104"/>
      <c r="AH132" s="1104"/>
      <c r="AI132" s="1104"/>
      <c r="AJ132" s="1105"/>
      <c r="AK132" s="1106">
        <v>10.95859312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13.8</v>
      </c>
      <c r="AB133" s="1111"/>
      <c r="AC133" s="1111"/>
      <c r="AD133" s="1111"/>
      <c r="AE133" s="1112"/>
      <c r="AF133" s="1110">
        <v>13.7</v>
      </c>
      <c r="AG133" s="1111"/>
      <c r="AH133" s="1111"/>
      <c r="AI133" s="1111"/>
      <c r="AJ133" s="1112"/>
      <c r="AK133" s="1110">
        <v>12.9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5279616</v>
      </c>
      <c r="L9" s="264">
        <v>58743</v>
      </c>
      <c r="M9" s="265">
        <v>65114</v>
      </c>
      <c r="N9" s="266">
        <v>-9.8000000000000007</v>
      </c>
    </row>
    <row r="10" spans="1:16">
      <c r="A10" s="248"/>
      <c r="B10" s="244"/>
      <c r="C10" s="244"/>
      <c r="D10" s="244"/>
      <c r="E10" s="244"/>
      <c r="F10" s="244"/>
      <c r="G10" s="1119" t="s">
        <v>472</v>
      </c>
      <c r="H10" s="1120"/>
      <c r="I10" s="1120"/>
      <c r="J10" s="1121"/>
      <c r="K10" s="267">
        <v>299645</v>
      </c>
      <c r="L10" s="268">
        <v>3334</v>
      </c>
      <c r="M10" s="269">
        <v>4538</v>
      </c>
      <c r="N10" s="270">
        <v>-26.5</v>
      </c>
    </row>
    <row r="11" spans="1:16" ht="13.5" customHeight="1">
      <c r="A11" s="248"/>
      <c r="B11" s="244"/>
      <c r="C11" s="244"/>
      <c r="D11" s="244"/>
      <c r="E11" s="244"/>
      <c r="F11" s="244"/>
      <c r="G11" s="1119" t="s">
        <v>473</v>
      </c>
      <c r="H11" s="1120"/>
      <c r="I11" s="1120"/>
      <c r="J11" s="1121"/>
      <c r="K11" s="267">
        <v>56510</v>
      </c>
      <c r="L11" s="268">
        <v>629</v>
      </c>
      <c r="M11" s="269">
        <v>5513</v>
      </c>
      <c r="N11" s="270">
        <v>-88.6</v>
      </c>
    </row>
    <row r="12" spans="1:16" ht="13.5" customHeight="1">
      <c r="A12" s="248"/>
      <c r="B12" s="244"/>
      <c r="C12" s="244"/>
      <c r="D12" s="244"/>
      <c r="E12" s="244"/>
      <c r="F12" s="244"/>
      <c r="G12" s="1119" t="s">
        <v>474</v>
      </c>
      <c r="H12" s="1120"/>
      <c r="I12" s="1120"/>
      <c r="J12" s="1121"/>
      <c r="K12" s="267">
        <v>119692</v>
      </c>
      <c r="L12" s="268">
        <v>1332</v>
      </c>
      <c r="M12" s="269">
        <v>953</v>
      </c>
      <c r="N12" s="270">
        <v>39.799999999999997</v>
      </c>
    </row>
    <row r="13" spans="1:16" ht="13.5" customHeight="1">
      <c r="A13" s="248"/>
      <c r="B13" s="244"/>
      <c r="C13" s="244"/>
      <c r="D13" s="244"/>
      <c r="E13" s="244"/>
      <c r="F13" s="244"/>
      <c r="G13" s="1119" t="s">
        <v>475</v>
      </c>
      <c r="H13" s="1120"/>
      <c r="I13" s="1120"/>
      <c r="J13" s="1121"/>
      <c r="K13" s="267" t="s">
        <v>476</v>
      </c>
      <c r="L13" s="268" t="s">
        <v>476</v>
      </c>
      <c r="M13" s="269">
        <v>2</v>
      </c>
      <c r="N13" s="270" t="s">
        <v>476</v>
      </c>
    </row>
    <row r="14" spans="1:16" ht="13.5" customHeight="1">
      <c r="A14" s="248"/>
      <c r="B14" s="244"/>
      <c r="C14" s="244"/>
      <c r="D14" s="244"/>
      <c r="E14" s="244"/>
      <c r="F14" s="244"/>
      <c r="G14" s="1119" t="s">
        <v>477</v>
      </c>
      <c r="H14" s="1120"/>
      <c r="I14" s="1120"/>
      <c r="J14" s="1121"/>
      <c r="K14" s="267">
        <v>284267</v>
      </c>
      <c r="L14" s="268">
        <v>3163</v>
      </c>
      <c r="M14" s="269">
        <v>2887</v>
      </c>
      <c r="N14" s="270">
        <v>9.6</v>
      </c>
    </row>
    <row r="15" spans="1:16" ht="13.5" customHeight="1">
      <c r="A15" s="248"/>
      <c r="B15" s="244"/>
      <c r="C15" s="244"/>
      <c r="D15" s="244"/>
      <c r="E15" s="244"/>
      <c r="F15" s="244"/>
      <c r="G15" s="1119" t="s">
        <v>478</v>
      </c>
      <c r="H15" s="1120"/>
      <c r="I15" s="1120"/>
      <c r="J15" s="1121"/>
      <c r="K15" s="267">
        <v>93608</v>
      </c>
      <c r="L15" s="268">
        <v>1042</v>
      </c>
      <c r="M15" s="269">
        <v>1642</v>
      </c>
      <c r="N15" s="270">
        <v>-36.5</v>
      </c>
    </row>
    <row r="16" spans="1:16">
      <c r="A16" s="248"/>
      <c r="B16" s="244"/>
      <c r="C16" s="244"/>
      <c r="D16" s="244"/>
      <c r="E16" s="244"/>
      <c r="F16" s="244"/>
      <c r="G16" s="1122" t="s">
        <v>479</v>
      </c>
      <c r="H16" s="1123"/>
      <c r="I16" s="1123"/>
      <c r="J16" s="1124"/>
      <c r="K16" s="268">
        <v>-374967</v>
      </c>
      <c r="L16" s="268">
        <v>-4172</v>
      </c>
      <c r="M16" s="269">
        <v>-6965</v>
      </c>
      <c r="N16" s="270">
        <v>-40.1</v>
      </c>
    </row>
    <row r="17" spans="1:16">
      <c r="A17" s="248"/>
      <c r="B17" s="244"/>
      <c r="C17" s="244"/>
      <c r="D17" s="244"/>
      <c r="E17" s="244"/>
      <c r="F17" s="244"/>
      <c r="G17" s="1122" t="s">
        <v>169</v>
      </c>
      <c r="H17" s="1123"/>
      <c r="I17" s="1123"/>
      <c r="J17" s="1124"/>
      <c r="K17" s="268">
        <v>5758371</v>
      </c>
      <c r="L17" s="268">
        <v>64070</v>
      </c>
      <c r="M17" s="269">
        <v>73685</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6.18</v>
      </c>
      <c r="L21" s="281">
        <v>7.13</v>
      </c>
      <c r="M21" s="282">
        <v>-0.95</v>
      </c>
      <c r="N21" s="249"/>
      <c r="O21" s="283"/>
      <c r="P21" s="279"/>
    </row>
    <row r="22" spans="1:16" s="284" customFormat="1">
      <c r="A22" s="279"/>
      <c r="B22" s="249"/>
      <c r="C22" s="249"/>
      <c r="D22" s="249"/>
      <c r="E22" s="249"/>
      <c r="F22" s="249"/>
      <c r="G22" s="1114" t="s">
        <v>485</v>
      </c>
      <c r="H22" s="1115"/>
      <c r="I22" s="1115"/>
      <c r="J22" s="1116"/>
      <c r="K22" s="285">
        <v>96.3</v>
      </c>
      <c r="L22" s="286">
        <v>98.1</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2597164</v>
      </c>
      <c r="L32" s="294">
        <v>28897</v>
      </c>
      <c r="M32" s="295">
        <v>43359</v>
      </c>
      <c r="N32" s="296">
        <v>-33.4</v>
      </c>
    </row>
    <row r="33" spans="1:16" ht="13.5" customHeight="1">
      <c r="A33" s="248"/>
      <c r="B33" s="244"/>
      <c r="C33" s="244"/>
      <c r="D33" s="244"/>
      <c r="E33" s="244"/>
      <c r="F33" s="244"/>
      <c r="G33" s="1130" t="s">
        <v>489</v>
      </c>
      <c r="H33" s="1131"/>
      <c r="I33" s="1131"/>
      <c r="J33" s="1132"/>
      <c r="K33" s="294" t="s">
        <v>476</v>
      </c>
      <c r="L33" s="294" t="s">
        <v>476</v>
      </c>
      <c r="M33" s="295">
        <v>0</v>
      </c>
      <c r="N33" s="296" t="s">
        <v>476</v>
      </c>
    </row>
    <row r="34" spans="1:16" ht="27" customHeight="1">
      <c r="A34" s="248"/>
      <c r="B34" s="244"/>
      <c r="C34" s="244"/>
      <c r="D34" s="244"/>
      <c r="E34" s="244"/>
      <c r="F34" s="244"/>
      <c r="G34" s="1130" t="s">
        <v>490</v>
      </c>
      <c r="H34" s="1131"/>
      <c r="I34" s="1131"/>
      <c r="J34" s="1132"/>
      <c r="K34" s="294" t="s">
        <v>476</v>
      </c>
      <c r="L34" s="294" t="s">
        <v>476</v>
      </c>
      <c r="M34" s="295">
        <v>39</v>
      </c>
      <c r="N34" s="296" t="s">
        <v>476</v>
      </c>
    </row>
    <row r="35" spans="1:16" ht="27" customHeight="1">
      <c r="A35" s="248"/>
      <c r="B35" s="244"/>
      <c r="C35" s="244"/>
      <c r="D35" s="244"/>
      <c r="E35" s="244"/>
      <c r="F35" s="244"/>
      <c r="G35" s="1130" t="s">
        <v>491</v>
      </c>
      <c r="H35" s="1131"/>
      <c r="I35" s="1131"/>
      <c r="J35" s="1132"/>
      <c r="K35" s="294">
        <v>1330620</v>
      </c>
      <c r="L35" s="294">
        <v>14805</v>
      </c>
      <c r="M35" s="295">
        <v>11806</v>
      </c>
      <c r="N35" s="296">
        <v>25.4</v>
      </c>
    </row>
    <row r="36" spans="1:16" ht="27" customHeight="1">
      <c r="A36" s="248"/>
      <c r="B36" s="244"/>
      <c r="C36" s="244"/>
      <c r="D36" s="244"/>
      <c r="E36" s="244"/>
      <c r="F36" s="244"/>
      <c r="G36" s="1130" t="s">
        <v>492</v>
      </c>
      <c r="H36" s="1131"/>
      <c r="I36" s="1131"/>
      <c r="J36" s="1132"/>
      <c r="K36" s="294">
        <v>833367</v>
      </c>
      <c r="L36" s="294">
        <v>9272</v>
      </c>
      <c r="M36" s="295">
        <v>1910</v>
      </c>
      <c r="N36" s="296">
        <v>385.4</v>
      </c>
    </row>
    <row r="37" spans="1:16" ht="13.5" customHeight="1">
      <c r="A37" s="248"/>
      <c r="B37" s="244"/>
      <c r="C37" s="244"/>
      <c r="D37" s="244"/>
      <c r="E37" s="244"/>
      <c r="F37" s="244"/>
      <c r="G37" s="1130" t="s">
        <v>493</v>
      </c>
      <c r="H37" s="1131"/>
      <c r="I37" s="1131"/>
      <c r="J37" s="1132"/>
      <c r="K37" s="294">
        <v>156943</v>
      </c>
      <c r="L37" s="294">
        <v>1746</v>
      </c>
      <c r="M37" s="295">
        <v>1129</v>
      </c>
      <c r="N37" s="296">
        <v>54.7</v>
      </c>
    </row>
    <row r="38" spans="1:16" ht="27" customHeight="1">
      <c r="A38" s="248"/>
      <c r="B38" s="244"/>
      <c r="C38" s="244"/>
      <c r="D38" s="244"/>
      <c r="E38" s="244"/>
      <c r="F38" s="244"/>
      <c r="G38" s="1133" t="s">
        <v>494</v>
      </c>
      <c r="H38" s="1134"/>
      <c r="I38" s="1134"/>
      <c r="J38" s="1135"/>
      <c r="K38" s="297">
        <v>963</v>
      </c>
      <c r="L38" s="297">
        <v>11</v>
      </c>
      <c r="M38" s="298">
        <v>5</v>
      </c>
      <c r="N38" s="299">
        <v>120</v>
      </c>
      <c r="O38" s="293"/>
    </row>
    <row r="39" spans="1:16">
      <c r="A39" s="248"/>
      <c r="B39" s="244"/>
      <c r="C39" s="244"/>
      <c r="D39" s="244"/>
      <c r="E39" s="244"/>
      <c r="F39" s="244"/>
      <c r="G39" s="1133" t="s">
        <v>495</v>
      </c>
      <c r="H39" s="1134"/>
      <c r="I39" s="1134"/>
      <c r="J39" s="1135"/>
      <c r="K39" s="300">
        <v>-783439</v>
      </c>
      <c r="L39" s="300">
        <v>-8717</v>
      </c>
      <c r="M39" s="301">
        <v>-5126</v>
      </c>
      <c r="N39" s="302">
        <v>70.099999999999994</v>
      </c>
      <c r="O39" s="293"/>
    </row>
    <row r="40" spans="1:16" ht="27" customHeight="1">
      <c r="A40" s="248"/>
      <c r="B40" s="244"/>
      <c r="C40" s="244"/>
      <c r="D40" s="244"/>
      <c r="E40" s="244"/>
      <c r="F40" s="244"/>
      <c r="G40" s="1130" t="s">
        <v>496</v>
      </c>
      <c r="H40" s="1131"/>
      <c r="I40" s="1131"/>
      <c r="J40" s="1132"/>
      <c r="K40" s="300">
        <v>-2463977</v>
      </c>
      <c r="L40" s="300">
        <v>-27415</v>
      </c>
      <c r="M40" s="301">
        <v>-37205</v>
      </c>
      <c r="N40" s="302">
        <v>-26.3</v>
      </c>
      <c r="O40" s="293"/>
    </row>
    <row r="41" spans="1:16">
      <c r="A41" s="248"/>
      <c r="B41" s="244"/>
      <c r="C41" s="244"/>
      <c r="D41" s="244"/>
      <c r="E41" s="244"/>
      <c r="F41" s="244"/>
      <c r="G41" s="1136" t="s">
        <v>280</v>
      </c>
      <c r="H41" s="1137"/>
      <c r="I41" s="1137"/>
      <c r="J41" s="1138"/>
      <c r="K41" s="294">
        <v>1671641</v>
      </c>
      <c r="L41" s="300">
        <v>18599</v>
      </c>
      <c r="M41" s="301">
        <v>15917</v>
      </c>
      <c r="N41" s="302">
        <v>16.8</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1893907</v>
      </c>
      <c r="J51" s="320">
        <v>21058</v>
      </c>
      <c r="K51" s="321">
        <v>-57</v>
      </c>
      <c r="L51" s="322">
        <v>40203</v>
      </c>
      <c r="M51" s="323">
        <v>4.3</v>
      </c>
      <c r="N51" s="324">
        <v>-61.3</v>
      </c>
    </row>
    <row r="52" spans="1:14">
      <c r="A52" s="248"/>
      <c r="B52" s="244"/>
      <c r="C52" s="244"/>
      <c r="D52" s="244"/>
      <c r="E52" s="244"/>
      <c r="F52" s="244"/>
      <c r="G52" s="325"/>
      <c r="H52" s="326" t="s">
        <v>507</v>
      </c>
      <c r="I52" s="327">
        <v>1304572</v>
      </c>
      <c r="J52" s="328">
        <v>14505</v>
      </c>
      <c r="K52" s="329">
        <v>-61.8</v>
      </c>
      <c r="L52" s="330">
        <v>23352</v>
      </c>
      <c r="M52" s="331">
        <v>-3.6</v>
      </c>
      <c r="N52" s="332">
        <v>-58.2</v>
      </c>
    </row>
    <row r="53" spans="1:14">
      <c r="A53" s="248"/>
      <c r="B53" s="244"/>
      <c r="C53" s="244"/>
      <c r="D53" s="244"/>
      <c r="E53" s="244"/>
      <c r="F53" s="244"/>
      <c r="G53" s="310" t="s">
        <v>508</v>
      </c>
      <c r="H53" s="311"/>
      <c r="I53" s="319">
        <v>1602691</v>
      </c>
      <c r="J53" s="320">
        <v>17828</v>
      </c>
      <c r="K53" s="321">
        <v>-15.3</v>
      </c>
      <c r="L53" s="322">
        <v>47569</v>
      </c>
      <c r="M53" s="323">
        <v>18.3</v>
      </c>
      <c r="N53" s="324">
        <v>-33.6</v>
      </c>
    </row>
    <row r="54" spans="1:14">
      <c r="A54" s="248"/>
      <c r="B54" s="244"/>
      <c r="C54" s="244"/>
      <c r="D54" s="244"/>
      <c r="E54" s="244"/>
      <c r="F54" s="244"/>
      <c r="G54" s="325"/>
      <c r="H54" s="326" t="s">
        <v>507</v>
      </c>
      <c r="I54" s="327">
        <v>844992</v>
      </c>
      <c r="J54" s="328">
        <v>9399</v>
      </c>
      <c r="K54" s="329">
        <v>-35.200000000000003</v>
      </c>
      <c r="L54" s="330">
        <v>26255</v>
      </c>
      <c r="M54" s="331">
        <v>12.4</v>
      </c>
      <c r="N54" s="332">
        <v>-47.6</v>
      </c>
    </row>
    <row r="55" spans="1:14">
      <c r="A55" s="248"/>
      <c r="B55" s="244"/>
      <c r="C55" s="244"/>
      <c r="D55" s="244"/>
      <c r="E55" s="244"/>
      <c r="F55" s="244"/>
      <c r="G55" s="310" t="s">
        <v>509</v>
      </c>
      <c r="H55" s="311"/>
      <c r="I55" s="319">
        <v>1248290</v>
      </c>
      <c r="J55" s="320">
        <v>13829</v>
      </c>
      <c r="K55" s="321">
        <v>-22.4</v>
      </c>
      <c r="L55" s="322">
        <v>50880</v>
      </c>
      <c r="M55" s="323">
        <v>7</v>
      </c>
      <c r="N55" s="324">
        <v>-29.4</v>
      </c>
    </row>
    <row r="56" spans="1:14">
      <c r="A56" s="248"/>
      <c r="B56" s="244"/>
      <c r="C56" s="244"/>
      <c r="D56" s="244"/>
      <c r="E56" s="244"/>
      <c r="F56" s="244"/>
      <c r="G56" s="325"/>
      <c r="H56" s="326" t="s">
        <v>507</v>
      </c>
      <c r="I56" s="327">
        <v>778744</v>
      </c>
      <c r="J56" s="328">
        <v>8627</v>
      </c>
      <c r="K56" s="329">
        <v>-8.1999999999999993</v>
      </c>
      <c r="L56" s="330">
        <v>26879</v>
      </c>
      <c r="M56" s="331">
        <v>2.4</v>
      </c>
      <c r="N56" s="332">
        <v>-10.6</v>
      </c>
    </row>
    <row r="57" spans="1:14">
      <c r="A57" s="248"/>
      <c r="B57" s="244"/>
      <c r="C57" s="244"/>
      <c r="D57" s="244"/>
      <c r="E57" s="244"/>
      <c r="F57" s="244"/>
      <c r="G57" s="310" t="s">
        <v>510</v>
      </c>
      <c r="H57" s="311"/>
      <c r="I57" s="319">
        <v>1336867</v>
      </c>
      <c r="J57" s="320">
        <v>14829</v>
      </c>
      <c r="K57" s="321">
        <v>7.2</v>
      </c>
      <c r="L57" s="322">
        <v>63956</v>
      </c>
      <c r="M57" s="323">
        <v>25.7</v>
      </c>
      <c r="N57" s="324">
        <v>-18.5</v>
      </c>
    </row>
    <row r="58" spans="1:14">
      <c r="A58" s="248"/>
      <c r="B58" s="244"/>
      <c r="C58" s="244"/>
      <c r="D58" s="244"/>
      <c r="E58" s="244"/>
      <c r="F58" s="244"/>
      <c r="G58" s="325"/>
      <c r="H58" s="326" t="s">
        <v>507</v>
      </c>
      <c r="I58" s="327">
        <v>798204</v>
      </c>
      <c r="J58" s="328">
        <v>8854</v>
      </c>
      <c r="K58" s="329">
        <v>2.6</v>
      </c>
      <c r="L58" s="330">
        <v>29239</v>
      </c>
      <c r="M58" s="331">
        <v>8.8000000000000007</v>
      </c>
      <c r="N58" s="332">
        <v>-6.2</v>
      </c>
    </row>
    <row r="59" spans="1:14">
      <c r="A59" s="248"/>
      <c r="B59" s="244"/>
      <c r="C59" s="244"/>
      <c r="D59" s="244"/>
      <c r="E59" s="244"/>
      <c r="F59" s="244"/>
      <c r="G59" s="310" t="s">
        <v>511</v>
      </c>
      <c r="H59" s="311"/>
      <c r="I59" s="319">
        <v>2282146</v>
      </c>
      <c r="J59" s="320">
        <v>25392</v>
      </c>
      <c r="K59" s="321">
        <v>71.2</v>
      </c>
      <c r="L59" s="322">
        <v>66255</v>
      </c>
      <c r="M59" s="323">
        <v>3.6</v>
      </c>
      <c r="N59" s="324">
        <v>67.599999999999994</v>
      </c>
    </row>
    <row r="60" spans="1:14">
      <c r="A60" s="248"/>
      <c r="B60" s="244"/>
      <c r="C60" s="244"/>
      <c r="D60" s="244"/>
      <c r="E60" s="244"/>
      <c r="F60" s="244"/>
      <c r="G60" s="325"/>
      <c r="H60" s="326" t="s">
        <v>507</v>
      </c>
      <c r="I60" s="333">
        <v>1380317</v>
      </c>
      <c r="J60" s="328">
        <v>15358</v>
      </c>
      <c r="K60" s="329">
        <v>73.5</v>
      </c>
      <c r="L60" s="330">
        <v>31822</v>
      </c>
      <c r="M60" s="331">
        <v>8.8000000000000007</v>
      </c>
      <c r="N60" s="332">
        <v>64.7</v>
      </c>
    </row>
    <row r="61" spans="1:14">
      <c r="A61" s="248"/>
      <c r="B61" s="244"/>
      <c r="C61" s="244"/>
      <c r="D61" s="244"/>
      <c r="E61" s="244"/>
      <c r="F61" s="244"/>
      <c r="G61" s="310" t="s">
        <v>512</v>
      </c>
      <c r="H61" s="334"/>
      <c r="I61" s="335">
        <v>1672780</v>
      </c>
      <c r="J61" s="336">
        <v>18587</v>
      </c>
      <c r="K61" s="337">
        <v>-3.3</v>
      </c>
      <c r="L61" s="338">
        <v>53773</v>
      </c>
      <c r="M61" s="339">
        <v>11.8</v>
      </c>
      <c r="N61" s="324">
        <v>-15.1</v>
      </c>
    </row>
    <row r="62" spans="1:14">
      <c r="A62" s="248"/>
      <c r="B62" s="244"/>
      <c r="C62" s="244"/>
      <c r="D62" s="244"/>
      <c r="E62" s="244"/>
      <c r="F62" s="244"/>
      <c r="G62" s="325"/>
      <c r="H62" s="326" t="s">
        <v>507</v>
      </c>
      <c r="I62" s="327">
        <v>1021366</v>
      </c>
      <c r="J62" s="328">
        <v>11349</v>
      </c>
      <c r="K62" s="329">
        <v>-5.8</v>
      </c>
      <c r="L62" s="330">
        <v>27509</v>
      </c>
      <c r="M62" s="331">
        <v>5.8</v>
      </c>
      <c r="N62" s="332">
        <v>-11.6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3.51</v>
      </c>
      <c r="G47" s="12">
        <v>5.33</v>
      </c>
      <c r="H47" s="12">
        <v>6.4</v>
      </c>
      <c r="I47" s="12">
        <v>6.61</v>
      </c>
      <c r="J47" s="13">
        <v>6.68</v>
      </c>
    </row>
    <row r="48" spans="2:10" ht="57.75" customHeight="1">
      <c r="B48" s="14"/>
      <c r="C48" s="1141" t="s">
        <v>4</v>
      </c>
      <c r="D48" s="1141"/>
      <c r="E48" s="1142"/>
      <c r="F48" s="15">
        <v>0.56999999999999995</v>
      </c>
      <c r="G48" s="16">
        <v>0.36</v>
      </c>
      <c r="H48" s="16">
        <v>0.46</v>
      </c>
      <c r="I48" s="16">
        <v>0.11</v>
      </c>
      <c r="J48" s="17">
        <v>0.36</v>
      </c>
    </row>
    <row r="49" spans="2:10" ht="57.75" customHeight="1" thickBot="1">
      <c r="B49" s="18"/>
      <c r="C49" s="1143" t="s">
        <v>5</v>
      </c>
      <c r="D49" s="1143"/>
      <c r="E49" s="1144"/>
      <c r="F49" s="19" t="s">
        <v>519</v>
      </c>
      <c r="G49" s="20">
        <v>1.66</v>
      </c>
      <c r="H49" s="20">
        <v>1.1399999999999999</v>
      </c>
      <c r="I49" s="20" t="s">
        <v>520</v>
      </c>
      <c r="J49" s="21">
        <v>0.31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521</v>
      </c>
      <c r="D34" s="1151"/>
      <c r="E34" s="1152"/>
      <c r="F34" s="32">
        <v>20.7</v>
      </c>
      <c r="G34" s="33">
        <v>15.3</v>
      </c>
      <c r="H34" s="33">
        <v>16.57</v>
      </c>
      <c r="I34" s="33">
        <v>18.55</v>
      </c>
      <c r="J34" s="34">
        <v>19.75</v>
      </c>
      <c r="K34" s="22"/>
      <c r="L34" s="22"/>
      <c r="M34" s="22"/>
      <c r="N34" s="22"/>
      <c r="O34" s="22"/>
      <c r="P34" s="22"/>
    </row>
    <row r="35" spans="1:16" ht="39" customHeight="1">
      <c r="A35" s="22"/>
      <c r="B35" s="35"/>
      <c r="C35" s="1145" t="s">
        <v>522</v>
      </c>
      <c r="D35" s="1146"/>
      <c r="E35" s="1147"/>
      <c r="F35" s="36" t="s">
        <v>523</v>
      </c>
      <c r="G35" s="37">
        <v>1.91</v>
      </c>
      <c r="H35" s="37">
        <v>0.89</v>
      </c>
      <c r="I35" s="37">
        <v>2.54</v>
      </c>
      <c r="J35" s="38">
        <v>2.42</v>
      </c>
      <c r="K35" s="22"/>
      <c r="L35" s="22"/>
      <c r="M35" s="22"/>
      <c r="N35" s="22"/>
      <c r="O35" s="22"/>
      <c r="P35" s="22"/>
    </row>
    <row r="36" spans="1:16" ht="39" customHeight="1">
      <c r="A36" s="22"/>
      <c r="B36" s="35"/>
      <c r="C36" s="1145" t="s">
        <v>524</v>
      </c>
      <c r="D36" s="1146"/>
      <c r="E36" s="1147"/>
      <c r="F36" s="36">
        <v>0.39</v>
      </c>
      <c r="G36" s="37">
        <v>0.36</v>
      </c>
      <c r="H36" s="37">
        <v>1.04</v>
      </c>
      <c r="I36" s="37">
        <v>0.48</v>
      </c>
      <c r="J36" s="38">
        <v>0.83</v>
      </c>
      <c r="K36" s="22"/>
      <c r="L36" s="22"/>
      <c r="M36" s="22"/>
      <c r="N36" s="22"/>
      <c r="O36" s="22"/>
      <c r="P36" s="22"/>
    </row>
    <row r="37" spans="1:16" ht="39" customHeight="1">
      <c r="A37" s="22"/>
      <c r="B37" s="35"/>
      <c r="C37" s="1145" t="s">
        <v>525</v>
      </c>
      <c r="D37" s="1146"/>
      <c r="E37" s="1147"/>
      <c r="F37" s="36">
        <v>0.56999999999999995</v>
      </c>
      <c r="G37" s="37">
        <v>0.35</v>
      </c>
      <c r="H37" s="37">
        <v>0.45</v>
      </c>
      <c r="I37" s="37">
        <v>0.1</v>
      </c>
      <c r="J37" s="38">
        <v>0.36</v>
      </c>
      <c r="K37" s="22"/>
      <c r="L37" s="22"/>
      <c r="M37" s="22"/>
      <c r="N37" s="22"/>
      <c r="O37" s="22"/>
      <c r="P37" s="22"/>
    </row>
    <row r="38" spans="1:16" ht="39" customHeight="1">
      <c r="A38" s="22"/>
      <c r="B38" s="35"/>
      <c r="C38" s="1145" t="s">
        <v>526</v>
      </c>
      <c r="D38" s="1146"/>
      <c r="E38" s="1147"/>
      <c r="F38" s="36">
        <v>0.04</v>
      </c>
      <c r="G38" s="37">
        <v>0.04</v>
      </c>
      <c r="H38" s="37">
        <v>0.02</v>
      </c>
      <c r="I38" s="37">
        <v>0</v>
      </c>
      <c r="J38" s="38">
        <v>0.04</v>
      </c>
      <c r="K38" s="22"/>
      <c r="L38" s="22"/>
      <c r="M38" s="22"/>
      <c r="N38" s="22"/>
      <c r="O38" s="22"/>
      <c r="P38" s="22"/>
    </row>
    <row r="39" spans="1:16" ht="39" customHeight="1">
      <c r="A39" s="22"/>
      <c r="B39" s="35"/>
      <c r="C39" s="1145" t="s">
        <v>527</v>
      </c>
      <c r="D39" s="1146"/>
      <c r="E39" s="1147"/>
      <c r="F39" s="36">
        <v>2.02</v>
      </c>
      <c r="G39" s="37">
        <v>2.48</v>
      </c>
      <c r="H39" s="37">
        <v>2.21</v>
      </c>
      <c r="I39" s="37">
        <v>1.03</v>
      </c>
      <c r="J39" s="38">
        <v>0.03</v>
      </c>
      <c r="K39" s="22"/>
      <c r="L39" s="22"/>
      <c r="M39" s="22"/>
      <c r="N39" s="22"/>
      <c r="O39" s="22"/>
      <c r="P39" s="22"/>
    </row>
    <row r="40" spans="1:16" ht="39" customHeight="1">
      <c r="A40" s="22"/>
      <c r="B40" s="35"/>
      <c r="C40" s="1145" t="s">
        <v>528</v>
      </c>
      <c r="D40" s="1146"/>
      <c r="E40" s="1147"/>
      <c r="F40" s="36">
        <v>0.04</v>
      </c>
      <c r="G40" s="37">
        <v>0.06</v>
      </c>
      <c r="H40" s="37">
        <v>0.06</v>
      </c>
      <c r="I40" s="37">
        <v>0.04</v>
      </c>
      <c r="J40" s="38">
        <v>0.01</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530</v>
      </c>
      <c r="D43" s="1149"/>
      <c r="E43" s="1150"/>
      <c r="F43" s="41">
        <v>0.03</v>
      </c>
      <c r="G43" s="42">
        <v>0.03</v>
      </c>
      <c r="H43" s="42">
        <v>0</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2724</v>
      </c>
      <c r="L45" s="60">
        <v>2840</v>
      </c>
      <c r="M45" s="60">
        <v>2769</v>
      </c>
      <c r="N45" s="60">
        <v>2785</v>
      </c>
      <c r="O45" s="61">
        <v>2597</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1647</v>
      </c>
      <c r="L48" s="64">
        <v>1512</v>
      </c>
      <c r="M48" s="64">
        <v>1535</v>
      </c>
      <c r="N48" s="64">
        <v>1505</v>
      </c>
      <c r="O48" s="65">
        <v>1331</v>
      </c>
      <c r="P48" s="48"/>
      <c r="Q48" s="48"/>
      <c r="R48" s="48"/>
      <c r="S48" s="48"/>
      <c r="T48" s="48"/>
      <c r="U48" s="48"/>
    </row>
    <row r="49" spans="1:21" ht="30.75" customHeight="1">
      <c r="A49" s="48"/>
      <c r="B49" s="1163"/>
      <c r="C49" s="1164"/>
      <c r="D49" s="62"/>
      <c r="E49" s="1155" t="s">
        <v>16</v>
      </c>
      <c r="F49" s="1155"/>
      <c r="G49" s="1155"/>
      <c r="H49" s="1155"/>
      <c r="I49" s="1155"/>
      <c r="J49" s="1156"/>
      <c r="K49" s="63">
        <v>836</v>
      </c>
      <c r="L49" s="64">
        <v>841</v>
      </c>
      <c r="M49" s="64">
        <v>840</v>
      </c>
      <c r="N49" s="64">
        <v>840</v>
      </c>
      <c r="O49" s="65">
        <v>833</v>
      </c>
      <c r="P49" s="48"/>
      <c r="Q49" s="48"/>
      <c r="R49" s="48"/>
      <c r="S49" s="48"/>
      <c r="T49" s="48"/>
      <c r="U49" s="48"/>
    </row>
    <row r="50" spans="1:21" ht="30.75" customHeight="1">
      <c r="A50" s="48"/>
      <c r="B50" s="1163"/>
      <c r="C50" s="1164"/>
      <c r="D50" s="62"/>
      <c r="E50" s="1155" t="s">
        <v>17</v>
      </c>
      <c r="F50" s="1155"/>
      <c r="G50" s="1155"/>
      <c r="H50" s="1155"/>
      <c r="I50" s="1155"/>
      <c r="J50" s="1156"/>
      <c r="K50" s="63">
        <v>77</v>
      </c>
      <c r="L50" s="64">
        <v>77</v>
      </c>
      <c r="M50" s="64">
        <v>159</v>
      </c>
      <c r="N50" s="64">
        <v>158</v>
      </c>
      <c r="O50" s="65">
        <v>157</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t="s">
        <v>476</v>
      </c>
      <c r="N51" s="64" t="s">
        <v>476</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3170</v>
      </c>
      <c r="L52" s="64">
        <v>3191</v>
      </c>
      <c r="M52" s="64">
        <v>3167</v>
      </c>
      <c r="N52" s="64">
        <v>3171</v>
      </c>
      <c r="O52" s="65">
        <v>3247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2115</v>
      </c>
      <c r="L53" s="69">
        <v>2079</v>
      </c>
      <c r="M53" s="69">
        <v>2136</v>
      </c>
      <c r="N53" s="69">
        <v>2117</v>
      </c>
      <c r="O53" s="70">
        <v>1672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2016-04-19T01:37:25Z</cp:lastPrinted>
  <dcterms:created xsi:type="dcterms:W3CDTF">2016-02-15T01:44:15Z</dcterms:created>
  <dcterms:modified xsi:type="dcterms:W3CDTF">2016-05-09T09:39:22Z</dcterms:modified>
</cp:coreProperties>
</file>