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P88" i="11" l="1"/>
  <c r="AF88" i="11" l="1"/>
  <c r="AU63" i="11"/>
  <c r="AP63" i="11"/>
  <c r="DQ102" i="11" l="1"/>
  <c r="DL102" i="11"/>
  <c r="DG102" i="11"/>
  <c r="DB102" i="11"/>
  <c r="CW102" i="11"/>
  <c r="CR102" i="11"/>
  <c r="AA33" i="11" l="1"/>
  <c r="AA32" i="11"/>
  <c r="AA31" i="11"/>
  <c r="AA30" i="11"/>
  <c r="AA28" i="11"/>
  <c r="AA29"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BE37" i="9"/>
  <c r="AM37" i="9"/>
  <c r="U37" i="9"/>
  <c r="C37" i="9"/>
  <c r="CO36" i="9"/>
  <c r="CO37" i="9" s="1"/>
  <c r="CO38" i="9" s="1"/>
  <c r="BE36" i="9"/>
  <c r="C36" i="9"/>
  <c r="CO35" i="9"/>
  <c r="BE35" i="9"/>
  <c r="U35" i="9"/>
  <c r="U36" i="9" s="1"/>
  <c r="C35" i="9"/>
  <c r="CO34" i="9"/>
  <c r="BW34" i="9"/>
  <c r="BW35" i="9" s="1"/>
  <c r="BW36" i="9" s="1"/>
  <c r="BW37" i="9" s="1"/>
  <c r="BW38" i="9" s="1"/>
  <c r="BE34" i="9"/>
  <c r="U34" i="9"/>
  <c r="AM34" i="9" s="1"/>
  <c r="AM35" i="9" s="1"/>
  <c r="AM36"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<sst xmlns="http://schemas.openxmlformats.org/spreadsheetml/2006/main" count="1016" uniqueCount="553">
  <si>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</si>
  <si>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</si>
  <si>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</si>
  <si>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</si>
  <si>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</si>
  <si>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</si>
  <si>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</si>
  <si>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</si>
  <si>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</si>
  <si>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</si>
  <si>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</si>
  <si>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</si>
  <si>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</si>
  <si>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</si>
  <si>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</si>
  <si>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</si>
  <si>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</si>
  <si>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</si>
  <si>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</si>
  <si>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</si>
  <si>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</si>
  <si>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</si>
  <si>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</si>
  <si>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</si>
  <si>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</si>
  <si>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</si>
  <si>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</si>
  <si>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</si>
  <si>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</si>
  <si>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</si>
  <si>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</si>
  <si>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</si>
  <si>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</si>
  <si>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</si>
  <si>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</si>
  <si>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</si>
  <si>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</si>
  <si>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</si>
  <si>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</si>
  <si>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</si>
  <si>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</si>
  <si>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</si>
  <si>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</si>
  <si>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</si>
  <si>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</si>
  <si>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</si>
  <si>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</si>
  <si>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</si>
  <si>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</si>
  <si>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</si>
  <si>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</si>
  <si>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</si>
  <si>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</si>
  <si>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</si>
  <si>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</si>
  <si>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</si>
  <si>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</si>
  <si>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</si>
  <si>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</si>
  <si>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</si>
  <si>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</si>
  <si>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</si>
  <si>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</si>
  <si>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</si>
  <si>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</si>
  <si>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</si>
  <si>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</si>
  <si>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</si>
  <si>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</si>
  <si>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</si>
  <si>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</si>
  <si>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</si>
  <si>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</si>
  <si>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</si>
  <si>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</si>
  <si>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</si>
  <si>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</si>
  <si>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</si>
  <si>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</si>
  <si>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</si>
  <si>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</si>
  <si>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</si>
  <si>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</si>
  <si>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</si>
  <si>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</si>
  <si>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</si>
  <si>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</si>
  <si>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</si>
  <si>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</si>
  <si>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</si>
  <si>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</si>
  <si>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</si>
  <si>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</si>
  <si>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</si>
  <si>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</si>
  <si>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</si>
  <si>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</si>
  <si>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</si>
  <si>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</si>
  <si>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</si>
  <si>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</si>
  <si>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</si>
  <si>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</si>
  <si>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</si>
  <si>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</si>
  <si>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</si>
  <si>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</si>
  <si>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</si>
  <si>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</si>
  <si>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</si>
  <si>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</si>
  <si>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</si>
  <si>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</si>
  <si>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</si>
  <si>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</si>
  <si>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</si>
  <si>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</si>
  <si>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</si>
  <si>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</si>
  <si>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</si>
  <si>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</si>
  <si>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</si>
  <si>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</si>
  <si>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</si>
  <si>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</si>
  <si>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</si>
  <si>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</si>
  <si>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</si>
  <si>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</si>
  <si>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</si>
  <si>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</si>
  <si>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</si>
  <si>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</si>
  <si>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</si>
  <si>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</si>
  <si>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</si>
  <si>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</si>
  <si>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</si>
  <si>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</si>
  <si>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</si>
  <si>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</si>
  <si>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</si>
  <si>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</si>
  <si>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</si>
  <si>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</si>
  <si>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</si>
  <si>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</si>
  <si>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</si>
  <si>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</si>
  <si>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</si>
  <si>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</si>
  <si>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</si>
  <si>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</si>
  <si>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</si>
  <si>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</si>
  <si>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</si>
  <si>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</si>
  <si>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</si>
  <si>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</si>
  <si>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</si>
  <si>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</si>
  <si>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</si>
  <si>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</si>
  <si>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</si>
  <si>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</si>
  <si>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</si>
  <si>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</si>
  <si>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</si>
  <si>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</si>
  <si>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</si>
  <si>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</si>
  <si>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</si>
  <si>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</si>
  <si>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</si>
  <si>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</si>
  <si>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</si>
  <si>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</si>
  <si>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</si>
  <si>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</si>
  <si>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</si>
  <si>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</si>
  <si>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</si>
  <si>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</si>
  <si>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</si>
  <si>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</si>
  <si>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</si>
  <si>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</si>
  <si>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</si>
  <si>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</si>
  <si>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</si>
  <si>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</si>
  <si>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</si>
  <si>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</si>
  <si>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</si>
  <si>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大阪府池田市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</si>
  <si>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</si>
  <si>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</si>
  <si>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</si>
  <si>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</si>
  <si>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</si>
  <si>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</si>
  <si>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</si>
  <si>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</si>
  <si>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</si>
  <si>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</si>
  <si>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</si>
  <si>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</si>
  <si>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</si>
  <si>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</si>
  <si>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</si>
  <si>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</si>
  <si>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</si>
  <si>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</si>
  <si>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</si>
  <si>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</si>
  <si>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</si>
  <si>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</si>
  <si>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</si>
  <si>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</si>
  <si>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</si>
  <si>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</si>
  <si>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</si>
  <si>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</si>
  <si>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</si>
  <si>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</si>
  <si>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</si>
  <si>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</si>
  <si>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</si>
  <si>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</si>
  <si>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</si>
  <si>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</si>
  <si>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</si>
  <si>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</si>
  <si>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</si>
  <si>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</si>
  <si>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</si>
  <si>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</si>
  <si>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</si>
  <si>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</si>
  <si>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</si>
  <si>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</si>
  <si>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</si>
  <si>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</si>
  <si>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</si>
  <si>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</si>
  <si>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</si>
  <si>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</si>
  <si>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</si>
  <si>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</si>
  <si>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</si>
  <si>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</si>
  <si>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</si>
  <si>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</si>
  <si>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</si>
  <si>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</si>
  <si>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</si>
  <si>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</si>
  <si>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</si>
  <si>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</si>
  <si>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</si>
  <si>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</si>
  <si>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</si>
  <si>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</si>
  <si>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</si>
  <si>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</si>
  <si>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</si>
  <si>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</si>
  <si>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</si>
  <si>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</si>
  <si>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</si>
  <si>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</si>
  <si>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</si>
  <si>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</si>
  <si>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</si>
  <si>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</si>
  <si>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</si>
  <si>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</si>
  <si>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</si>
  <si>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</si>
  <si>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</si>
  <si>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</si>
  <si>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</si>
  <si>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</si>
  <si>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</si>
  <si>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</si>
  <si>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</si>
  <si>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</si>
  <si>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</si>
  <si>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</si>
  <si>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</si>
  <si>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</si>
  <si>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</si>
  <si>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</si>
  <si>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</si>
  <si>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</si>
  <si>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</si>
  <si>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</si>
  <si>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</si>
  <si>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</si>
  <si>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</si>
  <si>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</si>
  <si>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</si>
  <si>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</si>
  <si>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</si>
  <si>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</si>
  <si>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</si>
  <si>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</si>
  <si>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</si>
  <si>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</si>
  <si>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</si>
  <si>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</si>
  <si>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</si>
  <si>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</si>
  <si>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</si>
  <si>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</si>
  <si>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</si>
  <si>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</si>
  <si>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</si>
  <si>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</si>
  <si>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</si>
  <si>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</si>
  <si>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</si>
  <si>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</si>
  <si>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</si>
  <si>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</si>
  <si>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</si>
  <si>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</si>
  <si>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</si>
  <si>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</si>
  <si>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</si>
  <si>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</si>
  <si>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</si>
  <si>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</si>
  <si>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</si>
  <si>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</si>
  <si>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</si>
  <si>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</si>
  <si>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</si>
  <si>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</si>
  <si>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</si>
  <si>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</si>
  <si>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</si>
  <si>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</si>
  <si>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大阪府池田市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</si>
  <si>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</si>
  <si>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</si>
  <si>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</si>
  <si>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</si>
  <si>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</si>
  <si>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</si>
  <si>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</si>
  <si>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</si>
  <si>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</si>
  <si>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</si>
  <si>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</si>
  <si>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</si>
  <si>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</si>
  <si>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</si>
  <si>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</si>
  <si>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</si>
  <si>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</si>
  <si>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</si>
  <si>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</si>
  <si>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</si>
  <si>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</si>
  <si>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</si>
  <si>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</si>
  <si>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</si>
  <si>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</si>
  <si>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</si>
  <si>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</si>
  <si>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</si>
  <si>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</si>
  <si>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</si>
  <si>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</si>
  <si>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</si>
  <si>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</si>
  <si>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</si>
  <si>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</si>
  <si>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</si>
  <si>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</si>
  <si>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</si>
  <si>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</si>
  <si>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</si>
  <si>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</si>
  <si>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</si>
  <si>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</si>
  <si>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</si>
  <si>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</si>
  <si>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</si>
  <si>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</si>
  <si>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</si>
  <si>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</si>
  <si>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</si>
  <si>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</si>
  <si>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</si>
  <si>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</si>
  <si>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</si>
  <si>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</si>
  <si>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</si>
  <si>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</si>
  <si>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</si>
  <si>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</si>
  <si>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</si>
  <si>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</si>
  <si>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</si>
  <si>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</si>
  <si>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</si>
  <si>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</si>
  <si>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</si>
  <si>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</si>
  <si>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</si>
  <si>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</si>
  <si>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</si>
  <si>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</si>
  <si>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</si>
  <si>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</si>
  <si>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</si>
  <si>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</si>
  <si>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</si>
  <si>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</si>
  <si>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</si>
  <si>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</si>
  <si>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</si>
  <si>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</si>
  <si>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</si>
  <si>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</si>
  <si>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</si>
  <si>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</si>
  <si>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</si>
  <si>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</si>
  <si>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</si>
  <si>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</si>
  <si>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</si>
  <si>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</si>
  <si>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</si>
  <si>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</si>
  <si>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</si>
  <si>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</si>
  <si>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</si>
  <si>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</si>
  <si>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</si>
  <si>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</si>
  <si>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</si>
  <si>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</si>
  <si>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</si>
  <si>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</si>
  <si>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</si>
  <si>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</si>
  <si>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</si>
  <si>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</si>
  <si>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</si>
  <si>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</si>
  <si>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</si>
  <si>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</si>
  <si>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</si>
  <si>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</si>
  <si>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</si>
  <si>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</si>
  <si>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</si>
  <si>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</si>
  <si>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</si>
  <si>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</si>
  <si>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</si>
  <si>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</si>
  <si>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</si>
  <si>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</si>
  <si>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</si>
  <si>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</si>
  <si>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</si>
  <si>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</si>
  <si>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</si>
  <si>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</si>
  <si>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</si>
  <si>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</si>
  <si>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</si>
  <si>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</si>
  <si>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</si>
  <si>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</si>
  <si>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</si>
  <si>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</si>
  <si>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</si>
  <si>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</si>
  <si>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</si>
  <si>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</si>
  <si>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</si>
  <si>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</si>
  <si>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</si>
  <si>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</si>
  <si>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</si>
  <si>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</si>
  <si>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</si>
  <si>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</si>
  <si>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</si>
  <si>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</si>
  <si>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</si>
  <si>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</si>
  <si>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</si>
  <si>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</si>
  <si>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</si>
  <si>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</si>
  <si>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</si>
  <si>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</si>
  <si>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</si>
  <si>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</si>
  <si>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</si>
  <si>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</si>
  <si>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</si>
  <si>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</si>
  <si>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</si>
  <si>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</si>
  <si>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</si>
  <si>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</si>
  <si>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</si>
  <si>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</si>
  <si>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</si>
  <si>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9.65</t>
  </si>
  <si>
    <t>▲ 5.86</t>
  </si>
  <si>
    <t>▲ 0.82</t>
  </si>
  <si>
    <t>国民健康保険特別会計</t>
  </si>
  <si>
    <t>▲ 3.27</t>
  </si>
  <si>
    <t>▲ 2.40</t>
  </si>
  <si>
    <t>▲ 2.81</t>
  </si>
  <si>
    <t>▲ 3.06</t>
  </si>
  <si>
    <t>▲ 2.77</t>
  </si>
  <si>
    <t>水道事業会計</t>
  </si>
  <si>
    <t>公共下水道事業会計</t>
  </si>
  <si>
    <t>病院事業会計</t>
  </si>
  <si>
    <t>▲ 1.18</t>
  </si>
  <si>
    <t>一般会計</t>
  </si>
  <si>
    <t>介護保険事業特別会計</t>
  </si>
  <si>
    <t>後期高齢者医療事業特別会計</t>
  </si>
  <si>
    <t>その他会計（赤字）</t>
  </si>
  <si>
    <t>その他会計（黒字）</t>
  </si>
  <si>
    <t>-</t>
    <phoneticPr fontId="2"/>
  </si>
  <si>
    <t>-</t>
    <phoneticPr fontId="2"/>
  </si>
  <si>
    <t>-</t>
    <phoneticPr fontId="2"/>
  </si>
  <si>
    <t>-</t>
    <phoneticPr fontId="2"/>
  </si>
  <si>
    <t>-</t>
    <phoneticPr fontId="2"/>
  </si>
  <si>
    <t>-</t>
    <phoneticPr fontId="2"/>
  </si>
  <si>
    <t>大阪府都市競艇組合</t>
    <rPh sb="0" eb="3">
      <t>オオサカフ</t>
    </rPh>
    <rPh sb="3" eb="5">
      <t>トシ</t>
    </rPh>
    <rPh sb="5" eb="7">
      <t>キョウテイ</t>
    </rPh>
    <rPh sb="7" eb="9">
      <t>クミアイ</t>
    </rPh>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</si>
  <si>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</si>
  <si>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</si>
  <si>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</si>
  <si>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</si>
  <si>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</si>
  <si>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池田市公共施設管理公社</t>
    <rPh sb="0" eb="2">
      <t>イケダ</t>
    </rPh>
    <rPh sb="2" eb="3">
      <t>シ</t>
    </rPh>
    <rPh sb="3" eb="5">
      <t>コウキョウ</t>
    </rPh>
    <rPh sb="5" eb="7">
      <t>シセツ</t>
    </rPh>
    <rPh sb="7" eb="9">
      <t>カンリ</t>
    </rPh>
    <rPh sb="9" eb="11">
      <t>コウシャ</t>
    </rPh>
    <phoneticPr fontId="2"/>
  </si>
  <si>
    <t>池田市再開発ビル</t>
    <rPh sb="0" eb="2">
      <t>イケダ</t>
    </rPh>
    <rPh sb="2" eb="3">
      <t>シ</t>
    </rPh>
    <rPh sb="3" eb="6">
      <t>サイカイハツ</t>
    </rPh>
    <phoneticPr fontId="2"/>
  </si>
  <si>
    <t>いけだ市民文化振興財団</t>
    <rPh sb="3" eb="5">
      <t>シミン</t>
    </rPh>
    <rPh sb="5" eb="7">
      <t>ブンカ</t>
    </rPh>
    <rPh sb="7" eb="9">
      <t>シンコウ</t>
    </rPh>
    <rPh sb="9" eb="11">
      <t>ザイダン</t>
    </rPh>
    <phoneticPr fontId="2"/>
  </si>
  <si>
    <t>いけだサンシー</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</si>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</sst>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13161</c:v>
                </c:pt>
                <c:pt idx="1">
                  <c:v>20868</c:v>
                </c:pt>
                <c:pt idx="2">
                  <c:v>16603</c:v>
                </c:pt>
                <c:pt idx="3">
                  <c:v>33337</c:v>
                </c:pt>
                <c:pt idx="4">
                  <c:v>34750</c:v>
                </c:pt>
              </c:numCache>
            </c:numRef>
          </c:val>
          <c:smooth val="0"/>
        </c:ser>
        <c:dLbls>
          <c:showLegendKey val="0"/>
          <c:showVal val="0"/>
          <c:showCatName val="0"/>
          <c:showSerName val="0"/>
          <c:showPercent val="0"/>
          <c:showBubbleSize val="0"/>
        </c:dLbls>
        <c:marker val="1"/>
        <c:smooth val="0"/>
        <c:axId val="96824320"/>
        <c:axId val="107562112"/>
      </c:lineChart>
      <c:catAx>
        <c:axId val="9682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62112"/>
        <c:crosses val="autoZero"/>
        <c:auto val="1"/>
        <c:lblAlgn val="ctr"/>
        <c:lblOffset val="100"/>
        <c:tickLblSkip val="1"/>
        <c:tickMarkSkip val="1"/>
        <c:noMultiLvlLbl val="0"/>
      </c:catAx>
      <c:valAx>
        <c:axId val="107562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2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6.88</c:v>
                </c:pt>
                <c:pt idx="1">
                  <c:v>0.1</c:v>
                </c:pt>
                <c:pt idx="2">
                  <c:v>4.68</c:v>
                </c:pt>
                <c:pt idx="3">
                  <c:v>0.92</c:v>
                </c:pt>
                <c:pt idx="4">
                  <c:v>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16.510000000000002</c:v>
                </c:pt>
                <c:pt idx="1">
                  <c:v>15.78</c:v>
                </c:pt>
                <c:pt idx="2">
                  <c:v>22.59</c:v>
                </c:pt>
                <c:pt idx="3">
                  <c:v>21.49</c:v>
                </c:pt>
                <c:pt idx="4">
                  <c:v>21.48</c:v>
                </c:pt>
              </c:numCache>
            </c:numRef>
          </c:val>
        </c:ser>
        <c:dLbls>
          <c:showLegendKey val="0"/>
          <c:showVal val="0"/>
          <c:showCatName val="0"/>
          <c:showSerName val="0"/>
          <c:showPercent val="0"/>
          <c:showBubbleSize val="0"/>
        </c:dLbls>
        <c:gapWidth val="250"/>
        <c:overlap val="100"/>
        <c:axId val="108580864"/>
        <c:axId val="10858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4.8899999999999997</c:v>
                </c:pt>
                <c:pt idx="1">
                  <c:v>-9.65</c:v>
                </c:pt>
                <c:pt idx="2">
                  <c:v>11.26</c:v>
                </c:pt>
                <c:pt idx="3">
                  <c:v>-5.86</c:v>
                </c:pt>
                <c:pt idx="4">
                  <c:v>-0.82</c:v>
                </c:pt>
              </c:numCache>
            </c:numRef>
          </c:val>
          <c:smooth val="0"/>
        </c:ser>
        <c:dLbls>
          <c:showLegendKey val="0"/>
          <c:showVal val="0"/>
          <c:showCatName val="0"/>
          <c:showSerName val="0"/>
          <c:showPercent val="0"/>
          <c:showBubbleSize val="0"/>
        </c:dLbls>
        <c:marker val="1"/>
        <c:smooth val="0"/>
        <c:axId val="108580864"/>
        <c:axId val="108582784"/>
      </c:lineChart>
      <c:catAx>
        <c:axId val="1085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82784"/>
        <c:crosses val="autoZero"/>
        <c:auto val="1"/>
        <c:lblAlgn val="ctr"/>
        <c:lblOffset val="100"/>
        <c:tickLblSkip val="1"/>
        <c:tickMarkSkip val="1"/>
        <c:noMultiLvlLbl val="0"/>
      </c:catAx>
      <c:valAx>
        <c:axId val="10858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0.2</c:v>
                </c:pt>
                <c:pt idx="4">
                  <c:v>#N/A</c:v>
                </c:pt>
                <c:pt idx="5">
                  <c:v>0.24</c:v>
                </c:pt>
                <c:pt idx="6">
                  <c:v>#N/A</c:v>
                </c:pt>
                <c:pt idx="7">
                  <c:v>0.05</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0.13</c:v>
                </c:pt>
                <c:pt idx="4">
                  <c:v>#N/A</c:v>
                </c:pt>
                <c:pt idx="5">
                  <c:v>0.22</c:v>
                </c:pt>
                <c:pt idx="6">
                  <c:v>#N/A</c:v>
                </c:pt>
                <c:pt idx="7">
                  <c:v>0.12</c:v>
                </c:pt>
                <c:pt idx="8">
                  <c:v>#N/A</c:v>
                </c:pt>
                <c:pt idx="9">
                  <c:v>7.0000000000000007E-2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6.87</c:v>
                </c:pt>
                <c:pt idx="2">
                  <c:v>#N/A</c:v>
                </c:pt>
                <c:pt idx="3">
                  <c:v>0.1</c:v>
                </c:pt>
                <c:pt idx="4">
                  <c:v>#N/A</c:v>
                </c:pt>
                <c:pt idx="5">
                  <c:v>4.68</c:v>
                </c:pt>
                <c:pt idx="6">
                  <c:v>#N/A</c:v>
                </c:pt>
                <c:pt idx="7">
                  <c:v>0.91</c:v>
                </c:pt>
                <c:pt idx="8">
                  <c:v>#N/A</c:v>
                </c:pt>
                <c:pt idx="9">
                  <c:v>1.05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1.18</c:v>
                </c:pt>
                <c:pt idx="1">
                  <c:v>#N/A</c:v>
                </c:pt>
                <c:pt idx="2">
                  <c:v>#N/A</c:v>
                </c:pt>
                <c:pt idx="3">
                  <c:v>1.69</c:v>
                </c:pt>
                <c:pt idx="4">
                  <c:v>#N/A</c:v>
                </c:pt>
                <c:pt idx="5">
                  <c:v>3.34</c:v>
                </c:pt>
                <c:pt idx="6">
                  <c:v>#N/A</c:v>
                </c:pt>
                <c:pt idx="7">
                  <c:v>2.69</c:v>
                </c:pt>
                <c:pt idx="8">
                  <c:v>#N/A</c:v>
                </c:pt>
                <c:pt idx="9">
                  <c:v>1.32</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c:v>
                </c:pt>
                <c:pt idx="2">
                  <c:v>#N/A</c:v>
                </c:pt>
                <c:pt idx="3">
                  <c:v>1.1499999999999999</c:v>
                </c:pt>
                <c:pt idx="4">
                  <c:v>#N/A</c:v>
                </c:pt>
                <c:pt idx="5">
                  <c:v>1.36</c:v>
                </c:pt>
                <c:pt idx="6">
                  <c:v>#N/A</c:v>
                </c:pt>
                <c:pt idx="7">
                  <c:v>1.96</c:v>
                </c:pt>
                <c:pt idx="8">
                  <c:v>#N/A</c:v>
                </c:pt>
                <c:pt idx="9">
                  <c:v>3.67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9.0399999999999991</c:v>
                </c:pt>
                <c:pt idx="2">
                  <c:v>#N/A</c:v>
                </c:pt>
                <c:pt idx="3">
                  <c:v>10.09</c:v>
                </c:pt>
                <c:pt idx="4">
                  <c:v>#N/A</c:v>
                </c:pt>
                <c:pt idx="5">
                  <c:v>11.45</c:v>
                </c:pt>
                <c:pt idx="6">
                  <c:v>#N/A</c:v>
                </c:pt>
                <c:pt idx="7">
                  <c:v>11.79</c:v>
                </c:pt>
                <c:pt idx="8">
                  <c:v>#N/A</c:v>
                </c:pt>
                <c:pt idx="9">
                  <c:v>12.48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3.27</c:v>
                </c:pt>
                <c:pt idx="1">
                  <c:v>#N/A</c:v>
                </c:pt>
                <c:pt idx="2">
                  <c:v>2.4</c:v>
                </c:pt>
                <c:pt idx="3">
                  <c:v>#N/A</c:v>
                </c:pt>
                <c:pt idx="4">
                  <c:v>2.81</c:v>
                </c:pt>
                <c:pt idx="5">
                  <c:v>#N/A</c:v>
                </c:pt>
                <c:pt idx="6">
                  <c:v>3.06</c:v>
                </c:pt>
                <c:pt idx="7">
                  <c:v>#N/A</c:v>
                </c:pt>
                <c:pt idx="8">
                  <c:v>2.77</c:v>
                </c:pt>
                <c:pt idx="9">
                  <c:v>#N/A</c:v>
                </c:pt>
              </c:numCache>
            </c:numRef>
          </c:val>
        </c:ser>
        <c:dLbls>
          <c:showLegendKey val="0"/>
          <c:showVal val="0"/>
          <c:showCatName val="0"/>
          <c:showSerName val="0"/>
          <c:showPercent val="0"/>
          <c:showBubbleSize val="0"/>
        </c:dLbls>
        <c:gapWidth val="150"/>
        <c:overlap val="100"/>
        <c:axId val="108812544"/>
        <c:axId val="108826624"/>
      </c:barChart>
      <c:catAx>
        <c:axId val="1088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26624"/>
        <c:crosses val="autoZero"/>
        <c:auto val="1"/>
        <c:lblAlgn val="ctr"/>
        <c:lblOffset val="100"/>
        <c:tickLblSkip val="1"/>
        <c:tickMarkSkip val="1"/>
        <c:noMultiLvlLbl val="0"/>
      </c:catAx>
      <c:valAx>
        <c:axId val="10882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3636</c:v>
                </c:pt>
                <c:pt idx="5">
                  <c:v>3622</c:v>
                </c:pt>
                <c:pt idx="8">
                  <c:v>3712</c:v>
                </c:pt>
                <c:pt idx="11">
                  <c:v>3831</c:v>
                </c:pt>
                <c:pt idx="14">
                  <c:v>3904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11</c:v>
                </c:pt>
                <c:pt idx="9">
                  <c:v>11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977</c:v>
                </c:pt>
                <c:pt idx="3">
                  <c:v>1176</c:v>
                </c:pt>
                <c:pt idx="6">
                  <c:v>990</c:v>
                </c:pt>
                <c:pt idx="9">
                  <c:v>826</c:v>
                </c:pt>
                <c:pt idx="12">
                  <c:v>780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3814</c:v>
                </c:pt>
                <c:pt idx="3">
                  <c:v>3866</c:v>
                </c:pt>
                <c:pt idx="6">
                  <c:v>3766</c:v>
                </c:pt>
                <c:pt idx="9">
                  <c:v>3787</c:v>
                </c:pt>
                <c:pt idx="12">
                  <c:v>3894</c:v>
                </c:pt>
              </c:numCache>
            </c:numRef>
          </c:val>
        </c:ser>
        <c:dLbls>
          <c:showLegendKey val="0"/>
          <c:showVal val="0"/>
          <c:showCatName val="0"/>
          <c:showSerName val="0"/>
          <c:showPercent val="0"/>
          <c:showBubbleSize val="0"/>
        </c:dLbls>
        <c:gapWidth val="100"/>
        <c:overlap val="100"/>
        <c:axId val="107680896"/>
        <c:axId val="10768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1167</c:v>
                </c:pt>
                <c:pt idx="2">
                  <c:v>#N/A</c:v>
                </c:pt>
                <c:pt idx="3">
                  <c:v>#N/A</c:v>
                </c:pt>
                <c:pt idx="4">
                  <c:v>1431</c:v>
                </c:pt>
                <c:pt idx="5">
                  <c:v>#N/A</c:v>
                </c:pt>
                <c:pt idx="6">
                  <c:v>#N/A</c:v>
                </c:pt>
                <c:pt idx="7">
                  <c:v>1055</c:v>
                </c:pt>
                <c:pt idx="8">
                  <c:v>#N/A</c:v>
                </c:pt>
                <c:pt idx="9">
                  <c:v>#N/A</c:v>
                </c:pt>
                <c:pt idx="10">
                  <c:v>793</c:v>
                </c:pt>
                <c:pt idx="11">
                  <c:v>#N/A</c:v>
                </c:pt>
                <c:pt idx="12">
                  <c:v>#N/A</c:v>
                </c:pt>
                <c:pt idx="13">
                  <c:v>770</c:v>
                </c:pt>
                <c:pt idx="14">
                  <c:v>#N/A</c:v>
                </c:pt>
              </c:numCache>
            </c:numRef>
          </c:val>
          <c:smooth val="0"/>
        </c:ser>
        <c:dLbls>
          <c:showLegendKey val="0"/>
          <c:showVal val="0"/>
          <c:showCatName val="0"/>
          <c:showSerName val="0"/>
          <c:showPercent val="0"/>
          <c:showBubbleSize val="0"/>
        </c:dLbls>
        <c:marker val="1"/>
        <c:smooth val="0"/>
        <c:axId val="107680896"/>
        <c:axId val="107682816"/>
      </c:lineChart>
      <c:catAx>
        <c:axId val="1076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82816"/>
        <c:crosses val="autoZero"/>
        <c:auto val="1"/>
        <c:lblAlgn val="ctr"/>
        <c:lblOffset val="100"/>
        <c:tickLblSkip val="1"/>
        <c:tickMarkSkip val="1"/>
        <c:noMultiLvlLbl val="0"/>
      </c:catAx>
      <c:valAx>
        <c:axId val="10768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28219</c:v>
                </c:pt>
                <c:pt idx="5">
                  <c:v>28456</c:v>
                </c:pt>
                <c:pt idx="8">
                  <c:v>29269</c:v>
                </c:pt>
                <c:pt idx="11">
                  <c:v>29481</c:v>
                </c:pt>
                <c:pt idx="14">
                  <c:v>29029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10037</c:v>
                </c:pt>
                <c:pt idx="5">
                  <c:v>10639</c:v>
                </c:pt>
                <c:pt idx="8">
                  <c:v>10882</c:v>
                </c:pt>
                <c:pt idx="11">
                  <c:v>11057</c:v>
                </c:pt>
                <c:pt idx="14">
                  <c:v>10726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5914</c:v>
                </c:pt>
                <c:pt idx="5">
                  <c:v>5735</c:v>
                </c:pt>
                <c:pt idx="8">
                  <c:v>7410</c:v>
                </c:pt>
                <c:pt idx="11">
                  <c:v>7221</c:v>
                </c:pt>
                <c:pt idx="14">
                  <c:v>6907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3465</c:v>
                </c:pt>
                <c:pt idx="3">
                  <c:v>3467</c:v>
                </c:pt>
                <c:pt idx="6">
                  <c:v>3463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7182</c:v>
                </c:pt>
                <c:pt idx="3">
                  <c:v>6716</c:v>
                </c:pt>
                <c:pt idx="6">
                  <c:v>5959</c:v>
                </c:pt>
                <c:pt idx="9">
                  <c:v>5127</c:v>
                </c:pt>
                <c:pt idx="12">
                  <c:v>4613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14965</c:v>
                </c:pt>
                <c:pt idx="3">
                  <c:v>15252</c:v>
                </c:pt>
                <c:pt idx="6">
                  <c:v>15398</c:v>
                </c:pt>
                <c:pt idx="9">
                  <c:v>15439</c:v>
                </c:pt>
                <c:pt idx="12">
                  <c:v>14599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c:v>
                </c:pt>
                <c:pt idx="3">
                  <c:v>22</c:v>
                </c:pt>
                <c:pt idx="6">
                  <c:v>11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34791</c:v>
                </c:pt>
                <c:pt idx="3">
                  <c:v>34072</c:v>
                </c:pt>
                <c:pt idx="6">
                  <c:v>33632</c:v>
                </c:pt>
                <c:pt idx="9">
                  <c:v>35483</c:v>
                </c:pt>
                <c:pt idx="12">
                  <c:v>35133</c:v>
                </c:pt>
              </c:numCache>
            </c:numRef>
          </c:val>
        </c:ser>
        <c:dLbls>
          <c:showLegendKey val="0"/>
          <c:showVal val="0"/>
          <c:showCatName val="0"/>
          <c:showSerName val="0"/>
          <c:showPercent val="0"/>
          <c:showBubbleSize val="0"/>
        </c:dLbls>
        <c:gapWidth val="100"/>
        <c:overlap val="100"/>
        <c:axId val="107721472"/>
        <c:axId val="10772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16267</c:v>
                </c:pt>
                <c:pt idx="2">
                  <c:v>#N/A</c:v>
                </c:pt>
                <c:pt idx="3">
                  <c:v>#N/A</c:v>
                </c:pt>
                <c:pt idx="4">
                  <c:v>14701</c:v>
                </c:pt>
                <c:pt idx="5">
                  <c:v>#N/A</c:v>
                </c:pt>
                <c:pt idx="6">
                  <c:v>#N/A</c:v>
                </c:pt>
                <c:pt idx="7">
                  <c:v>10902</c:v>
                </c:pt>
                <c:pt idx="8">
                  <c:v>#N/A</c:v>
                </c:pt>
                <c:pt idx="9">
                  <c:v>#N/A</c:v>
                </c:pt>
                <c:pt idx="10">
                  <c:v>8290</c:v>
                </c:pt>
                <c:pt idx="11">
                  <c:v>#N/A</c:v>
                </c:pt>
                <c:pt idx="12">
                  <c:v>#N/A</c:v>
                </c:pt>
                <c:pt idx="13">
                  <c:v>7683</c:v>
                </c:pt>
                <c:pt idx="14">
                  <c:v>#N/A</c:v>
                </c:pt>
              </c:numCache>
            </c:numRef>
          </c:val>
          <c:smooth val="0"/>
        </c:ser>
        <c:dLbls>
          <c:showLegendKey val="0"/>
          <c:showVal val="0"/>
          <c:showCatName val="0"/>
          <c:showSerName val="0"/>
          <c:showPercent val="0"/>
          <c:showBubbleSize val="0"/>
        </c:dLbls>
        <c:marker val="1"/>
        <c:smooth val="0"/>
        <c:axId val="107721472"/>
        <c:axId val="107723392"/>
      </c:lineChart>
      <c:catAx>
        <c:axId val="1077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23392"/>
        <c:crosses val="autoZero"/>
        <c:auto val="1"/>
        <c:lblAlgn val="ctr"/>
        <c:lblOffset val="100"/>
        <c:tickLblSkip val="1"/>
        <c:tickMarkSkip val="1"/>
        <c:noMultiLvlLbl val="0"/>
      </c:catAx>
      <c:valAx>
        <c:axId val="10772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102,625
101,244
22.14
34,520,575
34,245,305
221,208
20,987,880
35,133,250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長期にわたる景気低迷のために市税収入の落ち込みが続き、年々低下傾向にある財政力指数であったが、平成</a:t>
          </a:r>
          <a:r>
            <a:rPr kumimoji="1" lang="en-US" altLang="ja-JP" sz="1300" baseline="0">
              <a:latin typeface="ＭＳ Ｐゴシック"/>
            </a:rPr>
            <a:t>26</a:t>
          </a:r>
          <a:r>
            <a:rPr kumimoji="1" lang="ja-JP" altLang="en-US" sz="1300" baseline="0">
              <a:latin typeface="ＭＳ Ｐゴシック"/>
            </a:rPr>
            <a:t>年度は前年度と横ばいとなり、類似団体平均を上回る水準を維持した。</a:t>
          </a:r>
          <a:endParaRPr kumimoji="1" lang="en-US" altLang="ja-JP" sz="1300" baseline="0">
            <a:latin typeface="ＭＳ Ｐゴシック"/>
          </a:endParaRPr>
        </a:p>
        <a:p>
          <a:r>
            <a:rPr kumimoji="1" lang="ja-JP" altLang="en-US" sz="1300" baseline="0">
              <a:latin typeface="ＭＳ Ｐゴシック"/>
            </a:rPr>
            <a:t>　しかしながら、今後も市税収入の大幅な増加は見込めない中で公共施設の更新を進めなければならず、投資的経費の抑制や維持管理経費の見直しなどライフサイクルコストの低減に努めるとともに、徴収体制の強化などにより一層の歳入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41728</xdr:rowOff>
    </xdr:to>
    <xdr:cxnSp macro="">
      <xdr:nvCxnSpPr>
        <xdr:cNvPr id="69" name="直線コネクタ 68"/>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76200</xdr:rowOff>
    </xdr:to>
    <xdr:cxnSp macro="">
      <xdr:nvCxnSpPr>
        <xdr:cNvPr id="72" name="直線コネクタ 71"/>
        <xdr:cNvCxnSpPr/>
      </xdr:nvCxnSpPr>
      <xdr:spPr>
        <a:xfrm flipV="1">
          <a:off x="3225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76200</xdr:rowOff>
    </xdr:to>
    <xdr:cxnSp macro="">
      <xdr:nvCxnSpPr>
        <xdr:cNvPr id="75" name="直線コネクタ 74"/>
        <xdr:cNvCxnSpPr/>
      </xdr:nvCxnSpPr>
      <xdr:spPr>
        <a:xfrm>
          <a:off x="2336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24493</xdr:rowOff>
    </xdr:to>
    <xdr:cxnSp macro="">
      <xdr:nvCxnSpPr>
        <xdr:cNvPr id="78" name="直線コネクタ 77"/>
        <xdr:cNvCxnSpPr/>
      </xdr:nvCxnSpPr>
      <xdr:spPr>
        <a:xfrm>
          <a:off x="1447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8" name="円/楕円 87"/>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89"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7" name="テキスト ボックス 96"/>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年度に</a:t>
          </a:r>
          <a:r>
            <a:rPr kumimoji="1" lang="en-US" altLang="ja-JP" sz="1300" baseline="0">
              <a:latin typeface="ＭＳ Ｐゴシック"/>
            </a:rPr>
            <a:t>21</a:t>
          </a:r>
          <a:r>
            <a:rPr kumimoji="1" lang="ja-JP" altLang="en-US" sz="1300" baseline="0">
              <a:latin typeface="ＭＳ Ｐゴシック"/>
            </a:rPr>
            <a:t>年ぶりに</a:t>
          </a:r>
          <a:r>
            <a:rPr kumimoji="1" lang="en-US" altLang="ja-JP" sz="1300" baseline="0">
              <a:latin typeface="ＭＳ Ｐゴシック"/>
            </a:rPr>
            <a:t>80</a:t>
          </a:r>
          <a:r>
            <a:rPr kumimoji="1" lang="ja-JP" altLang="en-US" sz="1300" baseline="0">
              <a:latin typeface="ＭＳ Ｐゴシック"/>
            </a:rPr>
            <a:t>％台となり、一時的に類似団体平均を下回る経常収支比率となったが、平成</a:t>
          </a:r>
          <a:r>
            <a:rPr kumimoji="1" lang="en-US" altLang="ja-JP" sz="1300" baseline="0">
              <a:latin typeface="ＭＳ Ｐゴシック"/>
            </a:rPr>
            <a:t>26</a:t>
          </a:r>
          <a:r>
            <a:rPr kumimoji="1" lang="ja-JP" altLang="en-US" sz="1300" baseline="0">
              <a:latin typeface="ＭＳ Ｐゴシック"/>
            </a:rPr>
            <a:t>年度は前年度と同様</a:t>
          </a:r>
          <a:r>
            <a:rPr kumimoji="1" lang="en-US" altLang="ja-JP" sz="1300" baseline="0">
              <a:latin typeface="ＭＳ Ｐゴシック"/>
            </a:rPr>
            <a:t>90</a:t>
          </a:r>
          <a:r>
            <a:rPr kumimoji="1" lang="ja-JP" altLang="en-US" sz="1300" baseline="0">
              <a:latin typeface="ＭＳ Ｐゴシック"/>
            </a:rPr>
            <a:t>％台後半となり、類似団体平均を大きく上回る結果となった。</a:t>
          </a:r>
          <a:endParaRPr kumimoji="1" lang="en-US" altLang="ja-JP" sz="1300" baseline="0">
            <a:latin typeface="ＭＳ Ｐゴシック"/>
          </a:endParaRPr>
        </a:p>
        <a:p>
          <a:r>
            <a:rPr kumimoji="1" lang="ja-JP" altLang="en-US" sz="1300" baseline="0">
              <a:latin typeface="ＭＳ Ｐゴシック"/>
            </a:rPr>
            <a:t>　主な要因は、法人市民税の大幅な減少によるものである。今後も、市税収入の大幅な増加は見込めないため、継続して行財政改革に取り組み、財政構造の弾力性の確保に努める。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63</xdr:row>
      <xdr:rowOff>133604</xdr:rowOff>
    </xdr:to>
    <xdr:cxnSp macro="">
      <xdr:nvCxnSpPr>
        <xdr:cNvPr id="130" name="直線コネクタ 129"/>
        <xdr:cNvCxnSpPr/>
      </xdr:nvCxnSpPr>
      <xdr:spPr>
        <a:xfrm>
          <a:off x="4114800" y="109204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63</xdr:row>
      <xdr:rowOff>119126</xdr:rowOff>
    </xdr:to>
    <xdr:cxnSp macro="">
      <xdr:nvCxnSpPr>
        <xdr:cNvPr id="133" name="直線コネクタ 132"/>
        <xdr:cNvCxnSpPr/>
      </xdr:nvCxnSpPr>
      <xdr:spPr>
        <a:xfrm>
          <a:off x="3225800" y="1050544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64</xdr:row>
      <xdr:rowOff>131064</xdr:rowOff>
    </xdr:to>
    <xdr:cxnSp macro="">
      <xdr:nvCxnSpPr>
        <xdr:cNvPr id="136" name="直線コネクタ 135"/>
        <xdr:cNvCxnSpPr/>
      </xdr:nvCxnSpPr>
      <xdr:spPr>
        <a:xfrm flipV="1">
          <a:off x="2336800" y="10505440"/>
          <a:ext cx="8890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64</xdr:row>
      <xdr:rowOff>131064</xdr:rowOff>
    </xdr:to>
    <xdr:cxnSp macro="">
      <xdr:nvCxnSpPr>
        <xdr:cNvPr id="139" name="直線コネクタ 138"/>
        <xdr:cNvCxnSpPr/>
      </xdr:nvCxnSpPr>
      <xdr:spPr>
        <a:xfrm>
          <a:off x="1447800" y="1070330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49" name="円/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54881</xdr:rowOff>
    </xdr:from>
    <xdr:ext cx="762000" cy="259045"/>
    <xdr:sp macro="" textlink="">
      <xdr:nvSpPr>
        <xdr:cNvPr id="150"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1" name="円/楕円 150"/>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2" name="テキスト ボックス 151"/>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3" name="円/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5" name="円/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6" name="テキスト ボックス 155"/>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7" name="円/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108983</xdr:rowOff>
    </xdr:from>
    <xdr:ext cx="762000" cy="259045"/>
    <xdr:sp macro="" textlink="">
      <xdr:nvSpPr>
        <xdr:cNvPr id="158" name="テキスト ボックス 157"/>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人件費・物件費等の決算額の合計においては、業務の委託化を推進しており、人件費から物件費へシフトしながら緩やかな低下傾向にあったものの、平成</a:t>
          </a:r>
          <a:r>
            <a:rPr kumimoji="1" lang="en-US" altLang="ja-JP" sz="1200">
              <a:latin typeface="ＭＳ Ｐゴシック"/>
            </a:rPr>
            <a:t>26</a:t>
          </a:r>
          <a:r>
            <a:rPr kumimoji="1" lang="ja-JP" altLang="en-US" sz="1200">
              <a:latin typeface="ＭＳ Ｐゴシック"/>
            </a:rPr>
            <a:t>年度決算では増加に転じた。この要因としては、中学校給食の導入よる物件費の増加に加え社会保障・税番号制度の導入など臨時的な物件費の増加も加わったことによる。</a:t>
          </a:r>
          <a:endParaRPr kumimoji="1" lang="en-US" altLang="ja-JP" sz="1200">
            <a:latin typeface="ＭＳ Ｐゴシック"/>
          </a:endParaRPr>
        </a:p>
        <a:p>
          <a:r>
            <a:rPr kumimoji="1" lang="ja-JP" altLang="en-US" sz="1200">
              <a:latin typeface="ＭＳ Ｐゴシック"/>
            </a:rPr>
            <a:t>　類似団体平均に比べて高い数値となる主な要因としては、技能労務職の平均年齢及び給与が高いことが挙げられる。今度も更なる委託化によるコスト削減を含めた適切な人員配置を進めることにより、類似団体平均の水準を目指す。</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36663</xdr:rowOff>
    </xdr:from>
    <xdr:to>
      <xdr:col>7</xdr:col>
      <xdr:colOff>152400</xdr:colOff>
      <xdr:row>85</xdr:row>
      <xdr:rowOff>148315</xdr:rowOff>
    </xdr:to>
    <xdr:cxnSp macro="">
      <xdr:nvCxnSpPr>
        <xdr:cNvPr id="195" name="直線コネクタ 194"/>
        <xdr:cNvCxnSpPr/>
      </xdr:nvCxnSpPr>
      <xdr:spPr>
        <a:xfrm>
          <a:off x="4114800" y="14609913"/>
          <a:ext cx="8382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36663</xdr:rowOff>
    </xdr:from>
    <xdr:to>
      <xdr:col>6</xdr:col>
      <xdr:colOff>0</xdr:colOff>
      <xdr:row>85</xdr:row>
      <xdr:rowOff>81355</xdr:rowOff>
    </xdr:to>
    <xdr:cxnSp macro="">
      <xdr:nvCxnSpPr>
        <xdr:cNvPr id="198" name="直線コネクタ 197"/>
        <xdr:cNvCxnSpPr/>
      </xdr:nvCxnSpPr>
      <xdr:spPr>
        <a:xfrm flipV="1">
          <a:off x="3225800" y="14609913"/>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81355</xdr:rowOff>
    </xdr:from>
    <xdr:to>
      <xdr:col>4</xdr:col>
      <xdr:colOff>482600</xdr:colOff>
      <xdr:row>86</xdr:row>
      <xdr:rowOff>23315</xdr:rowOff>
    </xdr:to>
    <xdr:cxnSp macro="">
      <xdr:nvCxnSpPr>
        <xdr:cNvPr id="201" name="直線コネクタ 200"/>
        <xdr:cNvCxnSpPr/>
      </xdr:nvCxnSpPr>
      <xdr:spPr>
        <a:xfrm flipV="1">
          <a:off x="2336800" y="14654605"/>
          <a:ext cx="889000" cy="1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105381</xdr:rowOff>
    </xdr:from>
    <xdr:to>
      <xdr:col>3</xdr:col>
      <xdr:colOff>279400</xdr:colOff>
      <xdr:row>86</xdr:row>
      <xdr:rowOff>23315</xdr:rowOff>
    </xdr:to>
    <xdr:cxnSp macro="">
      <xdr:nvCxnSpPr>
        <xdr:cNvPr id="204" name="直線コネクタ 203"/>
        <xdr:cNvCxnSpPr/>
      </xdr:nvCxnSpPr>
      <xdr:spPr>
        <a:xfrm>
          <a:off x="1447800" y="14678631"/>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97515</xdr:rowOff>
    </xdr:from>
    <xdr:to>
      <xdr:col>7</xdr:col>
      <xdr:colOff>203200</xdr:colOff>
      <xdr:row>86</xdr:row>
      <xdr:rowOff>27665</xdr:rowOff>
    </xdr:to>
    <xdr:sp macro="" textlink="">
      <xdr:nvSpPr>
        <xdr:cNvPr id="214" name="円/楕円 213"/>
        <xdr:cNvSpPr/>
      </xdr:nvSpPr>
      <xdr:spPr>
        <a:xfrm>
          <a:off x="4902200" y="146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69592</xdr:rowOff>
    </xdr:from>
    <xdr:ext cx="762000" cy="259045"/>
    <xdr:sp macro="" textlink="">
      <xdr:nvSpPr>
        <xdr:cNvPr id="215" name="人件費・物件費等の状況該当値テキスト"/>
        <xdr:cNvSpPr txBox="1"/>
      </xdr:nvSpPr>
      <xdr:spPr>
        <a:xfrm>
          <a:off x="5041900" y="146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116,763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157313</xdr:rowOff>
    </xdr:from>
    <xdr:to>
      <xdr:col>6</xdr:col>
      <xdr:colOff>50800</xdr:colOff>
      <xdr:row>85</xdr:row>
      <xdr:rowOff>87463</xdr:rowOff>
    </xdr:to>
    <xdr:sp macro="" textlink="">
      <xdr:nvSpPr>
        <xdr:cNvPr id="216" name="円/楕円 215"/>
        <xdr:cNvSpPr/>
      </xdr:nvSpPr>
      <xdr:spPr>
        <a:xfrm>
          <a:off x="4064000" y="145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72240</xdr:rowOff>
    </xdr:from>
    <xdr:ext cx="736600" cy="259045"/>
    <xdr:sp macro="" textlink="">
      <xdr:nvSpPr>
        <xdr:cNvPr id="217" name="テキスト ボックス 216"/>
        <xdr:cNvSpPr txBox="1"/>
      </xdr:nvSpPr>
      <xdr:spPr>
        <a:xfrm>
          <a:off x="3733800" y="1464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30555</xdr:rowOff>
    </xdr:from>
    <xdr:to>
      <xdr:col>4</xdr:col>
      <xdr:colOff>533400</xdr:colOff>
      <xdr:row>85</xdr:row>
      <xdr:rowOff>132155</xdr:rowOff>
    </xdr:to>
    <xdr:sp macro="" textlink="">
      <xdr:nvSpPr>
        <xdr:cNvPr id="218" name="円/楕円 217"/>
        <xdr:cNvSpPr/>
      </xdr:nvSpPr>
      <xdr:spPr>
        <a:xfrm>
          <a:off x="3175000" y="146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116932</xdr:rowOff>
    </xdr:from>
    <xdr:ext cx="762000" cy="259045"/>
    <xdr:sp macro="" textlink="">
      <xdr:nvSpPr>
        <xdr:cNvPr id="219" name="テキスト ボックス 218"/>
        <xdr:cNvSpPr txBox="1"/>
      </xdr:nvSpPr>
      <xdr:spPr>
        <a:xfrm>
          <a:off x="2844800" y="146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143965</xdr:rowOff>
    </xdr:from>
    <xdr:to>
      <xdr:col>3</xdr:col>
      <xdr:colOff>330200</xdr:colOff>
      <xdr:row>86</xdr:row>
      <xdr:rowOff>74115</xdr:rowOff>
    </xdr:to>
    <xdr:sp macro="" textlink="">
      <xdr:nvSpPr>
        <xdr:cNvPr id="220" name="円/楕円 219"/>
        <xdr:cNvSpPr/>
      </xdr:nvSpPr>
      <xdr:spPr>
        <a:xfrm>
          <a:off x="2286000" y="147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58892</xdr:rowOff>
    </xdr:from>
    <xdr:ext cx="762000" cy="259045"/>
    <xdr:sp macro="" textlink="">
      <xdr:nvSpPr>
        <xdr:cNvPr id="221" name="テキスト ボックス 220"/>
        <xdr:cNvSpPr txBox="1"/>
      </xdr:nvSpPr>
      <xdr:spPr>
        <a:xfrm>
          <a:off x="1955800" y="148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119,458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54581</xdr:rowOff>
    </xdr:from>
    <xdr:to>
      <xdr:col>2</xdr:col>
      <xdr:colOff>127000</xdr:colOff>
      <xdr:row>85</xdr:row>
      <xdr:rowOff>156181</xdr:rowOff>
    </xdr:to>
    <xdr:sp macro="" textlink="">
      <xdr:nvSpPr>
        <xdr:cNvPr id="222" name="円/楕円 221"/>
        <xdr:cNvSpPr/>
      </xdr:nvSpPr>
      <xdr:spPr>
        <a:xfrm>
          <a:off x="1397000" y="146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140958</xdr:rowOff>
    </xdr:from>
    <xdr:ext cx="762000" cy="259045"/>
    <xdr:sp macro="" textlink="">
      <xdr:nvSpPr>
        <xdr:cNvPr id="223" name="テキスト ボックス 222"/>
        <xdr:cNvSpPr txBox="1"/>
      </xdr:nvSpPr>
      <xdr:spPr>
        <a:xfrm>
          <a:off x="1066800" y="147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家公務員が平成２６年人事院勧告に基づく給与制度の総合的見直しによる給料表の引下げに伴う現給保障を実施した一方で、本市は現給保障を実施しなかったため、相対的に給料水準が下がり、平成２７年４月のラスパイレス指数は類似団体と比較しても低い数値となった。</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171027</xdr:rowOff>
    </xdr:to>
    <xdr:cxnSp macro="">
      <xdr:nvCxnSpPr>
        <xdr:cNvPr id="257" name="直線コネクタ 256"/>
        <xdr:cNvCxnSpPr/>
      </xdr:nvCxnSpPr>
      <xdr:spPr>
        <a:xfrm flipV="1">
          <a:off x="16179800" y="1442804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87</xdr:row>
      <xdr:rowOff>42757</xdr:rowOff>
    </xdr:to>
    <xdr:cxnSp macro="">
      <xdr:nvCxnSpPr>
        <xdr:cNvPr id="260" name="直線コネクタ 259"/>
        <xdr:cNvCxnSpPr/>
      </xdr:nvCxnSpPr>
      <xdr:spPr>
        <a:xfrm flipV="1">
          <a:off x="15290800" y="1457282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66887</xdr:rowOff>
    </xdr:to>
    <xdr:cxnSp macro="">
      <xdr:nvCxnSpPr>
        <xdr:cNvPr id="263" name="直線コネクタ 262"/>
        <xdr:cNvCxnSpPr/>
      </xdr:nvCxnSpPr>
      <xdr:spPr>
        <a:xfrm flipV="1">
          <a:off x="14401800" y="149589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87</xdr:row>
      <xdr:rowOff>66887</xdr:rowOff>
    </xdr:to>
    <xdr:cxnSp macro="">
      <xdr:nvCxnSpPr>
        <xdr:cNvPr id="266" name="直線コネクタ 265"/>
        <xdr:cNvCxnSpPr/>
      </xdr:nvCxnSpPr>
      <xdr:spPr>
        <a:xfrm>
          <a:off x="13512800" y="14524566"/>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6" name="円/楕円 275"/>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7"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8" name="円/楕円 277"/>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9" name="テキスト ボックス 278"/>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80" name="円/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81" name="テキスト ボックス 280"/>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16087</xdr:rowOff>
    </xdr:from>
    <xdr:to>
      <xdr:col>21</xdr:col>
      <xdr:colOff>50800</xdr:colOff>
      <xdr:row>87</xdr:row>
      <xdr:rowOff>117687</xdr:rowOff>
    </xdr:to>
    <xdr:sp macro="" textlink="">
      <xdr:nvSpPr>
        <xdr:cNvPr id="282" name="円/楕円 281"/>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127864</xdr:rowOff>
    </xdr:from>
    <xdr:ext cx="762000" cy="259045"/>
    <xdr:sp macro="" textlink="">
      <xdr:nvSpPr>
        <xdr:cNvPr id="283" name="テキスト ボックス 282"/>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業務の委託化など、様々な分野で行政のスリム化を進めており、平成２３年度より類似団体平均を下回る職員数となっている。</a:t>
          </a:r>
          <a:endParaRPr lang="ja-JP" altLang="ja-JP" sz="1300">
            <a:effectLst/>
          </a:endParaRPr>
        </a:p>
        <a:p>
          <a:r>
            <a:rPr kumimoji="1" lang="ja-JP" altLang="ja-JP" sz="1300">
              <a:solidFill>
                <a:schemeClr val="dk1"/>
              </a:solidFill>
              <a:effectLst/>
              <a:latin typeface="+mn-lt"/>
              <a:ea typeface="+mn-ea"/>
              <a:cs typeface="+mn-cs"/>
            </a:rPr>
            <a:t>　今後も「池田市行財政改革推進プラン</a:t>
          </a:r>
          <a:r>
            <a:rPr kumimoji="1" lang="en-US" altLang="ja-JP" sz="1300">
              <a:solidFill>
                <a:schemeClr val="dk1"/>
              </a:solidFill>
              <a:effectLst/>
              <a:latin typeface="+mn-lt"/>
              <a:ea typeface="+mn-ea"/>
              <a:cs typeface="+mn-cs"/>
            </a:rPr>
            <a:t>Ⅱ</a:t>
          </a:r>
          <a:r>
            <a:rPr kumimoji="1" lang="ja-JP" altLang="ja-JP" sz="1300">
              <a:solidFill>
                <a:schemeClr val="dk1"/>
              </a:solidFill>
              <a:effectLst/>
              <a:latin typeface="+mn-lt"/>
              <a:ea typeface="+mn-ea"/>
              <a:cs typeface="+mn-cs"/>
            </a:rPr>
            <a:t>」に基づき、安定的な財政構造を確立し、行政サービスの質を維持しつつ、引き続き適正な定員管理に努める。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98697</xdr:rowOff>
    </xdr:from>
    <xdr:to>
      <xdr:col>24</xdr:col>
      <xdr:colOff>558800</xdr:colOff>
      <xdr:row>61</xdr:row>
      <xdr:rowOff>109038</xdr:rowOff>
    </xdr:to>
    <xdr:cxnSp macro="">
      <xdr:nvCxnSpPr>
        <xdr:cNvPr id="322" name="直線コネクタ 321"/>
        <xdr:cNvCxnSpPr/>
      </xdr:nvCxnSpPr>
      <xdr:spPr>
        <a:xfrm>
          <a:off x="16179800" y="105571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98697</xdr:rowOff>
    </xdr:from>
    <xdr:to>
      <xdr:col>23</xdr:col>
      <xdr:colOff>406400</xdr:colOff>
      <xdr:row>61</xdr:row>
      <xdr:rowOff>105591</xdr:rowOff>
    </xdr:to>
    <xdr:cxnSp macro="">
      <xdr:nvCxnSpPr>
        <xdr:cNvPr id="325" name="直線コネクタ 324"/>
        <xdr:cNvCxnSpPr/>
      </xdr:nvCxnSpPr>
      <xdr:spPr>
        <a:xfrm flipV="1">
          <a:off x="15290800" y="105571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105591</xdr:rowOff>
    </xdr:from>
    <xdr:to>
      <xdr:col>22</xdr:col>
      <xdr:colOff>203200</xdr:colOff>
      <xdr:row>62</xdr:row>
      <xdr:rowOff>13426</xdr:rowOff>
    </xdr:to>
    <xdr:cxnSp macro="">
      <xdr:nvCxnSpPr>
        <xdr:cNvPr id="328" name="直線コネクタ 327"/>
        <xdr:cNvCxnSpPr/>
      </xdr:nvCxnSpPr>
      <xdr:spPr>
        <a:xfrm flipV="1">
          <a:off x="14401800" y="1056404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13426</xdr:rowOff>
    </xdr:from>
    <xdr:to>
      <xdr:col>21</xdr:col>
      <xdr:colOff>0</xdr:colOff>
      <xdr:row>62</xdr:row>
      <xdr:rowOff>103051</xdr:rowOff>
    </xdr:to>
    <xdr:cxnSp macro="">
      <xdr:nvCxnSpPr>
        <xdr:cNvPr id="331" name="直線コネクタ 330"/>
        <xdr:cNvCxnSpPr/>
      </xdr:nvCxnSpPr>
      <xdr:spPr>
        <a:xfrm flipV="1">
          <a:off x="13512800" y="1064332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58238</xdr:rowOff>
    </xdr:from>
    <xdr:to>
      <xdr:col>24</xdr:col>
      <xdr:colOff>609600</xdr:colOff>
      <xdr:row>61</xdr:row>
      <xdr:rowOff>159838</xdr:rowOff>
    </xdr:to>
    <xdr:sp macro="" textlink="">
      <xdr:nvSpPr>
        <xdr:cNvPr id="341" name="円/楕円 340"/>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74765</xdr:rowOff>
    </xdr:from>
    <xdr:ext cx="762000" cy="259045"/>
    <xdr:sp macro="" textlink="">
      <xdr:nvSpPr>
        <xdr:cNvPr id="342"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47897</xdr:rowOff>
    </xdr:from>
    <xdr:to>
      <xdr:col>23</xdr:col>
      <xdr:colOff>457200</xdr:colOff>
      <xdr:row>61</xdr:row>
      <xdr:rowOff>149497</xdr:rowOff>
    </xdr:to>
    <xdr:sp macro="" textlink="">
      <xdr:nvSpPr>
        <xdr:cNvPr id="343" name="円/楕円 342"/>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159674</xdr:rowOff>
    </xdr:from>
    <xdr:ext cx="736600" cy="259045"/>
    <xdr:sp macro="" textlink="">
      <xdr:nvSpPr>
        <xdr:cNvPr id="344" name="テキスト ボックス 343"/>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54791</xdr:rowOff>
    </xdr:from>
    <xdr:to>
      <xdr:col>22</xdr:col>
      <xdr:colOff>254000</xdr:colOff>
      <xdr:row>61</xdr:row>
      <xdr:rowOff>156391</xdr:rowOff>
    </xdr:to>
    <xdr:sp macro="" textlink="">
      <xdr:nvSpPr>
        <xdr:cNvPr id="345" name="円/楕円 344"/>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166568</xdr:rowOff>
    </xdr:from>
    <xdr:ext cx="762000" cy="259045"/>
    <xdr:sp macro="" textlink="">
      <xdr:nvSpPr>
        <xdr:cNvPr id="346" name="テキスト ボックス 345"/>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134076</xdr:rowOff>
    </xdr:from>
    <xdr:to>
      <xdr:col>21</xdr:col>
      <xdr:colOff>50800</xdr:colOff>
      <xdr:row>62</xdr:row>
      <xdr:rowOff>64226</xdr:rowOff>
    </xdr:to>
    <xdr:sp macro="" textlink="">
      <xdr:nvSpPr>
        <xdr:cNvPr id="347" name="円/楕円 346"/>
        <xdr:cNvSpPr/>
      </xdr:nvSpPr>
      <xdr:spPr>
        <a:xfrm>
          <a:off x="14351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74403</xdr:rowOff>
    </xdr:from>
    <xdr:ext cx="762000" cy="259045"/>
    <xdr:sp macro="" textlink="">
      <xdr:nvSpPr>
        <xdr:cNvPr id="348" name="テキスト ボックス 347"/>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52251</xdr:rowOff>
    </xdr:from>
    <xdr:to>
      <xdr:col>19</xdr:col>
      <xdr:colOff>533400</xdr:colOff>
      <xdr:row>62</xdr:row>
      <xdr:rowOff>153851</xdr:rowOff>
    </xdr:to>
    <xdr:sp macro="" textlink="">
      <xdr:nvSpPr>
        <xdr:cNvPr id="349" name="円/楕円 348"/>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138628</xdr:rowOff>
    </xdr:from>
    <xdr:ext cx="762000" cy="259045"/>
    <xdr:sp macro="" textlink="">
      <xdr:nvSpPr>
        <xdr:cNvPr id="350" name="テキスト ボックス 349"/>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病院に多額の繰出しを行い単年度公債費比率が高かった平成</a:t>
          </a:r>
          <a:r>
            <a:rPr kumimoji="1" lang="en-US" altLang="ja-JP" sz="1300">
              <a:latin typeface="ＭＳ Ｐゴシック"/>
            </a:rPr>
            <a:t>23</a:t>
          </a:r>
          <a:r>
            <a:rPr kumimoji="1" lang="ja-JP" altLang="en-US" sz="1300">
              <a:latin typeface="ＭＳ Ｐゴシック"/>
            </a:rPr>
            <a:t>年度が３ヵ年平均から外れたことで、平成</a:t>
          </a:r>
          <a:r>
            <a:rPr kumimoji="1" lang="en-US" altLang="ja-JP" sz="1300">
              <a:latin typeface="ＭＳ Ｐゴシック"/>
            </a:rPr>
            <a:t>26</a:t>
          </a:r>
          <a:r>
            <a:rPr kumimoji="1" lang="ja-JP" altLang="en-US" sz="1300">
              <a:latin typeface="ＭＳ Ｐゴシック"/>
            </a:rPr>
            <a:t>年度は前年度より</a:t>
          </a:r>
          <a:r>
            <a:rPr kumimoji="1" lang="en-US" altLang="ja-JP" sz="1300">
              <a:latin typeface="ＭＳ Ｐゴシック"/>
            </a:rPr>
            <a:t>1.2</a:t>
          </a:r>
          <a:r>
            <a:rPr kumimoji="1" lang="ja-JP" altLang="en-US" sz="1300">
              <a:latin typeface="ＭＳ Ｐゴシック"/>
            </a:rPr>
            <a:t>ポイント減少となり、</a:t>
          </a:r>
          <a:r>
            <a:rPr kumimoji="1" lang="en-US" altLang="ja-JP" sz="1300">
              <a:latin typeface="ＭＳ Ｐゴシック"/>
            </a:rPr>
            <a:t>4</a:t>
          </a:r>
          <a:r>
            <a:rPr kumimoji="1" lang="ja-JP" altLang="en-US" sz="1300">
              <a:latin typeface="ＭＳ Ｐゴシック"/>
            </a:rPr>
            <a:t>年連続で類似団体を下回る水準となっている。</a:t>
          </a:r>
          <a:endParaRPr kumimoji="1" lang="en-US" altLang="ja-JP" sz="1300">
            <a:latin typeface="ＭＳ Ｐゴシック"/>
          </a:endParaRPr>
        </a:p>
        <a:p>
          <a:r>
            <a:rPr kumimoji="1" lang="ja-JP" altLang="en-US" sz="1300">
              <a:latin typeface="ＭＳ Ｐゴシック"/>
            </a:rPr>
            <a:t>　近年、投資的事業の精査により建設事業債の発行を抑制しており、今後の地方債発行にあたっても交付税措置率の高い地方債の利用を図るなど、実質公債費比率の適正な管理に努める。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149098</xdr:rowOff>
    </xdr:from>
    <xdr:to>
      <xdr:col>24</xdr:col>
      <xdr:colOff>558800</xdr:colOff>
      <xdr:row>38</xdr:row>
      <xdr:rowOff>35560</xdr:rowOff>
    </xdr:to>
    <xdr:cxnSp macro="">
      <xdr:nvCxnSpPr>
        <xdr:cNvPr id="382" name="直線コネクタ 381"/>
        <xdr:cNvCxnSpPr/>
      </xdr:nvCxnSpPr>
      <xdr:spPr>
        <a:xfrm flipV="1">
          <a:off x="16179800" y="64927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74168</xdr:rowOff>
    </xdr:to>
    <xdr:cxnSp macro="">
      <xdr:nvCxnSpPr>
        <xdr:cNvPr id="385" name="直線コネクタ 384"/>
        <xdr:cNvCxnSpPr/>
      </xdr:nvCxnSpPr>
      <xdr:spPr>
        <a:xfrm flipV="1">
          <a:off x="15290800" y="655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38</xdr:row>
      <xdr:rowOff>93472</xdr:rowOff>
    </xdr:to>
    <xdr:cxnSp macro="">
      <xdr:nvCxnSpPr>
        <xdr:cNvPr id="388" name="直線コネクタ 387"/>
        <xdr:cNvCxnSpPr/>
      </xdr:nvCxnSpPr>
      <xdr:spPr>
        <a:xfrm flipV="1">
          <a:off x="14401800" y="65892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78994</xdr:rowOff>
    </xdr:from>
    <xdr:to>
      <xdr:col>21</xdr:col>
      <xdr:colOff>0</xdr:colOff>
      <xdr:row>38</xdr:row>
      <xdr:rowOff>93472</xdr:rowOff>
    </xdr:to>
    <xdr:cxnSp macro="">
      <xdr:nvCxnSpPr>
        <xdr:cNvPr id="391" name="直線コネクタ 390"/>
        <xdr:cNvCxnSpPr/>
      </xdr:nvCxnSpPr>
      <xdr:spPr>
        <a:xfrm>
          <a:off x="13512800" y="65940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98298</xdr:rowOff>
    </xdr:from>
    <xdr:to>
      <xdr:col>24</xdr:col>
      <xdr:colOff>609600</xdr:colOff>
      <xdr:row>38</xdr:row>
      <xdr:rowOff>28448</xdr:rowOff>
    </xdr:to>
    <xdr:sp macro="" textlink="">
      <xdr:nvSpPr>
        <xdr:cNvPr id="401" name="円/楕円 400"/>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114825</xdr:rowOff>
    </xdr:from>
    <xdr:ext cx="762000" cy="259045"/>
    <xdr:sp macro="" textlink="">
      <xdr:nvSpPr>
        <xdr:cNvPr id="402"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3" name="円/楕円 402"/>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4" name="テキスト ボックス 403"/>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405" name="円/楕円 404"/>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406" name="テキスト ボックス 405"/>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7" name="円/楕円 406"/>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8" name="テキスト ボックス 407"/>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28194</xdr:rowOff>
    </xdr:from>
    <xdr:to>
      <xdr:col>19</xdr:col>
      <xdr:colOff>533400</xdr:colOff>
      <xdr:row>38</xdr:row>
      <xdr:rowOff>129794</xdr:rowOff>
    </xdr:to>
    <xdr:sp macro="" textlink="">
      <xdr:nvSpPr>
        <xdr:cNvPr id="409" name="円/楕円 408"/>
        <xdr:cNvSpPr/>
      </xdr:nvSpPr>
      <xdr:spPr>
        <a:xfrm>
          <a:off x="13462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114571</xdr:rowOff>
    </xdr:from>
    <xdr:ext cx="762000" cy="259045"/>
    <xdr:sp macro="" textlink="">
      <xdr:nvSpPr>
        <xdr:cNvPr id="410" name="テキスト ボックス 409"/>
        <xdr:cNvSpPr txBox="1"/>
      </xdr:nvSpPr>
      <xdr:spPr>
        <a:xfrm>
          <a:off x="13131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将来負担比率は年々減少傾向で、類似団体平均と同程度の水準に届きつつある。</a:t>
          </a:r>
          <a:endParaRPr kumimoji="1" lang="en-US" altLang="ja-JP" sz="1300">
            <a:latin typeface="ＭＳ Ｐゴシック"/>
          </a:endParaRPr>
        </a:p>
        <a:p>
          <a:r>
            <a:rPr kumimoji="1" lang="ja-JP" altLang="en-US" sz="1300">
              <a:latin typeface="ＭＳ Ｐゴシック"/>
            </a:rPr>
            <a:t>　今度、老朽化した公共施設の更新に取り組まなければならず、「公共施設等総合管理計画」など中長期的な計画のもと、将来への負担を少しでも軽減できるよう、適正な公債管理に努める。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83490</xdr:rowOff>
    </xdr:from>
    <xdr:to>
      <xdr:col>24</xdr:col>
      <xdr:colOff>558800</xdr:colOff>
      <xdr:row>15</xdr:row>
      <xdr:rowOff>92659</xdr:rowOff>
    </xdr:to>
    <xdr:cxnSp macro="">
      <xdr:nvCxnSpPr>
        <xdr:cNvPr id="442" name="直線コネクタ 441"/>
        <xdr:cNvCxnSpPr/>
      </xdr:nvCxnSpPr>
      <xdr:spPr>
        <a:xfrm flipV="1">
          <a:off x="16179800" y="2655240"/>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92659</xdr:rowOff>
    </xdr:from>
    <xdr:to>
      <xdr:col>23</xdr:col>
      <xdr:colOff>406400</xdr:colOff>
      <xdr:row>16</xdr:row>
      <xdr:rowOff>3734</xdr:rowOff>
    </xdr:to>
    <xdr:cxnSp macro="">
      <xdr:nvCxnSpPr>
        <xdr:cNvPr id="445" name="直線コネクタ 444"/>
        <xdr:cNvCxnSpPr/>
      </xdr:nvCxnSpPr>
      <xdr:spPr>
        <a:xfrm flipV="1">
          <a:off x="15290800" y="2664409"/>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3734</xdr:rowOff>
    </xdr:from>
    <xdr:to>
      <xdr:col>22</xdr:col>
      <xdr:colOff>203200</xdr:colOff>
      <xdr:row>16</xdr:row>
      <xdr:rowOff>104115</xdr:rowOff>
    </xdr:to>
    <xdr:cxnSp macro="">
      <xdr:nvCxnSpPr>
        <xdr:cNvPr id="448" name="直線コネクタ 447"/>
        <xdr:cNvCxnSpPr/>
      </xdr:nvCxnSpPr>
      <xdr:spPr>
        <a:xfrm flipV="1">
          <a:off x="14401800" y="2746934"/>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104115</xdr:rowOff>
    </xdr:from>
    <xdr:to>
      <xdr:col>21</xdr:col>
      <xdr:colOff>0</xdr:colOff>
      <xdr:row>16</xdr:row>
      <xdr:rowOff>158166</xdr:rowOff>
    </xdr:to>
    <xdr:cxnSp macro="">
      <xdr:nvCxnSpPr>
        <xdr:cNvPr id="451" name="直線コネクタ 450"/>
        <xdr:cNvCxnSpPr/>
      </xdr:nvCxnSpPr>
      <xdr:spPr>
        <a:xfrm flipV="1">
          <a:off x="13512800" y="284731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32690</xdr:rowOff>
    </xdr:from>
    <xdr:to>
      <xdr:col>24</xdr:col>
      <xdr:colOff>609600</xdr:colOff>
      <xdr:row>15</xdr:row>
      <xdr:rowOff>134290</xdr:rowOff>
    </xdr:to>
    <xdr:sp macro="" textlink="">
      <xdr:nvSpPr>
        <xdr:cNvPr id="461" name="円/楕円 460"/>
        <xdr:cNvSpPr/>
      </xdr:nvSpPr>
      <xdr:spPr>
        <a:xfrm>
          <a:off x="16967200" y="2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4767</xdr:rowOff>
    </xdr:from>
    <xdr:ext cx="762000" cy="259045"/>
    <xdr:sp macro="" textlink="">
      <xdr:nvSpPr>
        <xdr:cNvPr id="462" name="将来負担の状況該当値テキスト"/>
        <xdr:cNvSpPr txBox="1"/>
      </xdr:nvSpPr>
      <xdr:spPr>
        <a:xfrm>
          <a:off x="17106900" y="25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41859</xdr:rowOff>
    </xdr:from>
    <xdr:to>
      <xdr:col>23</xdr:col>
      <xdr:colOff>457200</xdr:colOff>
      <xdr:row>15</xdr:row>
      <xdr:rowOff>143459</xdr:rowOff>
    </xdr:to>
    <xdr:sp macro="" textlink="">
      <xdr:nvSpPr>
        <xdr:cNvPr id="463" name="円/楕円 462"/>
        <xdr:cNvSpPr/>
      </xdr:nvSpPr>
      <xdr:spPr>
        <a:xfrm>
          <a:off x="16129000" y="2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128236</xdr:rowOff>
    </xdr:from>
    <xdr:ext cx="736600" cy="259045"/>
    <xdr:sp macro="" textlink="">
      <xdr:nvSpPr>
        <xdr:cNvPr id="464" name="テキスト ボックス 463"/>
        <xdr:cNvSpPr txBox="1"/>
      </xdr:nvSpPr>
      <xdr:spPr>
        <a:xfrm>
          <a:off x="15798800" y="269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65" name="円/楕円 464"/>
        <xdr:cNvSpPr/>
      </xdr:nvSpPr>
      <xdr:spPr>
        <a:xfrm>
          <a:off x="152400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66" name="テキスト ボックス 465"/>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53315</xdr:rowOff>
    </xdr:from>
    <xdr:to>
      <xdr:col>21</xdr:col>
      <xdr:colOff>50800</xdr:colOff>
      <xdr:row>16</xdr:row>
      <xdr:rowOff>154915</xdr:rowOff>
    </xdr:to>
    <xdr:sp macro="" textlink="">
      <xdr:nvSpPr>
        <xdr:cNvPr id="467" name="円/楕円 466"/>
        <xdr:cNvSpPr/>
      </xdr:nvSpPr>
      <xdr:spPr>
        <a:xfrm>
          <a:off x="14351000" y="27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139692</xdr:rowOff>
    </xdr:from>
    <xdr:ext cx="762000" cy="259045"/>
    <xdr:sp macro="" textlink="">
      <xdr:nvSpPr>
        <xdr:cNvPr id="468" name="テキスト ボックス 467"/>
        <xdr:cNvSpPr txBox="1"/>
      </xdr:nvSpPr>
      <xdr:spPr>
        <a:xfrm>
          <a:off x="14020800" y="2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107366</xdr:rowOff>
    </xdr:from>
    <xdr:to>
      <xdr:col>19</xdr:col>
      <xdr:colOff>533400</xdr:colOff>
      <xdr:row>17</xdr:row>
      <xdr:rowOff>37516</xdr:rowOff>
    </xdr:to>
    <xdr:sp macro="" textlink="">
      <xdr:nvSpPr>
        <xdr:cNvPr id="469" name="円/楕円 468"/>
        <xdr:cNvSpPr/>
      </xdr:nvSpPr>
      <xdr:spPr>
        <a:xfrm>
          <a:off x="13462000" y="28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22293</xdr:rowOff>
    </xdr:from>
    <xdr:ext cx="762000" cy="259045"/>
    <xdr:sp macro="" textlink="">
      <xdr:nvSpPr>
        <xdr:cNvPr id="470" name="テキスト ボックス 469"/>
        <xdr:cNvSpPr txBox="1"/>
      </xdr:nvSpPr>
      <xdr:spPr>
        <a:xfrm>
          <a:off x="13131800" y="293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102,625
101,244
22.14
34,520,575
34,245,305
221,208
20,987,880
35,133,250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給料カット（平成２４年１月～平成２５年９月：課長以上２．５％・その他２％、平成２５年１０月～平成２６年３月：課長以上９．７７％・課長代理～主査７．６５％・その他４．６５％）の復元により、平成２６年度は前年度と比較して職員給は増加し、人件費総額は若干増加したものの、</a:t>
          </a:r>
          <a:r>
            <a:rPr kumimoji="1" lang="ja-JP" altLang="en-US" sz="1300">
              <a:solidFill>
                <a:schemeClr val="dk1"/>
              </a:solidFill>
              <a:effectLst/>
              <a:latin typeface="+mn-lt"/>
              <a:ea typeface="+mn-ea"/>
              <a:cs typeface="+mn-cs"/>
            </a:rPr>
            <a:t>経常一般財源の増により人件費にかかる</a:t>
          </a:r>
          <a:r>
            <a:rPr kumimoji="1" lang="ja-JP" altLang="ja-JP" sz="1300">
              <a:solidFill>
                <a:schemeClr val="dk1"/>
              </a:solidFill>
              <a:effectLst/>
              <a:latin typeface="+mn-lt"/>
              <a:ea typeface="+mn-ea"/>
              <a:cs typeface="+mn-cs"/>
            </a:rPr>
            <a:t>経常収支比率は減となった。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31750</xdr:rowOff>
    </xdr:to>
    <xdr:cxnSp macro="">
      <xdr:nvCxnSpPr>
        <xdr:cNvPr id="64" name="直線コネクタ 63"/>
        <xdr:cNvCxnSpPr/>
      </xdr:nvCxnSpPr>
      <xdr:spPr>
        <a:xfrm flipV="1">
          <a:off x="3987800" y="666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39</xdr:row>
      <xdr:rowOff>31750</xdr:rowOff>
    </xdr:to>
    <xdr:cxnSp macro="">
      <xdr:nvCxnSpPr>
        <xdr:cNvPr id="67" name="直線コネクタ 66"/>
        <xdr:cNvCxnSpPr/>
      </xdr:nvCxnSpPr>
      <xdr:spPr>
        <a:xfrm>
          <a:off x="3098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40</xdr:row>
      <xdr:rowOff>157480</xdr:rowOff>
    </xdr:to>
    <xdr:cxnSp macro="">
      <xdr:nvCxnSpPr>
        <xdr:cNvPr id="70" name="直線コネクタ 69"/>
        <xdr:cNvCxnSpPr/>
      </xdr:nvCxnSpPr>
      <xdr:spPr>
        <a:xfrm flipV="1">
          <a:off x="2209800" y="6565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40</xdr:row>
      <xdr:rowOff>157480</xdr:rowOff>
    </xdr:to>
    <xdr:cxnSp macro="">
      <xdr:nvCxnSpPr>
        <xdr:cNvPr id="73" name="直線コネクタ 72"/>
        <xdr:cNvCxnSpPr/>
      </xdr:nvCxnSpPr>
      <xdr:spPr>
        <a:xfrm>
          <a:off x="1320800" y="67716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5" name="円/楕円 84"/>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6" name="テキスト ボックス 85"/>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89" name="円/楕円 88"/>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0" name="テキスト ボックス 89"/>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1" name="円/楕円 90"/>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2" name="テキスト ボックス 91"/>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物件費に係る経常収支比率は、類似団体及び全国平均、大阪府内市町村平均のいずれと比べても高い水準にある。</a:t>
          </a:r>
          <a:endParaRPr kumimoji="1" lang="en-US" altLang="ja-JP" sz="1300">
            <a:latin typeface="ＭＳ Ｐゴシック"/>
          </a:endParaRPr>
        </a:p>
        <a:p>
          <a:r>
            <a:rPr kumimoji="1" lang="ja-JP" altLang="en-US" sz="1300">
              <a:latin typeface="ＭＳ Ｐゴシック"/>
            </a:rPr>
            <a:t>　業務の委託化による人件費から物件費へのシフトは継続していくため、行政のスリム化により委託料以外の物件費の縮減に努めるとともに、委託料についても民間活力による効率化や競争に伴うコスト削減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46990</xdr:rowOff>
    </xdr:to>
    <xdr:cxnSp macro="">
      <xdr:nvCxnSpPr>
        <xdr:cNvPr id="125" name="直線コネクタ 124"/>
        <xdr:cNvCxnSpPr/>
      </xdr:nvCxnSpPr>
      <xdr:spPr>
        <a:xfrm>
          <a:off x="15671800" y="2908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165100</xdr:rowOff>
    </xdr:to>
    <xdr:cxnSp macro="">
      <xdr:nvCxnSpPr>
        <xdr:cNvPr id="128" name="直線コネクタ 127"/>
        <xdr:cNvCxnSpPr/>
      </xdr:nvCxnSpPr>
      <xdr:spPr>
        <a:xfrm>
          <a:off x="14782800" y="2740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119380</xdr:rowOff>
    </xdr:to>
    <xdr:cxnSp macro="">
      <xdr:nvCxnSpPr>
        <xdr:cNvPr id="131" name="直線コネクタ 130"/>
        <xdr:cNvCxnSpPr/>
      </xdr:nvCxnSpPr>
      <xdr:spPr>
        <a:xfrm flipV="1">
          <a:off x="13893800" y="2740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119380</xdr:rowOff>
    </xdr:to>
    <xdr:cxnSp macro="">
      <xdr:nvCxnSpPr>
        <xdr:cNvPr id="134" name="直線コネクタ 133"/>
        <xdr:cNvCxnSpPr/>
      </xdr:nvCxnSpPr>
      <xdr:spPr>
        <a:xfrm>
          <a:off x="13004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33037</xdr:rowOff>
    </xdr:from>
    <xdr:ext cx="762000" cy="259045"/>
    <xdr:sp macro="" textlink="">
      <xdr:nvSpPr>
        <xdr:cNvPr id="149" name="テキスト ボックス 148"/>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年度決算は前年度と比べて</a:t>
          </a:r>
          <a:r>
            <a:rPr kumimoji="1" lang="en-US" altLang="ja-JP" sz="1300">
              <a:latin typeface="ＭＳ Ｐゴシック"/>
            </a:rPr>
            <a:t>0.3</a:t>
          </a:r>
          <a:r>
            <a:rPr kumimoji="1" lang="ja-JP" altLang="en-US" sz="1300">
              <a:latin typeface="ＭＳ Ｐゴシック"/>
            </a:rPr>
            <a:t>ポイント増加したものの、類似団体平均の水準は下回っている。その要因として、生活保護率が類似団体平均と比べて低いことが挙げられる。</a:t>
          </a:r>
          <a:endParaRPr kumimoji="1" lang="en-US" altLang="ja-JP" sz="1300">
            <a:latin typeface="ＭＳ Ｐゴシック"/>
          </a:endParaRPr>
        </a:p>
        <a:p>
          <a:r>
            <a:rPr kumimoji="1" lang="ja-JP" altLang="en-US" sz="1300">
              <a:latin typeface="ＭＳ Ｐゴシック"/>
            </a:rPr>
            <a:t>　決算額については、生活保護関連経費は前年度より減少となっている。一方、児童医療及び障害福祉関連の増加により、扶助費に係る経常収支比率は上昇した。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42635</xdr:rowOff>
    </xdr:to>
    <xdr:cxnSp macro="">
      <xdr:nvCxnSpPr>
        <xdr:cNvPr id="188" name="直線コネクタ 187"/>
        <xdr:cNvCxnSpPr/>
      </xdr:nvCxnSpPr>
      <xdr:spPr>
        <a:xfrm>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9978</xdr:rowOff>
    </xdr:to>
    <xdr:cxnSp macro="">
      <xdr:nvCxnSpPr>
        <xdr:cNvPr id="191" name="直線コネクタ 190"/>
        <xdr:cNvCxnSpPr/>
      </xdr:nvCxnSpPr>
      <xdr:spPr>
        <a:xfrm>
          <a:off x="3098800" y="9352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116115</xdr:rowOff>
    </xdr:to>
    <xdr:cxnSp macro="">
      <xdr:nvCxnSpPr>
        <xdr:cNvPr id="194" name="直線コネクタ 193"/>
        <xdr:cNvCxnSpPr/>
      </xdr:nvCxnSpPr>
      <xdr:spPr>
        <a:xfrm flipV="1">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116115</xdr:rowOff>
    </xdr:to>
    <xdr:cxnSp macro="">
      <xdr:nvCxnSpPr>
        <xdr:cNvPr id="197" name="直線コネクタ 196"/>
        <xdr:cNvCxnSpPr/>
      </xdr:nvCxnSpPr>
      <xdr:spPr>
        <a:xfrm>
          <a:off x="1320800" y="9287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7" name="円/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09" name="円/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1" name="円/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3" name="円/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5" name="円/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年度は前年度に比べて</a:t>
          </a:r>
          <a:r>
            <a:rPr kumimoji="1" lang="en-US" altLang="ja-JP" sz="1300">
              <a:latin typeface="ＭＳ Ｐゴシック"/>
            </a:rPr>
            <a:t>0.2</a:t>
          </a:r>
          <a:r>
            <a:rPr kumimoji="1" lang="ja-JP" altLang="en-US" sz="1300">
              <a:latin typeface="ＭＳ Ｐゴシック"/>
            </a:rPr>
            <a:t>ポイント減少し、類似団体平均の水準は下回っている。</a:t>
          </a:r>
          <a:endParaRPr kumimoji="1" lang="en-US" altLang="ja-JP" sz="1300">
            <a:latin typeface="ＭＳ Ｐゴシック"/>
          </a:endParaRPr>
        </a:p>
        <a:p>
          <a:r>
            <a:rPr kumimoji="1" lang="ja-JP" altLang="en-US" sz="1300">
              <a:latin typeface="ＭＳ Ｐゴシック"/>
            </a:rPr>
            <a:t>　しかしながら、高齢化の影響などにより医療・介護関係の特別会計への繰出金が増加傾向にあるので、今後も特別会計の健全化を図り、繰出金の適正化に努める。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63500</xdr:rowOff>
    </xdr:from>
    <xdr:to>
      <xdr:col>24</xdr:col>
      <xdr:colOff>31750</xdr:colOff>
      <xdr:row>56</xdr:row>
      <xdr:rowOff>88900</xdr:rowOff>
    </xdr:to>
    <xdr:cxnSp macro="">
      <xdr:nvCxnSpPr>
        <xdr:cNvPr id="249" name="直線コネクタ 248"/>
        <xdr:cNvCxnSpPr/>
      </xdr:nvCxnSpPr>
      <xdr:spPr>
        <a:xfrm flipV="1">
          <a:off x="15671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56</xdr:row>
      <xdr:rowOff>88900</xdr:rowOff>
    </xdr:to>
    <xdr:cxnSp macro="">
      <xdr:nvCxnSpPr>
        <xdr:cNvPr id="252" name="直線コネクタ 251"/>
        <xdr:cNvCxnSpPr/>
      </xdr:nvCxnSpPr>
      <xdr:spPr>
        <a:xfrm>
          <a:off x="14782800" y="9448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19050</xdr:rowOff>
    </xdr:from>
    <xdr:to>
      <xdr:col>21</xdr:col>
      <xdr:colOff>361950</xdr:colOff>
      <xdr:row>56</xdr:row>
      <xdr:rowOff>50800</xdr:rowOff>
    </xdr:to>
    <xdr:cxnSp macro="">
      <xdr:nvCxnSpPr>
        <xdr:cNvPr id="255" name="直線コネクタ 254"/>
        <xdr:cNvCxnSpPr/>
      </xdr:nvCxnSpPr>
      <xdr:spPr>
        <a:xfrm flipV="1">
          <a:off x="13893800" y="9448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139700</xdr:rowOff>
    </xdr:from>
    <xdr:to>
      <xdr:col>20</xdr:col>
      <xdr:colOff>158750</xdr:colOff>
      <xdr:row>56</xdr:row>
      <xdr:rowOff>50800</xdr:rowOff>
    </xdr:to>
    <xdr:cxnSp macro="">
      <xdr:nvCxnSpPr>
        <xdr:cNvPr id="258" name="直線コネクタ 257"/>
        <xdr:cNvCxnSpPr/>
      </xdr:nvCxnSpPr>
      <xdr:spPr>
        <a:xfrm>
          <a:off x="13004800" y="9398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68" name="円/楕円 267"/>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29227</xdr:rowOff>
    </xdr:from>
    <xdr:ext cx="762000" cy="259045"/>
    <xdr:sp macro="" textlink="">
      <xdr:nvSpPr>
        <xdr:cNvPr id="269"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0" name="円/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1" name="テキスト ボックス 270"/>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2" name="円/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88900</xdr:rowOff>
    </xdr:from>
    <xdr:to>
      <xdr:col>19</xdr:col>
      <xdr:colOff>6350</xdr:colOff>
      <xdr:row>55</xdr:row>
      <xdr:rowOff>19050</xdr:rowOff>
    </xdr:to>
    <xdr:sp macro="" textlink="">
      <xdr:nvSpPr>
        <xdr:cNvPr id="276" name="円/楕円 275"/>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29227</xdr:rowOff>
    </xdr:from>
    <xdr:ext cx="762000" cy="259045"/>
    <xdr:sp macro="" textlink="">
      <xdr:nvSpPr>
        <xdr:cNvPr id="277" name="テキスト ボックス 276"/>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年度決算は前年度と比べて</a:t>
          </a:r>
          <a:r>
            <a:rPr kumimoji="1" lang="en-US" altLang="ja-JP" sz="1300">
              <a:latin typeface="ＭＳ Ｐゴシック"/>
            </a:rPr>
            <a:t>0.1</a:t>
          </a:r>
          <a:r>
            <a:rPr kumimoji="1" lang="ja-JP" altLang="en-US" sz="1300">
              <a:latin typeface="ＭＳ Ｐゴシック"/>
            </a:rPr>
            <a:t>ポイント増加したものの、依然として類似団体の水準は下回っている。</a:t>
          </a:r>
          <a:endParaRPr kumimoji="1" lang="en-US" altLang="ja-JP" sz="1300">
            <a:latin typeface="ＭＳ Ｐゴシック"/>
          </a:endParaRPr>
        </a:p>
        <a:p>
          <a:r>
            <a:rPr kumimoji="1" lang="ja-JP" altLang="en-US" sz="1300">
              <a:latin typeface="ＭＳ Ｐゴシック"/>
            </a:rPr>
            <a:t>　増加の要因としては、下水道事業への繰出金がやや増加しており、今後も引き続き公営企業の健全化、また補助費全体の適正な管理に努める。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66040</xdr:rowOff>
    </xdr:to>
    <xdr:cxnSp macro="">
      <xdr:nvCxnSpPr>
        <xdr:cNvPr id="309" name="直線コネクタ 308"/>
        <xdr:cNvCxnSpPr/>
      </xdr:nvCxnSpPr>
      <xdr:spPr>
        <a:xfrm>
          <a:off x="15671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73660</xdr:rowOff>
    </xdr:to>
    <xdr:cxnSp macro="">
      <xdr:nvCxnSpPr>
        <xdr:cNvPr id="312" name="直線コネクタ 311"/>
        <xdr:cNvCxnSpPr/>
      </xdr:nvCxnSpPr>
      <xdr:spPr>
        <a:xfrm flipV="1">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119380</xdr:rowOff>
    </xdr:to>
    <xdr:cxnSp macro="">
      <xdr:nvCxnSpPr>
        <xdr:cNvPr id="315" name="直線コネクタ 314"/>
        <xdr:cNvCxnSpPr/>
      </xdr:nvCxnSpPr>
      <xdr:spPr>
        <a:xfrm flipV="1">
          <a:off x="13893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36</xdr:row>
      <xdr:rowOff>119380</xdr:rowOff>
    </xdr:to>
    <xdr:cxnSp macro="">
      <xdr:nvCxnSpPr>
        <xdr:cNvPr id="318" name="直線コネクタ 317"/>
        <xdr:cNvCxnSpPr/>
      </xdr:nvCxnSpPr>
      <xdr:spPr>
        <a:xfrm>
          <a:off x="13004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28" name="円/楕円 327"/>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31767</xdr:rowOff>
    </xdr:from>
    <xdr:ext cx="762000" cy="259045"/>
    <xdr:sp macro="" textlink="">
      <xdr:nvSpPr>
        <xdr:cNvPr id="329"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0" name="円/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2" name="円/楕円 331"/>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3" name="テキスト ボックス 33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68580</xdr:rowOff>
    </xdr:from>
    <xdr:to>
      <xdr:col>20</xdr:col>
      <xdr:colOff>209550</xdr:colOff>
      <xdr:row>36</xdr:row>
      <xdr:rowOff>170180</xdr:rowOff>
    </xdr:to>
    <xdr:sp macro="" textlink="">
      <xdr:nvSpPr>
        <xdr:cNvPr id="334" name="円/楕円 333"/>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35" name="テキスト ボックス 334"/>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36" name="円/楕円 335"/>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37" name="テキスト ボックス 336"/>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公債費に係る経常収支比率について、近年ほぼ横ばいで推移している。</a:t>
          </a:r>
          <a:endParaRPr kumimoji="1" lang="en-US" altLang="ja-JP" sz="1300">
            <a:latin typeface="ＭＳ Ｐゴシック"/>
          </a:endParaRPr>
        </a:p>
        <a:p>
          <a:r>
            <a:rPr kumimoji="1" lang="ja-JP" altLang="en-US" sz="1300">
              <a:latin typeface="ＭＳ Ｐゴシック"/>
            </a:rPr>
            <a:t>　建設事業債の発行抑制が続いているものの、臨時財政対策費の償還が増加している。今後も公共施設の更新などの課題を抱えているため、適正な公債管理に努める必要がある。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58420</xdr:rowOff>
    </xdr:to>
    <xdr:cxnSp macro="">
      <xdr:nvCxnSpPr>
        <xdr:cNvPr id="367" name="直線コネクタ 366"/>
        <xdr:cNvCxnSpPr/>
      </xdr:nvCxnSpPr>
      <xdr:spPr>
        <a:xfrm>
          <a:off x="3987800" y="13426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53848</xdr:rowOff>
    </xdr:to>
    <xdr:cxnSp macro="">
      <xdr:nvCxnSpPr>
        <xdr:cNvPr id="370" name="直線コネクタ 369"/>
        <xdr:cNvCxnSpPr/>
      </xdr:nvCxnSpPr>
      <xdr:spPr>
        <a:xfrm>
          <a:off x="3098800" y="13340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81280</xdr:rowOff>
    </xdr:to>
    <xdr:cxnSp macro="">
      <xdr:nvCxnSpPr>
        <xdr:cNvPr id="373" name="直線コネクタ 372"/>
        <xdr:cNvCxnSpPr/>
      </xdr:nvCxnSpPr>
      <xdr:spPr>
        <a:xfrm flipV="1">
          <a:off x="2209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81280</xdr:rowOff>
    </xdr:to>
    <xdr:cxnSp macro="">
      <xdr:nvCxnSpPr>
        <xdr:cNvPr id="376" name="直線コネクタ 375"/>
        <xdr:cNvCxnSpPr/>
      </xdr:nvCxnSpPr>
      <xdr:spPr>
        <a:xfrm>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6" name="円/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8" name="円/楕円 387"/>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9" name="テキスト ボックス 388"/>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0" name="円/楕円 389"/>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1" name="テキスト ボックス 39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年度は前年度に比べて</a:t>
          </a:r>
          <a:r>
            <a:rPr kumimoji="1" lang="en-US" altLang="ja-JP" sz="1300">
              <a:latin typeface="ＭＳ Ｐゴシック"/>
            </a:rPr>
            <a:t>0.2</a:t>
          </a:r>
          <a:r>
            <a:rPr kumimoji="1" lang="ja-JP" altLang="en-US" sz="1300">
              <a:latin typeface="ＭＳ Ｐゴシック"/>
            </a:rPr>
            <a:t>ポイント増加し、前年度同様に類似団体平均を上回っている。</a:t>
          </a:r>
          <a:endParaRPr kumimoji="1" lang="en-US" altLang="ja-JP" sz="1300">
            <a:latin typeface="ＭＳ Ｐゴシック"/>
          </a:endParaRPr>
        </a:p>
        <a:p>
          <a:r>
            <a:rPr kumimoji="1" lang="ja-JP" altLang="en-US" sz="1300">
              <a:latin typeface="ＭＳ Ｐゴシック"/>
            </a:rPr>
            <a:t>　物件費や扶助費に係る経常収支比率は今後も上昇傾向が見込まれるため、行財政改革推進プラン</a:t>
          </a:r>
          <a:r>
            <a:rPr kumimoji="1" lang="en-US" altLang="ja-JP" sz="1300">
              <a:latin typeface="ＭＳ Ｐゴシック"/>
            </a:rPr>
            <a:t>Ⅱ</a:t>
          </a:r>
          <a:r>
            <a:rPr kumimoji="1" lang="ja-JP" altLang="en-US" sz="1300">
              <a:latin typeface="ＭＳ Ｐゴシック"/>
            </a:rPr>
            <a:t>等に基いた事務事業の見直しやコスト削減及び歳入の確保に努めることで、経常収支比率の上昇を抑える必要がある。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90424</xdr:rowOff>
    </xdr:from>
    <xdr:to>
      <xdr:col>24</xdr:col>
      <xdr:colOff>31750</xdr:colOff>
      <xdr:row>78</xdr:row>
      <xdr:rowOff>99568</xdr:rowOff>
    </xdr:to>
    <xdr:cxnSp macro="">
      <xdr:nvCxnSpPr>
        <xdr:cNvPr id="426" name="直線コネクタ 425"/>
        <xdr:cNvCxnSpPr/>
      </xdr:nvCxnSpPr>
      <xdr:spPr>
        <a:xfrm>
          <a:off x="15671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78</xdr:row>
      <xdr:rowOff>90424</xdr:rowOff>
    </xdr:to>
    <xdr:cxnSp macro="">
      <xdr:nvCxnSpPr>
        <xdr:cNvPr id="429" name="直線コネクタ 428"/>
        <xdr:cNvCxnSpPr/>
      </xdr:nvCxnSpPr>
      <xdr:spPr>
        <a:xfrm>
          <a:off x="14782800" y="1315720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79</xdr:row>
      <xdr:rowOff>65278</xdr:rowOff>
    </xdr:to>
    <xdr:cxnSp macro="">
      <xdr:nvCxnSpPr>
        <xdr:cNvPr id="432" name="直線コネクタ 431"/>
        <xdr:cNvCxnSpPr/>
      </xdr:nvCxnSpPr>
      <xdr:spPr>
        <a:xfrm flipV="1">
          <a:off x="13893800" y="13157200"/>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79</xdr:row>
      <xdr:rowOff>65278</xdr:rowOff>
    </xdr:to>
    <xdr:cxnSp macro="">
      <xdr:nvCxnSpPr>
        <xdr:cNvPr id="435" name="直線コネクタ 434"/>
        <xdr:cNvCxnSpPr/>
      </xdr:nvCxnSpPr>
      <xdr:spPr>
        <a:xfrm>
          <a:off x="13004800" y="1327607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5" name="円/楕円 444"/>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6"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39624</xdr:rowOff>
    </xdr:from>
    <xdr:to>
      <xdr:col>22</xdr:col>
      <xdr:colOff>615950</xdr:colOff>
      <xdr:row>78</xdr:row>
      <xdr:rowOff>141224</xdr:rowOff>
    </xdr:to>
    <xdr:sp macro="" textlink="">
      <xdr:nvSpPr>
        <xdr:cNvPr id="447" name="円/楕円 446"/>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126001</xdr:rowOff>
    </xdr:from>
    <xdr:ext cx="736600" cy="259045"/>
    <xdr:sp macro="" textlink="">
      <xdr:nvSpPr>
        <xdr:cNvPr id="448" name="テキスト ボックス 447"/>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9" name="円/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0" name="テキスト ボックス 44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51" name="円/楕円 450"/>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52" name="テキスト ボックス 451"/>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3" name="円/楕円 452"/>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135399</xdr:rowOff>
    </xdr:from>
    <xdr:ext cx="762000" cy="259045"/>
    <xdr:sp macro="" textlink="">
      <xdr:nvSpPr>
        <xdr:cNvPr id="454" name="テキスト ボックス 453"/>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大阪府池田市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107482</xdr:rowOff>
    </xdr:from>
    <xdr:to>
      <xdr:col>4</xdr:col>
      <xdr:colOff>1117600</xdr:colOff>
      <xdr:row>16</xdr:row>
      <xdr:rowOff>48470</xdr:rowOff>
    </xdr:to>
    <xdr:cxnSp macro="">
      <xdr:nvCxnSpPr>
        <xdr:cNvPr id="52" name="直線コネクタ 51"/>
        <xdr:cNvCxnSpPr/>
      </xdr:nvCxnSpPr>
      <xdr:spPr bwMode="auto">
        <a:xfrm flipV="1">
          <a:off x="5003800" y="2726857"/>
          <a:ext cx="6477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92259</xdr:rowOff>
    </xdr:from>
    <xdr:ext cx="762000" cy="259045"/>
    <xdr:sp macro="" textlink="">
      <xdr:nvSpPr>
        <xdr:cNvPr id="53" name="人口1人当たり決算額の推移平均値テキスト130"/>
        <xdr:cNvSpPr txBox="1"/>
      </xdr:nvSpPr>
      <xdr:spPr>
        <a:xfrm>
          <a:off x="5740400" y="271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110519</xdr:rowOff>
    </xdr:from>
    <xdr:to>
      <xdr:col>4</xdr:col>
      <xdr:colOff>469900</xdr:colOff>
      <xdr:row>16</xdr:row>
      <xdr:rowOff>48470</xdr:rowOff>
    </xdr:to>
    <xdr:cxnSp macro="">
      <xdr:nvCxnSpPr>
        <xdr:cNvPr id="55" name="直線コネクタ 54"/>
        <xdr:cNvCxnSpPr/>
      </xdr:nvCxnSpPr>
      <xdr:spPr bwMode="auto">
        <a:xfrm>
          <a:off x="4305300" y="2729894"/>
          <a:ext cx="698500" cy="10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101930</xdr:rowOff>
    </xdr:from>
    <xdr:to>
      <xdr:col>3</xdr:col>
      <xdr:colOff>904875</xdr:colOff>
      <xdr:row>15</xdr:row>
      <xdr:rowOff>110519</xdr:rowOff>
    </xdr:to>
    <xdr:cxnSp macro="">
      <xdr:nvCxnSpPr>
        <xdr:cNvPr id="58" name="直線コネクタ 57"/>
        <xdr:cNvCxnSpPr/>
      </xdr:nvCxnSpPr>
      <xdr:spPr bwMode="auto">
        <a:xfrm>
          <a:off x="3606800" y="2549855"/>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101930</xdr:rowOff>
    </xdr:from>
    <xdr:to>
      <xdr:col>3</xdr:col>
      <xdr:colOff>206375</xdr:colOff>
      <xdr:row>15</xdr:row>
      <xdr:rowOff>5885</xdr:rowOff>
    </xdr:to>
    <xdr:cxnSp macro="">
      <xdr:nvCxnSpPr>
        <xdr:cNvPr id="61" name="直線コネクタ 60"/>
        <xdr:cNvCxnSpPr/>
      </xdr:nvCxnSpPr>
      <xdr:spPr bwMode="auto">
        <a:xfrm flipV="1">
          <a:off x="2908300" y="2549855"/>
          <a:ext cx="698500" cy="7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56682</xdr:rowOff>
    </xdr:from>
    <xdr:to>
      <xdr:col>5</xdr:col>
      <xdr:colOff>34925</xdr:colOff>
      <xdr:row>15</xdr:row>
      <xdr:rowOff>158282</xdr:rowOff>
    </xdr:to>
    <xdr:sp macro="" textlink="">
      <xdr:nvSpPr>
        <xdr:cNvPr id="71" name="円/楕円 70"/>
        <xdr:cNvSpPr/>
      </xdr:nvSpPr>
      <xdr:spPr bwMode="auto">
        <a:xfrm>
          <a:off x="5600700" y="267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73209</xdr:rowOff>
    </xdr:from>
    <xdr:ext cx="762000" cy="259045"/>
    <xdr:sp macro="" textlink="">
      <xdr:nvSpPr>
        <xdr:cNvPr id="72" name="人口1人当たり決算額の推移該当値テキスト130"/>
        <xdr:cNvSpPr txBox="1"/>
      </xdr:nvSpPr>
      <xdr:spPr>
        <a:xfrm>
          <a:off x="5740400" y="252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169120</xdr:rowOff>
    </xdr:from>
    <xdr:to>
      <xdr:col>4</xdr:col>
      <xdr:colOff>520700</xdr:colOff>
      <xdr:row>16</xdr:row>
      <xdr:rowOff>99270</xdr:rowOff>
    </xdr:to>
    <xdr:sp macro="" textlink="">
      <xdr:nvSpPr>
        <xdr:cNvPr id="73" name="円/楕円 72"/>
        <xdr:cNvSpPr/>
      </xdr:nvSpPr>
      <xdr:spPr bwMode="auto">
        <a:xfrm>
          <a:off x="4953000" y="27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84047</xdr:rowOff>
    </xdr:from>
    <xdr:ext cx="736600" cy="259045"/>
    <xdr:sp macro="" textlink="">
      <xdr:nvSpPr>
        <xdr:cNvPr id="74" name="テキスト ボックス 73"/>
        <xdr:cNvSpPr txBox="1"/>
      </xdr:nvSpPr>
      <xdr:spPr>
        <a:xfrm>
          <a:off x="4622800" y="287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59719</xdr:rowOff>
    </xdr:from>
    <xdr:to>
      <xdr:col>3</xdr:col>
      <xdr:colOff>955675</xdr:colOff>
      <xdr:row>15</xdr:row>
      <xdr:rowOff>161319</xdr:rowOff>
    </xdr:to>
    <xdr:sp macro="" textlink="">
      <xdr:nvSpPr>
        <xdr:cNvPr id="75" name="円/楕円 74"/>
        <xdr:cNvSpPr/>
      </xdr:nvSpPr>
      <xdr:spPr bwMode="auto">
        <a:xfrm>
          <a:off x="42545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xdr:rowOff>
    </xdr:from>
    <xdr:ext cx="762000" cy="259045"/>
    <xdr:sp macro="" textlink="">
      <xdr:nvSpPr>
        <xdr:cNvPr id="76" name="テキスト ボックス 75"/>
        <xdr:cNvSpPr txBox="1"/>
      </xdr:nvSpPr>
      <xdr:spPr>
        <a:xfrm>
          <a:off x="39243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51130</xdr:rowOff>
    </xdr:from>
    <xdr:to>
      <xdr:col>3</xdr:col>
      <xdr:colOff>257175</xdr:colOff>
      <xdr:row>14</xdr:row>
      <xdr:rowOff>152730</xdr:rowOff>
    </xdr:to>
    <xdr:sp macro="" textlink="">
      <xdr:nvSpPr>
        <xdr:cNvPr id="77" name="円/楕円 76"/>
        <xdr:cNvSpPr/>
      </xdr:nvSpPr>
      <xdr:spPr bwMode="auto">
        <a:xfrm>
          <a:off x="3556000" y="249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162907</xdr:rowOff>
    </xdr:from>
    <xdr:ext cx="762000" cy="259045"/>
    <xdr:sp macro="" textlink="">
      <xdr:nvSpPr>
        <xdr:cNvPr id="78" name="テキスト ボックス 77"/>
        <xdr:cNvSpPr txBox="1"/>
      </xdr:nvSpPr>
      <xdr:spPr>
        <a:xfrm>
          <a:off x="3225800" y="22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126535</xdr:rowOff>
    </xdr:from>
    <xdr:to>
      <xdr:col>2</xdr:col>
      <xdr:colOff>692150</xdr:colOff>
      <xdr:row>15</xdr:row>
      <xdr:rowOff>56685</xdr:rowOff>
    </xdr:to>
    <xdr:sp macro="" textlink="">
      <xdr:nvSpPr>
        <xdr:cNvPr id="79" name="円/楕円 78"/>
        <xdr:cNvSpPr/>
      </xdr:nvSpPr>
      <xdr:spPr bwMode="auto">
        <a:xfrm>
          <a:off x="2857500" y="257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66862</xdr:rowOff>
    </xdr:from>
    <xdr:ext cx="762000" cy="259045"/>
    <xdr:sp macro="" textlink="">
      <xdr:nvSpPr>
        <xdr:cNvPr id="80" name="テキスト ボックス 79"/>
        <xdr:cNvSpPr txBox="1"/>
      </xdr:nvSpPr>
      <xdr:spPr>
        <a:xfrm>
          <a:off x="2527300" y="23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79517</xdr:rowOff>
    </xdr:from>
    <xdr:to>
      <xdr:col>4</xdr:col>
      <xdr:colOff>1117600</xdr:colOff>
      <xdr:row>36</xdr:row>
      <xdr:rowOff>86407</xdr:rowOff>
    </xdr:to>
    <xdr:cxnSp macro="">
      <xdr:nvCxnSpPr>
        <xdr:cNvPr id="115" name="直線コネクタ 114"/>
        <xdr:cNvCxnSpPr/>
      </xdr:nvCxnSpPr>
      <xdr:spPr bwMode="auto">
        <a:xfrm>
          <a:off x="5003800" y="7032767"/>
          <a:ext cx="6477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339500</xdr:rowOff>
    </xdr:from>
    <xdr:to>
      <xdr:col>4</xdr:col>
      <xdr:colOff>469900</xdr:colOff>
      <xdr:row>36</xdr:row>
      <xdr:rowOff>79517</xdr:rowOff>
    </xdr:to>
    <xdr:cxnSp macro="">
      <xdr:nvCxnSpPr>
        <xdr:cNvPr id="118" name="直線コネクタ 117"/>
        <xdr:cNvCxnSpPr/>
      </xdr:nvCxnSpPr>
      <xdr:spPr bwMode="auto">
        <a:xfrm>
          <a:off x="4305300" y="6949850"/>
          <a:ext cx="698500" cy="8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215371</xdr:rowOff>
    </xdr:from>
    <xdr:to>
      <xdr:col>3</xdr:col>
      <xdr:colOff>904875</xdr:colOff>
      <xdr:row>35</xdr:row>
      <xdr:rowOff>339500</xdr:rowOff>
    </xdr:to>
    <xdr:cxnSp macro="">
      <xdr:nvCxnSpPr>
        <xdr:cNvPr id="121" name="直線コネクタ 120"/>
        <xdr:cNvCxnSpPr/>
      </xdr:nvCxnSpPr>
      <xdr:spPr bwMode="auto">
        <a:xfrm>
          <a:off x="3606800" y="6825721"/>
          <a:ext cx="698500" cy="124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215371</xdr:rowOff>
    </xdr:from>
    <xdr:to>
      <xdr:col>3</xdr:col>
      <xdr:colOff>206375</xdr:colOff>
      <xdr:row>35</xdr:row>
      <xdr:rowOff>301716</xdr:rowOff>
    </xdr:to>
    <xdr:cxnSp macro="">
      <xdr:nvCxnSpPr>
        <xdr:cNvPr id="124" name="直線コネクタ 123"/>
        <xdr:cNvCxnSpPr/>
      </xdr:nvCxnSpPr>
      <xdr:spPr bwMode="auto">
        <a:xfrm flipV="1">
          <a:off x="2908300" y="6825721"/>
          <a:ext cx="698500" cy="8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35607</xdr:rowOff>
    </xdr:from>
    <xdr:to>
      <xdr:col>5</xdr:col>
      <xdr:colOff>34925</xdr:colOff>
      <xdr:row>36</xdr:row>
      <xdr:rowOff>137207</xdr:rowOff>
    </xdr:to>
    <xdr:sp macro="" textlink="">
      <xdr:nvSpPr>
        <xdr:cNvPr id="134" name="円/楕円 133"/>
        <xdr:cNvSpPr/>
      </xdr:nvSpPr>
      <xdr:spPr bwMode="auto">
        <a:xfrm>
          <a:off x="5600700" y="69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7684</xdr:rowOff>
    </xdr:from>
    <xdr:ext cx="762000" cy="259045"/>
    <xdr:sp macro="" textlink="">
      <xdr:nvSpPr>
        <xdr:cNvPr id="135" name="人口1人当たり決算額の推移該当値テキスト445"/>
        <xdr:cNvSpPr txBox="1"/>
      </xdr:nvSpPr>
      <xdr:spPr>
        <a:xfrm>
          <a:off x="5740400" y="69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28717</xdr:rowOff>
    </xdr:from>
    <xdr:to>
      <xdr:col>4</xdr:col>
      <xdr:colOff>520700</xdr:colOff>
      <xdr:row>36</xdr:row>
      <xdr:rowOff>130317</xdr:rowOff>
    </xdr:to>
    <xdr:sp macro="" textlink="">
      <xdr:nvSpPr>
        <xdr:cNvPr id="136" name="円/楕円 135"/>
        <xdr:cNvSpPr/>
      </xdr:nvSpPr>
      <xdr:spPr bwMode="auto">
        <a:xfrm>
          <a:off x="4953000" y="698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115094</xdr:rowOff>
    </xdr:from>
    <xdr:ext cx="736600" cy="259045"/>
    <xdr:sp macro="" textlink="">
      <xdr:nvSpPr>
        <xdr:cNvPr id="137" name="テキスト ボックス 136"/>
        <xdr:cNvSpPr txBox="1"/>
      </xdr:nvSpPr>
      <xdr:spPr>
        <a:xfrm>
          <a:off x="4622800" y="706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288700</xdr:rowOff>
    </xdr:from>
    <xdr:to>
      <xdr:col>3</xdr:col>
      <xdr:colOff>955675</xdr:colOff>
      <xdr:row>36</xdr:row>
      <xdr:rowOff>47400</xdr:rowOff>
    </xdr:to>
    <xdr:sp macro="" textlink="">
      <xdr:nvSpPr>
        <xdr:cNvPr id="138" name="円/楕円 137"/>
        <xdr:cNvSpPr/>
      </xdr:nvSpPr>
      <xdr:spPr bwMode="auto">
        <a:xfrm>
          <a:off x="4254500" y="689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32177</xdr:rowOff>
    </xdr:from>
    <xdr:ext cx="762000" cy="259045"/>
    <xdr:sp macro="" textlink="">
      <xdr:nvSpPr>
        <xdr:cNvPr id="139" name="テキスト ボックス 138"/>
        <xdr:cNvSpPr txBox="1"/>
      </xdr:nvSpPr>
      <xdr:spPr>
        <a:xfrm>
          <a:off x="3924300" y="698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164571</xdr:rowOff>
    </xdr:from>
    <xdr:to>
      <xdr:col>3</xdr:col>
      <xdr:colOff>257175</xdr:colOff>
      <xdr:row>35</xdr:row>
      <xdr:rowOff>266171</xdr:rowOff>
    </xdr:to>
    <xdr:sp macro="" textlink="">
      <xdr:nvSpPr>
        <xdr:cNvPr id="140" name="円/楕円 139"/>
        <xdr:cNvSpPr/>
      </xdr:nvSpPr>
      <xdr:spPr bwMode="auto">
        <a:xfrm>
          <a:off x="3556000" y="677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250948</xdr:rowOff>
    </xdr:from>
    <xdr:ext cx="762000" cy="259045"/>
    <xdr:sp macro="" textlink="">
      <xdr:nvSpPr>
        <xdr:cNvPr id="141" name="テキスト ボックス 140"/>
        <xdr:cNvSpPr txBox="1"/>
      </xdr:nvSpPr>
      <xdr:spPr>
        <a:xfrm>
          <a:off x="3225800" y="686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250916</xdr:rowOff>
    </xdr:from>
    <xdr:to>
      <xdr:col>2</xdr:col>
      <xdr:colOff>692150</xdr:colOff>
      <xdr:row>36</xdr:row>
      <xdr:rowOff>9616</xdr:rowOff>
    </xdr:to>
    <xdr:sp macro="" textlink="">
      <xdr:nvSpPr>
        <xdr:cNvPr id="142" name="円/楕円 141"/>
        <xdr:cNvSpPr/>
      </xdr:nvSpPr>
      <xdr:spPr bwMode="auto">
        <a:xfrm>
          <a:off x="2857500" y="686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19793</xdr:rowOff>
    </xdr:from>
    <xdr:ext cx="762000" cy="259045"/>
    <xdr:sp macro="" textlink="">
      <xdr:nvSpPr>
        <xdr:cNvPr id="143" name="テキスト ボックス 142"/>
        <xdr:cNvSpPr txBox="1"/>
      </xdr:nvSpPr>
      <xdr:spPr>
        <a:xfrm>
          <a:off x="2527300" y="663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決算の実質収支は、市税が大幅に落ち込んだものの普通交付税及び地方消費税交付金が増加したため前年度に比べ微増となった。また、実質単年度収支では前年度に比べ改善したものの赤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財政調整基金については、前年度と同様の水準を維持しており、標準財政規模比において</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％を超える基金残高を保っている。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国民健康保険特別会計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年度決算での赤字転落以来、赤字額の拡大が続いていたが、保険給付費の伸びの鈍化等により平成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年度決算では改善し、</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億円台の赤字額となった。しかし、平成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年度決算では、保険給付費の急増や保険料収入の減少などにより</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億円台にまで増加した。平成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年度決算では、保険給付費が減少に転じたことなどにより、</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億円台まで改善した。</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水道事業会計</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収益においては、水需要の低迷により給水収益が減少し、口径別納付金についても消費税増税前の駆け込み需要の反動で前年度より減少している。費用においては、地方公営企業会計の見直しによる移行処理に伴う引当金などの計上分などで増加し、純損失を計上。資金剰余額は</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億円台を計上している。</a:t>
          </a:r>
          <a:endParaRPr lang="ja-JP" altLang="ja-JP" sz="1050">
            <a:effectLst/>
          </a:endParaRP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公共下水道事業会計・・・収益においては、平成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月の使用料改定により、下水道使用料が増加するとともに、地方公営企業会計の見直しにより、長期前受金戻入が皆増。費用においては、上述の理由で減価償却費等の費用が増加したものの、企業会計となった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年度以来</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年ぶりに純利益を計上した。資金剰余額は</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億円台まで増加した。</a:t>
          </a:r>
        </a:p>
        <a:p>
          <a:endParaRPr kumimoji="1" lang="en-US" altLang="ja-JP" sz="105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病院事業会計</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延べ入院患者の増による病床利用率の増加、外来延べ患者の増加などにより病院事業収益は増加したものの、医療職員の確保や給料の復元による給与費の増加、患者増に伴う材料費の増加、消費税率の引き上げなどにより病院事業費用が上昇し、資金剰余額は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億円減少した。</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effectLst/>
            </a:rPr>
            <a:t>介護保険事業特別会計</a:t>
          </a:r>
          <a:r>
            <a:rPr lang="en-US" altLang="ja-JP" sz="1050">
              <a:effectLst/>
            </a:rPr>
            <a:t>…</a:t>
          </a:r>
          <a:r>
            <a:rPr lang="ja-JP" altLang="en-US" sz="1050">
              <a:effectLst/>
            </a:rPr>
            <a:t>平成</a:t>
          </a:r>
          <a:r>
            <a:rPr lang="en-US" altLang="ja-JP" sz="1050">
              <a:effectLst/>
            </a:rPr>
            <a:t>12</a:t>
          </a:r>
          <a:r>
            <a:rPr lang="ja-JP" altLang="en-US" sz="1050">
              <a:effectLst/>
            </a:rPr>
            <a:t>年度の制度創設以来、黒字決算が続いている。黒字額は平成</a:t>
          </a:r>
          <a:r>
            <a:rPr lang="en-US" altLang="ja-JP" sz="1050">
              <a:effectLst/>
            </a:rPr>
            <a:t>24</a:t>
          </a:r>
          <a:r>
            <a:rPr lang="ja-JP" altLang="en-US" sz="1050">
              <a:effectLst/>
            </a:rPr>
            <a:t>年度に一時的に増加したが、平成</a:t>
          </a:r>
          <a:r>
            <a:rPr lang="en-US" altLang="ja-JP" sz="1050">
              <a:effectLst/>
            </a:rPr>
            <a:t>25</a:t>
          </a:r>
          <a:r>
            <a:rPr lang="ja-JP" altLang="en-US" sz="1050">
              <a:effectLst/>
            </a:rPr>
            <a:t>年度は再び減少し、平成</a:t>
          </a:r>
          <a:r>
            <a:rPr lang="en-US" altLang="ja-JP" sz="1050">
              <a:effectLst/>
            </a:rPr>
            <a:t>26</a:t>
          </a:r>
          <a:r>
            <a:rPr lang="ja-JP" altLang="en-US" sz="1050">
              <a:effectLst/>
            </a:rPr>
            <a:t>年度もさらに減少した。</a:t>
          </a: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後期高齢者医療事業特別会計</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年度の制度創設以来、黒字決算が続いている。</a:t>
          </a:r>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一般会計が発行した地方債の元利償還金は、第三セクター等改革推進債の償還により微増となった。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病院及び下水道事業が発行した企業債の元利償還金に充当したと認められる一般会計からの繰入金においては、毎年縮減を図っており、病院事業の資金不足解消のために大幅な増加となった平成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を除くと減少傾向が続いている。一方、元利償還金等から控除されるものとして、都市計画事業のために発行した地方債の元利償還金に充当した都市計画税や普通交付税の基準財政需要額に算入された地方債の元利償還金は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これらの結果、平成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年度決算での実質公債費比率の分子は昨年に引き続き</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億円を下回り、実質公債比率についても低下が続いている。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将来負担額のうち一般会計の地方債現在高は、平成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年度末の約</a:t>
          </a:r>
          <a:r>
            <a:rPr kumimoji="1" lang="en-US" altLang="ja-JP" sz="1300">
              <a:latin typeface="ＭＳ ゴシック" pitchFamily="49" charset="-128"/>
              <a:ea typeface="ＭＳ ゴシック" pitchFamily="49" charset="-128"/>
            </a:rPr>
            <a:t>357</a:t>
          </a:r>
          <a:r>
            <a:rPr kumimoji="1" lang="ja-JP" altLang="en-US" sz="1300">
              <a:latin typeface="ＭＳ ゴシック" pitchFamily="49" charset="-128"/>
              <a:ea typeface="ＭＳ ゴシック" pitchFamily="49" charset="-128"/>
            </a:rPr>
            <a:t>億円をピークに、繰上償還や建設事業債の発行抑制効果により緩やかに減少。土地開発公社の解散のために第三セクター等改革推進債を発行したことにより平成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年度に増加したが、平成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退職手当負担見込額については、職員数の削減が進んでいることから減少傾向が続いている。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一方、将来負担額から控除されるものとして、地方債の償還に充当可能な基金残高は、約</a:t>
          </a:r>
          <a:r>
            <a:rPr kumimoji="1" lang="en-US" altLang="ja-JP" sz="1300">
              <a:latin typeface="ＭＳ ゴシック" pitchFamily="49" charset="-128"/>
              <a:ea typeface="ＭＳ ゴシック" pitchFamily="49" charset="-128"/>
            </a:rPr>
            <a:t>69</a:t>
          </a:r>
          <a:r>
            <a:rPr kumimoji="1" lang="ja-JP" altLang="en-US" sz="1300">
              <a:latin typeface="ＭＳ ゴシック" pitchFamily="49" charset="-128"/>
              <a:ea typeface="ＭＳ ゴシック" pitchFamily="49" charset="-128"/>
            </a:rPr>
            <a:t>億円となった。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また、将来的に普通交付税の基準財政需要額に算入される地方債等の元利償還予定額は、過去３ヵ年同水準となっている。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これらの結果、将来負担比率の分子は、平成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年度末から減少が続いており、平成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年度末では約</a:t>
          </a:r>
          <a:r>
            <a:rPr kumimoji="1" lang="en-US" altLang="ja-JP" sz="1300">
              <a:latin typeface="ＭＳ ゴシック" pitchFamily="49" charset="-128"/>
              <a:ea typeface="ＭＳ ゴシック" pitchFamily="49" charset="-128"/>
            </a:rPr>
            <a:t>77</a:t>
          </a:r>
          <a:r>
            <a:rPr kumimoji="1" lang="ja-JP" altLang="en-US" sz="1300">
              <a:latin typeface="ＭＳ ゴシック" pitchFamily="49" charset="-128"/>
              <a:ea typeface="ＭＳ ゴシック" pitchFamily="49" charset="-128"/>
            </a:rPr>
            <a:t>億円とさらなる減少となった。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34520575</v>
      </c>
      <c r="BO4" s="349"/>
      <c r="BP4" s="349"/>
      <c r="BQ4" s="349"/>
      <c r="BR4" s="349"/>
      <c r="BS4" s="349"/>
      <c r="BT4" s="349"/>
      <c r="BU4" s="350"/>
      <c r="BV4" s="348">
        <v>36935446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34245305</v>
      </c>
      <c r="BO5" s="386"/>
      <c r="BP5" s="386"/>
      <c r="BQ5" s="386"/>
      <c r="BR5" s="386"/>
      <c r="BS5" s="386"/>
      <c r="BT5" s="386"/>
      <c r="BU5" s="387"/>
      <c r="BV5" s="385">
        <v>36475723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97.9</v>
      </c>
      <c r="CU5" s="383"/>
      <c r="CV5" s="383"/>
      <c r="CW5" s="383"/>
      <c r="CX5" s="383"/>
      <c r="CY5" s="383"/>
      <c r="CZ5" s="383"/>
      <c r="DA5" s="384"/>
      <c r="DB5" s="382">
        <v>97.6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275270</v>
      </c>
      <c r="BO6" s="386"/>
      <c r="BP6" s="386"/>
      <c r="BQ6" s="386"/>
      <c r="BR6" s="386"/>
      <c r="BS6" s="386"/>
      <c r="BT6" s="386"/>
      <c r="BU6" s="387"/>
      <c r="BV6" s="385">
        <v>459723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107.7</v>
      </c>
      <c r="CU6" s="423"/>
      <c r="CV6" s="423"/>
      <c r="CW6" s="423"/>
      <c r="CX6" s="423"/>
      <c r="CY6" s="423"/>
      <c r="CZ6" s="423"/>
      <c r="DA6" s="424"/>
      <c r="DB6" s="422">
        <v>105.4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54062</v>
      </c>
      <c r="BO7" s="386"/>
      <c r="BP7" s="386"/>
      <c r="BQ7" s="386"/>
      <c r="BR7" s="386"/>
      <c r="BS7" s="386"/>
      <c r="BT7" s="386"/>
      <c r="BU7" s="387"/>
      <c r="BV7" s="385">
        <v>262651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20987880</v>
      </c>
      <c r="CU7" s="386"/>
      <c r="CV7" s="386"/>
      <c r="CW7" s="386"/>
      <c r="CX7" s="386"/>
      <c r="CY7" s="386"/>
      <c r="CZ7" s="386"/>
      <c r="DA7" s="387"/>
      <c r="DB7" s="385">
        <v>21430642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221208</v>
      </c>
      <c r="BO8" s="386"/>
      <c r="BP8" s="386"/>
      <c r="BQ8" s="386"/>
      <c r="BR8" s="386"/>
      <c r="BS8" s="386"/>
      <c r="BT8" s="386"/>
      <c r="BU8" s="387"/>
      <c r="BV8" s="385">
        <v>197072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104229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24136</v>
      </c>
      <c r="BO9" s="386"/>
      <c r="BP9" s="386"/>
      <c r="BQ9" s="386"/>
      <c r="BR9" s="386"/>
      <c r="BS9" s="386"/>
      <c r="BT9" s="386"/>
      <c r="BU9" s="387"/>
      <c r="BV9" s="385">
        <v>-756741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101616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4248</v>
      </c>
      <c r="BO10" s="386"/>
      <c r="BP10" s="386"/>
      <c r="BQ10" s="386"/>
      <c r="BR10" s="386"/>
      <c r="BS10" s="386"/>
      <c r="BT10" s="386"/>
      <c r="BU10" s="387"/>
      <c r="BV10" s="385">
        <v>1843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102625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500000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101244</v>
      </c>
      <c r="S13" s="467"/>
      <c r="T13" s="467"/>
      <c r="U13" s="467"/>
      <c r="V13" s="468"/>
      <c r="W13" s="401" t="s">
        <v>123</v>
      </c>
      <c r="X13" s="402"/>
      <c r="Y13" s="402"/>
      <c r="Z13" s="402"/>
      <c r="AA13" s="402"/>
      <c r="AB13" s="392"/>
      <c r="AC13" s="436">
        <v>503</v>
      </c>
      <c r="AD13" s="437"/>
      <c r="AE13" s="437"/>
      <c r="AF13" s="437"/>
      <c r="AG13" s="476"/>
      <c r="AH13" s="436">
        <v>560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-171616</v>
      </c>
      <c r="BO13" s="386"/>
      <c r="BP13" s="386"/>
      <c r="BQ13" s="386"/>
      <c r="BR13" s="386"/>
      <c r="BS13" s="386"/>
      <c r="BT13" s="386"/>
      <c r="BU13" s="387"/>
      <c r="BV13" s="385">
        <v>-1254898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102964</v>
      </c>
      <c r="S14" s="467"/>
      <c r="T14" s="467"/>
      <c r="U14" s="467"/>
      <c r="V14" s="468"/>
      <c r="W14" s="375"/>
      <c r="X14" s="376"/>
      <c r="Y14" s="376"/>
      <c r="Z14" s="376"/>
      <c r="AA14" s="376"/>
      <c r="AB14" s="365"/>
      <c r="AC14" s="469">
        <v>1.2</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42.3</v>
      </c>
      <c r="CU14" s="481"/>
      <c r="CV14" s="481"/>
      <c r="CW14" s="481"/>
      <c r="CX14" s="481"/>
      <c r="CY14" s="481"/>
      <c r="CZ14" s="481"/>
      <c r="DA14" s="482"/>
      <c r="DB14" s="480">
        <v>44.2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101575</v>
      </c>
      <c r="S15" s="467"/>
      <c r="T15" s="467"/>
      <c r="U15" s="467"/>
      <c r="V15" s="468"/>
      <c r="W15" s="401" t="s">
        <v>130</v>
      </c>
      <c r="X15" s="402"/>
      <c r="Y15" s="402"/>
      <c r="Z15" s="402"/>
      <c r="AA15" s="402"/>
      <c r="AB15" s="392"/>
      <c r="AC15" s="436">
        <v>9066</v>
      </c>
      <c r="AD15" s="437"/>
      <c r="AE15" s="437"/>
      <c r="AF15" s="437"/>
      <c r="AG15" s="476"/>
      <c r="AH15" s="436">
        <v>10260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12915141</v>
      </c>
      <c r="BO15" s="349"/>
      <c r="BP15" s="349"/>
      <c r="BQ15" s="349"/>
      <c r="BR15" s="349"/>
      <c r="BS15" s="349"/>
      <c r="BT15" s="349"/>
      <c r="BU15" s="350"/>
      <c r="BV15" s="348">
        <v>13780458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15127294</v>
      </c>
      <c r="BO16" s="386"/>
      <c r="BP16" s="386"/>
      <c r="BQ16" s="386"/>
      <c r="BR16" s="386"/>
      <c r="BS16" s="386"/>
      <c r="BT16" s="386"/>
      <c r="BU16" s="387"/>
      <c r="BV16" s="385">
        <v>15553968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32546</v>
      </c>
      <c r="AD17" s="437"/>
      <c r="AE17" s="437"/>
      <c r="AF17" s="437"/>
      <c r="AG17" s="476"/>
      <c r="AH17" s="436">
        <v>35073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16843142</v>
      </c>
      <c r="BO17" s="386"/>
      <c r="BP17" s="386"/>
      <c r="BQ17" s="386"/>
      <c r="BR17" s="386"/>
      <c r="BS17" s="386"/>
      <c r="BT17" s="386"/>
      <c r="BU17" s="387"/>
      <c r="BV17" s="385">
        <v>18140957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22.14</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74.400000000000006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20601334</v>
      </c>
      <c r="BO18" s="386"/>
      <c r="BP18" s="386"/>
      <c r="BQ18" s="386"/>
      <c r="BR18" s="386"/>
      <c r="BS18" s="386"/>
      <c r="BT18" s="386"/>
      <c r="BU18" s="387"/>
      <c r="BV18" s="385">
        <v>20041201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4708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23786308</v>
      </c>
      <c r="BO19" s="386"/>
      <c r="BP19" s="386"/>
      <c r="BQ19" s="386"/>
      <c r="BR19" s="386"/>
      <c r="BS19" s="386"/>
      <c r="BT19" s="386"/>
      <c r="BU19" s="387"/>
      <c r="BV19" s="385">
        <v>24067436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45661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35133250</v>
      </c>
      <c r="BO23" s="386"/>
      <c r="BP23" s="386"/>
      <c r="BQ23" s="386"/>
      <c r="BR23" s="386"/>
      <c r="BS23" s="386"/>
      <c r="BT23" s="386"/>
      <c r="BU23" s="387"/>
      <c r="BV23" s="385">
        <v>35483130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9800</v>
      </c>
      <c r="R24" s="437"/>
      <c r="S24" s="437"/>
      <c r="T24" s="437"/>
      <c r="U24" s="437"/>
      <c r="V24" s="476"/>
      <c r="W24" s="531"/>
      <c r="X24" s="519"/>
      <c r="Y24" s="520"/>
      <c r="Z24" s="435" t="s">
        <v>153</v>
      </c>
      <c r="AA24" s="415"/>
      <c r="AB24" s="415"/>
      <c r="AC24" s="415"/>
      <c r="AD24" s="415"/>
      <c r="AE24" s="415"/>
      <c r="AF24" s="415"/>
      <c r="AG24" s="416"/>
      <c r="AH24" s="436">
        <v>557</v>
      </c>
      <c r="AI24" s="437"/>
      <c r="AJ24" s="437"/>
      <c r="AK24" s="437"/>
      <c r="AL24" s="476"/>
      <c r="AM24" s="436">
        <v>1749537</v>
      </c>
      <c r="AN24" s="437"/>
      <c r="AO24" s="437"/>
      <c r="AP24" s="437"/>
      <c r="AQ24" s="437"/>
      <c r="AR24" s="476"/>
      <c r="AS24" s="436">
        <v>3141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20692585</v>
      </c>
      <c r="BO24" s="386"/>
      <c r="BP24" s="386"/>
      <c r="BQ24" s="386"/>
      <c r="BR24" s="386"/>
      <c r="BS24" s="386"/>
      <c r="BT24" s="386"/>
      <c r="BU24" s="387"/>
      <c r="BV24" s="385">
        <v>19583134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8500</v>
      </c>
      <c r="R25" s="437"/>
      <c r="S25" s="437"/>
      <c r="T25" s="437"/>
      <c r="U25" s="437"/>
      <c r="V25" s="476"/>
      <c r="W25" s="531"/>
      <c r="X25" s="519"/>
      <c r="Y25" s="520"/>
      <c r="Z25" s="435" t="s">
        <v>156</v>
      </c>
      <c r="AA25" s="415"/>
      <c r="AB25" s="415"/>
      <c r="AC25" s="415"/>
      <c r="AD25" s="415"/>
      <c r="AE25" s="415"/>
      <c r="AF25" s="415"/>
      <c r="AG25" s="416"/>
      <c r="AH25" s="436">
        <v>99</v>
      </c>
      <c r="AI25" s="437"/>
      <c r="AJ25" s="437"/>
      <c r="AK25" s="437"/>
      <c r="AL25" s="476"/>
      <c r="AM25" s="436">
        <v>311256</v>
      </c>
      <c r="AN25" s="437"/>
      <c r="AO25" s="437"/>
      <c r="AP25" s="437"/>
      <c r="AQ25" s="437"/>
      <c r="AR25" s="476"/>
      <c r="AS25" s="436">
        <v>3144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1500427</v>
      </c>
      <c r="BO25" s="349"/>
      <c r="BP25" s="349"/>
      <c r="BQ25" s="349"/>
      <c r="BR25" s="349"/>
      <c r="BS25" s="349"/>
      <c r="BT25" s="349"/>
      <c r="BU25" s="350"/>
      <c r="BV25" s="348">
        <v>1860236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7500</v>
      </c>
      <c r="R26" s="437"/>
      <c r="S26" s="437"/>
      <c r="T26" s="437"/>
      <c r="U26" s="437"/>
      <c r="V26" s="476"/>
      <c r="W26" s="531"/>
      <c r="X26" s="519"/>
      <c r="Y26" s="520"/>
      <c r="Z26" s="435" t="s">
        <v>159</v>
      </c>
      <c r="AA26" s="541"/>
      <c r="AB26" s="541"/>
      <c r="AC26" s="541"/>
      <c r="AD26" s="541"/>
      <c r="AE26" s="541"/>
      <c r="AF26" s="541"/>
      <c r="AG26" s="542"/>
      <c r="AH26" s="436">
        <v>93</v>
      </c>
      <c r="AI26" s="437"/>
      <c r="AJ26" s="437"/>
      <c r="AK26" s="437"/>
      <c r="AL26" s="476"/>
      <c r="AM26" s="436">
        <v>327453</v>
      </c>
      <c r="AN26" s="437"/>
      <c r="AO26" s="437"/>
      <c r="AP26" s="437"/>
      <c r="AQ26" s="437"/>
      <c r="AR26" s="476"/>
      <c r="AS26" s="436">
        <v>3521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53399</v>
      </c>
      <c r="BO26" s="386"/>
      <c r="BP26" s="386"/>
      <c r="BQ26" s="386"/>
      <c r="BR26" s="386"/>
      <c r="BS26" s="386"/>
      <c r="BT26" s="386"/>
      <c r="BU26" s="387"/>
      <c r="BV26" s="385">
        <v>57363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7000</v>
      </c>
      <c r="R27" s="437"/>
      <c r="S27" s="437"/>
      <c r="T27" s="437"/>
      <c r="U27" s="437"/>
      <c r="V27" s="476"/>
      <c r="W27" s="531"/>
      <c r="X27" s="519"/>
      <c r="Y27" s="520"/>
      <c r="Z27" s="435" t="s">
        <v>162</v>
      </c>
      <c r="AA27" s="415"/>
      <c r="AB27" s="415"/>
      <c r="AC27" s="415"/>
      <c r="AD27" s="415"/>
      <c r="AE27" s="415"/>
      <c r="AF27" s="415"/>
      <c r="AG27" s="416"/>
      <c r="AH27" s="436">
        <v>42</v>
      </c>
      <c r="AI27" s="437"/>
      <c r="AJ27" s="437"/>
      <c r="AK27" s="437"/>
      <c r="AL27" s="476"/>
      <c r="AM27" s="436">
        <v>158499</v>
      </c>
      <c r="AN27" s="437"/>
      <c r="AO27" s="437"/>
      <c r="AP27" s="437"/>
      <c r="AQ27" s="437"/>
      <c r="AR27" s="476"/>
      <c r="AS27" s="436">
        <v>3774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6400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4508745</v>
      </c>
      <c r="BO28" s="349"/>
      <c r="BP28" s="349"/>
      <c r="BQ28" s="349"/>
      <c r="BR28" s="349"/>
      <c r="BS28" s="349"/>
      <c r="BT28" s="349"/>
      <c r="BU28" s="350"/>
      <c r="BV28" s="348">
        <v>4604497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21</v>
      </c>
      <c r="M29" s="437"/>
      <c r="N29" s="437"/>
      <c r="O29" s="437"/>
      <c r="P29" s="476"/>
      <c r="Q29" s="436">
        <v>6000</v>
      </c>
      <c r="R29" s="437"/>
      <c r="S29" s="437"/>
      <c r="T29" s="437"/>
      <c r="U29" s="437"/>
      <c r="V29" s="476"/>
      <c r="W29" s="532"/>
      <c r="X29" s="533"/>
      <c r="Y29" s="534"/>
      <c r="Z29" s="435" t="s">
        <v>169</v>
      </c>
      <c r="AA29" s="415"/>
      <c r="AB29" s="415"/>
      <c r="AC29" s="415"/>
      <c r="AD29" s="415"/>
      <c r="AE29" s="415"/>
      <c r="AF29" s="415"/>
      <c r="AG29" s="416"/>
      <c r="AH29" s="436">
        <v>599</v>
      </c>
      <c r="AI29" s="437"/>
      <c r="AJ29" s="437"/>
      <c r="AK29" s="437"/>
      <c r="AL29" s="476"/>
      <c r="AM29" s="436">
        <v>1908036</v>
      </c>
      <c r="AN29" s="437"/>
      <c r="AO29" s="437"/>
      <c r="AP29" s="437"/>
      <c r="AQ29" s="437"/>
      <c r="AR29" s="476"/>
      <c r="AS29" s="436">
        <v>3185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1727815</v>
      </c>
      <c r="BO30" s="555"/>
      <c r="BP30" s="555"/>
      <c r="BQ30" s="555"/>
      <c r="BR30" s="555"/>
      <c r="BS30" s="555"/>
      <c r="BT30" s="555"/>
      <c r="BU30" s="556"/>
      <c r="BV30" s="554">
        <v>1940462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大阪府都市競艇組合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池田市公共施設管理公社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大阪府後期高齢者医療広域連合
（一般会計）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池田市再開発ビル</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公共下水道事業会計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大阪府後期高齢者医療広域連合
（後期高齢者医療特別会計）</v>
      </c>
      <c r="BZ36" s="567"/>
      <c r="CA36" s="567"/>
      <c r="CB36" s="567"/>
      <c r="CC36" s="567"/>
      <c r="CD36" s="567"/>
      <c r="CE36" s="567"/>
      <c r="CF36" s="567"/>
      <c r="CG36" s="567"/>
      <c r="CH36" s="567"/>
      <c r="CI36" s="567"/>
      <c r="CJ36" s="567"/>
      <c r="CK36" s="567"/>
      <c r="CL36" s="567"/>
      <c r="CM36" s="567"/>
      <c r="CN36" s="165"/>
      <c r="CO36" s="566">
        <f t="shared" si="3"/>
        <v>15</v>
      </c>
      <c r="CP36" s="566"/>
      <c r="CQ36" s="567" t="str">
        <f>IF('各会計、関係団体の財政状況及び健全化判断比率'!BS9="","",'各会計、関係団体の財政状況及び健全化判断比率'!BS9)</f>
        <v>いけだ市民文化振興財団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大阪広域水道企業団
（水道事業会計）</v>
      </c>
      <c r="BZ37" s="567"/>
      <c r="CA37" s="567"/>
      <c r="CB37" s="567"/>
      <c r="CC37" s="567"/>
      <c r="CD37" s="567"/>
      <c r="CE37" s="567"/>
      <c r="CF37" s="567"/>
      <c r="CG37" s="567"/>
      <c r="CH37" s="567"/>
      <c r="CI37" s="567"/>
      <c r="CJ37" s="567"/>
      <c r="CK37" s="567"/>
      <c r="CL37" s="567"/>
      <c r="CM37" s="567"/>
      <c r="CN37" s="165"/>
      <c r="CO37" s="566">
        <f t="shared" si="3"/>
        <v>16</v>
      </c>
      <c r="CP37" s="566"/>
      <c r="CQ37" s="567" t="str">
        <f>IF('各会計、関係団体の財政状況及び健全化判断比率'!BS10="","",'各会計、関係団体の財政状況及び健全化判断比率'!BS10)</f>
        <v>いけだサンシー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大阪広域水道企業団
（工業用水道事業会計）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34791</v>
      </c>
      <c r="J41" s="83">
        <v>34072</v>
      </c>
      <c r="K41" s="83">
        <v>33632</v>
      </c>
      <c r="L41" s="83">
        <v>35483</v>
      </c>
      <c r="M41" s="84">
        <v>35133</v>
      </c>
    </row>
    <row r="42" spans="2:13" ht="27.75" customHeight="1">
      <c r="B42" s="1171"/>
      <c r="C42" s="1172"/>
      <c r="D42" s="85"/>
      <c r="E42" s="1177" t="s">
        <v>26</v>
      </c>
      <c r="F42" s="1177"/>
      <c r="G42" s="1177"/>
      <c r="H42" s="1178"/>
      <c r="I42" s="86">
        <v>34</v>
      </c>
      <c r="J42" s="87">
        <v>22</v>
      </c>
      <c r="K42" s="87">
        <v>11</v>
      </c>
      <c r="L42" s="87" t="s">
        <v>473</v>
      </c>
      <c r="M42" s="88" t="s">
        <v>473</v>
      </c>
    </row>
    <row r="43" spans="2:13" ht="27.75" customHeight="1">
      <c r="B43" s="1171"/>
      <c r="C43" s="1172"/>
      <c r="D43" s="85"/>
      <c r="E43" s="1177" t="s">
        <v>27</v>
      </c>
      <c r="F43" s="1177"/>
      <c r="G43" s="1177"/>
      <c r="H43" s="1178"/>
      <c r="I43" s="86">
        <v>14965</v>
      </c>
      <c r="J43" s="87">
        <v>15252</v>
      </c>
      <c r="K43" s="87">
        <v>15398</v>
      </c>
      <c r="L43" s="87">
        <v>15439</v>
      </c>
      <c r="M43" s="88">
        <v>14599</v>
      </c>
    </row>
    <row r="44" spans="2:13" ht="27.75" customHeight="1">
      <c r="B44" s="1171"/>
      <c r="C44" s="1172"/>
      <c r="D44" s="85"/>
      <c r="E44" s="1177" t="s">
        <v>28</v>
      </c>
      <c r="F44" s="1177"/>
      <c r="G44" s="1177"/>
      <c r="H44" s="1178"/>
      <c r="I44" s="86" t="s">
        <v>473</v>
      </c>
      <c r="J44" s="87" t="s">
        <v>473</v>
      </c>
      <c r="K44" s="87" t="s">
        <v>473</v>
      </c>
      <c r="L44" s="87" t="s">
        <v>473</v>
      </c>
      <c r="M44" s="88" t="s">
        <v>473</v>
      </c>
    </row>
    <row r="45" spans="2:13" ht="27.75" customHeight="1">
      <c r="B45" s="1171"/>
      <c r="C45" s="1172"/>
      <c r="D45" s="85"/>
      <c r="E45" s="1177" t="s">
        <v>29</v>
      </c>
      <c r="F45" s="1177"/>
      <c r="G45" s="1177"/>
      <c r="H45" s="1178"/>
      <c r="I45" s="86">
        <v>7182</v>
      </c>
      <c r="J45" s="87">
        <v>6716</v>
      </c>
      <c r="K45" s="87">
        <v>5959</v>
      </c>
      <c r="L45" s="87">
        <v>5127</v>
      </c>
      <c r="M45" s="88">
        <v>4613</v>
      </c>
    </row>
    <row r="46" spans="2:13" ht="27.75" customHeight="1">
      <c r="B46" s="1171"/>
      <c r="C46" s="1172"/>
      <c r="D46" s="85"/>
      <c r="E46" s="1177" t="s">
        <v>30</v>
      </c>
      <c r="F46" s="1177"/>
      <c r="G46" s="1177"/>
      <c r="H46" s="1178"/>
      <c r="I46" s="86">
        <v>3465</v>
      </c>
      <c r="J46" s="87">
        <v>3467</v>
      </c>
      <c r="K46" s="87">
        <v>3463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5914</v>
      </c>
      <c r="J49" s="87">
        <v>5735</v>
      </c>
      <c r="K49" s="87">
        <v>7410</v>
      </c>
      <c r="L49" s="87">
        <v>7221</v>
      </c>
      <c r="M49" s="88">
        <v>6907</v>
      </c>
    </row>
    <row r="50" spans="2:13" ht="27.75" customHeight="1">
      <c r="B50" s="1171"/>
      <c r="C50" s="1172"/>
      <c r="D50" s="85"/>
      <c r="E50" s="1177" t="s">
        <v>35</v>
      </c>
      <c r="F50" s="1177"/>
      <c r="G50" s="1177"/>
      <c r="H50" s="1178"/>
      <c r="I50" s="86">
        <v>10037</v>
      </c>
      <c r="J50" s="87">
        <v>10639</v>
      </c>
      <c r="K50" s="87">
        <v>10882</v>
      </c>
      <c r="L50" s="87">
        <v>11057</v>
      </c>
      <c r="M50" s="88">
        <v>10726</v>
      </c>
    </row>
    <row r="51" spans="2:13" ht="27.75" customHeight="1">
      <c r="B51" s="1173"/>
      <c r="C51" s="1174"/>
      <c r="D51" s="85"/>
      <c r="E51" s="1177" t="s">
        <v>36</v>
      </c>
      <c r="F51" s="1177"/>
      <c r="G51" s="1177"/>
      <c r="H51" s="1178"/>
      <c r="I51" s="86">
        <v>28219</v>
      </c>
      <c r="J51" s="87">
        <v>28456</v>
      </c>
      <c r="K51" s="87">
        <v>29269</v>
      </c>
      <c r="L51" s="87">
        <v>29481</v>
      </c>
      <c r="M51" s="88">
        <v>29029</v>
      </c>
    </row>
    <row r="52" spans="2:13" ht="27.75" customHeight="1" thickBot="1">
      <c r="B52" s="1181" t="s">
        <v>37</v>
      </c>
      <c r="C52" s="1182"/>
      <c r="D52" s="90"/>
      <c r="E52" s="1183" t="s">
        <v>38</v>
      </c>
      <c r="F52" s="1183"/>
      <c r="G52" s="1183"/>
      <c r="H52" s="1184"/>
      <c r="I52" s="91">
        <v>16267</v>
      </c>
      <c r="J52" s="92">
        <v>14701</v>
      </c>
      <c r="K52" s="92">
        <v>10902</v>
      </c>
      <c r="L52" s="92">
        <v>8290</v>
      </c>
      <c r="M52" s="93">
        <v>7683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13161</v>
      </c>
      <c r="E3" s="116"/>
      <c r="F3" s="117">
        <v>35965</v>
      </c>
      <c r="G3" s="118"/>
      <c r="H3" s="119"/>
    </row>
    <row r="4" spans="1:8">
      <c r="A4" s="120"/>
      <c r="B4" s="121"/>
      <c r="C4" s="122"/>
      <c r="D4" s="123">
        <v>4274</v>
      </c>
      <c r="E4" s="124"/>
      <c r="F4" s="125">
        <v>20136</v>
      </c>
      <c r="G4" s="126"/>
      <c r="H4" s="127"/>
    </row>
    <row r="5" spans="1:8">
      <c r="A5" s="108" t="s">
        <v>505</v>
      </c>
      <c r="B5" s="113"/>
      <c r="C5" s="114"/>
      <c r="D5" s="115">
        <v>20868</v>
      </c>
      <c r="E5" s="116"/>
      <c r="F5" s="117">
        <v>41433</v>
      </c>
      <c r="G5" s="118"/>
      <c r="H5" s="119"/>
    </row>
    <row r="6" spans="1:8">
      <c r="A6" s="120"/>
      <c r="B6" s="121"/>
      <c r="C6" s="122"/>
      <c r="D6" s="123">
        <v>11319</v>
      </c>
      <c r="E6" s="124"/>
      <c r="F6" s="125">
        <v>22351</v>
      </c>
      <c r="G6" s="126"/>
      <c r="H6" s="127"/>
    </row>
    <row r="7" spans="1:8">
      <c r="A7" s="108" t="s">
        <v>506</v>
      </c>
      <c r="B7" s="113"/>
      <c r="C7" s="114"/>
      <c r="D7" s="115">
        <v>16603</v>
      </c>
      <c r="E7" s="116"/>
      <c r="F7" s="117">
        <v>43493</v>
      </c>
      <c r="G7" s="118"/>
      <c r="H7" s="119"/>
    </row>
    <row r="8" spans="1:8">
      <c r="A8" s="120"/>
      <c r="B8" s="121"/>
      <c r="C8" s="122"/>
      <c r="D8" s="123">
        <v>7882</v>
      </c>
      <c r="E8" s="124"/>
      <c r="F8" s="125">
        <v>23254</v>
      </c>
      <c r="G8" s="126"/>
      <c r="H8" s="127"/>
    </row>
    <row r="9" spans="1:8">
      <c r="A9" s="108" t="s">
        <v>507</v>
      </c>
      <c r="B9" s="113"/>
      <c r="C9" s="114"/>
      <c r="D9" s="115">
        <v>33337</v>
      </c>
      <c r="E9" s="116"/>
      <c r="F9" s="117">
        <v>50840</v>
      </c>
      <c r="G9" s="118"/>
      <c r="H9" s="119"/>
    </row>
    <row r="10" spans="1:8">
      <c r="A10" s="120"/>
      <c r="B10" s="121"/>
      <c r="C10" s="122"/>
      <c r="D10" s="123">
        <v>13581</v>
      </c>
      <c r="E10" s="124"/>
      <c r="F10" s="125">
        <v>25367</v>
      </c>
      <c r="G10" s="126"/>
      <c r="H10" s="127"/>
    </row>
    <row r="11" spans="1:8">
      <c r="A11" s="108" t="s">
        <v>508</v>
      </c>
      <c r="B11" s="113"/>
      <c r="C11" s="114"/>
      <c r="D11" s="115">
        <v>34750</v>
      </c>
      <c r="E11" s="116"/>
      <c r="F11" s="117">
        <v>53605</v>
      </c>
      <c r="G11" s="118"/>
      <c r="H11" s="119"/>
    </row>
    <row r="12" spans="1:8">
      <c r="A12" s="120"/>
      <c r="B12" s="121"/>
      <c r="C12" s="128"/>
      <c r="D12" s="123">
        <v>17160</v>
      </c>
      <c r="E12" s="124"/>
      <c r="F12" s="125">
        <v>28343</v>
      </c>
      <c r="G12" s="126"/>
      <c r="H12" s="127"/>
    </row>
    <row r="13" spans="1:8">
      <c r="A13" s="108"/>
      <c r="B13" s="113"/>
      <c r="C13" s="129"/>
      <c r="D13" s="130">
        <v>23744</v>
      </c>
      <c r="E13" s="131"/>
      <c r="F13" s="132">
        <v>45067</v>
      </c>
      <c r="G13" s="133"/>
      <c r="H13" s="119"/>
    </row>
    <row r="14" spans="1:8">
      <c r="A14" s="120"/>
      <c r="B14" s="121"/>
      <c r="C14" s="122"/>
      <c r="D14" s="123">
        <v>10843</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6.88</v>
      </c>
      <c r="C19" s="134">
        <f>ROUND(VALUE(SUBSTITUTE(実質収支比率等に係る経年分析!G$48,"▲","-")),2)</f>
        <v>0.1</v>
      </c>
      <c r="D19" s="134">
        <f>ROUND(VALUE(SUBSTITUTE(実質収支比率等に係る経年分析!H$48,"▲","-")),2)</f>
        <v>4.68</v>
      </c>
      <c r="E19" s="134">
        <f>ROUND(VALUE(SUBSTITUTE(実質収支比率等に係る経年分析!I$48,"▲","-")),2)</f>
        <v>0.92</v>
      </c>
      <c r="F19" s="134">
        <f>ROUND(VALUE(SUBSTITUTE(実質収支比率等に係る経年分析!J$48,"▲","-")),2)</f>
        <v>1.05</v>
      </c>
    </row>
    <row r="20" spans="1:11">
      <c r="A20" s="134" t="s">
        <v>43</v>
      </c>
      <c r="B20" s="134">
        <f>ROUND(VALUE(SUBSTITUTE(実質収支比率等に係る経年分析!F$47,"▲","-")),2)</f>
        <v>16.510000000000002</v>
      </c>
      <c r="C20" s="134">
        <f>ROUND(VALUE(SUBSTITUTE(実質収支比率等に係る経年分析!G$47,"▲","-")),2)</f>
        <v>15.78</v>
      </c>
      <c r="D20" s="134">
        <f>ROUND(VALUE(SUBSTITUTE(実質収支比率等に係る経年分析!H$47,"▲","-")),2)</f>
        <v>22.59</v>
      </c>
      <c r="E20" s="134">
        <f>ROUND(VALUE(SUBSTITUTE(実質収支比率等に係る経年分析!I$47,"▲","-")),2)</f>
        <v>21.49</v>
      </c>
      <c r="F20" s="134">
        <f>ROUND(VALUE(SUBSTITUTE(実質収支比率等に係る経年分析!J$47,"▲","-")),2)</f>
        <v>21.48</v>
      </c>
    </row>
    <row r="21" spans="1:11">
      <c r="A21" s="134" t="s">
        <v>44</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-9.65</v>
      </c>
      <c r="D21" s="134">
        <f>IF(ISNUMBER(VALUE(SUBSTITUTE(実質収支比率等に係る経年分析!H$49,"▲","-"))),ROUND(VALUE(SUBSTITUTE(実質収支比率等に係る経年分析!H$49,"▲","-")),2),NA())</f>
        <v>11.26</v>
      </c>
      <c r="E21" s="134">
        <f>IF(ISNUMBER(VALUE(SUBSTITUTE(実質収支比率等に係る経年分析!I$49,"▲","-"))),ROUND(VALUE(SUBSTITUTE(実質収支比率等に係る経年分析!I$49,"▲","-")),2),NA())</f>
        <v>-5.86</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6.87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4.68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1.18</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9.0399999999999991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3.27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2.77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3636</v>
      </c>
      <c r="E42" s="136"/>
      <c r="F42" s="136"/>
      <c r="G42" s="136">
        <f>'実質公債費比率（分子）の構造'!L$52</f>
        <v>3622</v>
      </c>
      <c r="H42" s="136"/>
      <c r="I42" s="136"/>
      <c r="J42" s="136">
        <f>'実質公債費比率（分子）の構造'!M$52</f>
        <v>3712</v>
      </c>
      <c r="K42" s="136"/>
      <c r="L42" s="136"/>
      <c r="M42" s="136">
        <f>'実質公債費比率（分子）の構造'!N$52</f>
        <v>3831</v>
      </c>
      <c r="N42" s="136"/>
      <c r="O42" s="136"/>
      <c r="P42" s="136">
        <f>'実質公債費比率（分子）の構造'!O$52</f>
        <v>3904</v>
      </c>
    </row>
    <row r="43" spans="1:16">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977</v>
      </c>
      <c r="C46" s="136"/>
      <c r="D46" s="136"/>
      <c r="E46" s="136">
        <f>'実質公債費比率（分子）の構造'!L$48</f>
        <v>1176</v>
      </c>
      <c r="F46" s="136"/>
      <c r="G46" s="136"/>
      <c r="H46" s="136">
        <f>'実質公債費比率（分子）の構造'!M$48</f>
        <v>990</v>
      </c>
      <c r="I46" s="136"/>
      <c r="J46" s="136"/>
      <c r="K46" s="136">
        <f>'実質公債費比率（分子）の構造'!N$48</f>
        <v>826</v>
      </c>
      <c r="L46" s="136"/>
      <c r="M46" s="136"/>
      <c r="N46" s="136">
        <f>'実質公債費比率（分子）の構造'!O$48</f>
        <v>780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3814</v>
      </c>
      <c r="C49" s="136"/>
      <c r="D49" s="136"/>
      <c r="E49" s="136">
        <f>'実質公債費比率（分子）の構造'!L$45</f>
        <v>3866</v>
      </c>
      <c r="F49" s="136"/>
      <c r="G49" s="136"/>
      <c r="H49" s="136">
        <f>'実質公債費比率（分子）の構造'!M$45</f>
        <v>3766</v>
      </c>
      <c r="I49" s="136"/>
      <c r="J49" s="136"/>
      <c r="K49" s="136">
        <f>'実質公債費比率（分子）の構造'!N$45</f>
        <v>3787</v>
      </c>
      <c r="L49" s="136"/>
      <c r="M49" s="136"/>
      <c r="N49" s="136">
        <f>'実質公債費比率（分子）の構造'!O$45</f>
        <v>3894</v>
      </c>
      <c r="O49" s="136"/>
      <c r="P49" s="136"/>
    </row>
    <row r="50" spans="1:16">
      <c r="A50" s="136" t="s">
        <v>59</v>
      </c>
      <c r="B50" s="136" t="e">
        <f>NA()</f>
        <v>#N/A</v>
      </c>
      <c r="C50" s="136">
        <f>IF(ISNUMBER('実質公債費比率（分子）の構造'!K$53),'実質公債費比率（分子）の構造'!K$53,NA())</f>
        <v>1167</v>
      </c>
      <c r="D50" s="136" t="e">
        <f>NA()</f>
        <v>#N/A</v>
      </c>
      <c r="E50" s="136" t="e">
        <f>NA()</f>
        <v>#N/A</v>
      </c>
      <c r="F50" s="136">
        <f>IF(ISNUMBER('実質公債費比率（分子）の構造'!L$53),'実質公債費比率（分子）の構造'!L$53,NA())</f>
        <v>1431</v>
      </c>
      <c r="G50" s="136" t="e">
        <f>NA()</f>
        <v>#N/A</v>
      </c>
      <c r="H50" s="136" t="e">
        <f>NA()</f>
        <v>#N/A</v>
      </c>
      <c r="I50" s="136">
        <f>IF(ISNUMBER('実質公債費比率（分子）の構造'!M$53),'実質公債費比率（分子）の構造'!M$53,NA())</f>
        <v>1055</v>
      </c>
      <c r="J50" s="136" t="e">
        <f>NA()</f>
        <v>#N/A</v>
      </c>
      <c r="K50" s="136" t="e">
        <f>NA()</f>
        <v>#N/A</v>
      </c>
      <c r="L50" s="136">
        <f>IF(ISNUMBER('実質公債費比率（分子）の構造'!N$53),'実質公債費比率（分子）の構造'!N$53,NA())</f>
        <v>793</v>
      </c>
      <c r="M50" s="136" t="e">
        <f>NA()</f>
        <v>#N/A</v>
      </c>
      <c r="N50" s="136" t="e">
        <f>NA()</f>
        <v>#N/A</v>
      </c>
      <c r="O50" s="136">
        <f>IF(ISNUMBER('実質公債費比率（分子）の構造'!O$53),'実質公債費比率（分子）の構造'!O$53,NA())</f>
        <v>770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28219</v>
      </c>
      <c r="E56" s="135"/>
      <c r="F56" s="135"/>
      <c r="G56" s="135">
        <f>'将来負担比率（分子）の構造'!J$51</f>
        <v>28456</v>
      </c>
      <c r="H56" s="135"/>
      <c r="I56" s="135"/>
      <c r="J56" s="135">
        <f>'将来負担比率（分子）の構造'!K$51</f>
        <v>29269</v>
      </c>
      <c r="K56" s="135"/>
      <c r="L56" s="135"/>
      <c r="M56" s="135">
        <f>'将来負担比率（分子）の構造'!L$51</f>
        <v>29481</v>
      </c>
      <c r="N56" s="135"/>
      <c r="O56" s="135"/>
      <c r="P56" s="135">
        <f>'将来負担比率（分子）の構造'!M$51</f>
        <v>29029</v>
      </c>
    </row>
    <row r="57" spans="1:16">
      <c r="A57" s="135" t="s">
        <v>35</v>
      </c>
      <c r="B57" s="135"/>
      <c r="C57" s="135"/>
      <c r="D57" s="135">
        <f>'将来負担比率（分子）の構造'!I$50</f>
        <v>10037</v>
      </c>
      <c r="E57" s="135"/>
      <c r="F57" s="135"/>
      <c r="G57" s="135">
        <f>'将来負担比率（分子）の構造'!J$50</f>
        <v>10639</v>
      </c>
      <c r="H57" s="135"/>
      <c r="I57" s="135"/>
      <c r="J57" s="135">
        <f>'将来負担比率（分子）の構造'!K$50</f>
        <v>10882</v>
      </c>
      <c r="K57" s="135"/>
      <c r="L57" s="135"/>
      <c r="M57" s="135">
        <f>'将来負担比率（分子）の構造'!L$50</f>
        <v>11057</v>
      </c>
      <c r="N57" s="135"/>
      <c r="O57" s="135"/>
      <c r="P57" s="135">
        <f>'将来負担比率（分子）の構造'!M$50</f>
        <v>10726</v>
      </c>
    </row>
    <row r="58" spans="1:16">
      <c r="A58" s="135" t="s">
        <v>34</v>
      </c>
      <c r="B58" s="135"/>
      <c r="C58" s="135"/>
      <c r="D58" s="135">
        <f>'将来負担比率（分子）の構造'!I$49</f>
        <v>5914</v>
      </c>
      <c r="E58" s="135"/>
      <c r="F58" s="135"/>
      <c r="G58" s="135">
        <f>'将来負担比率（分子）の構造'!J$49</f>
        <v>5735</v>
      </c>
      <c r="H58" s="135"/>
      <c r="I58" s="135"/>
      <c r="J58" s="135">
        <f>'将来負担比率（分子）の構造'!K$49</f>
        <v>7410</v>
      </c>
      <c r="K58" s="135"/>
      <c r="L58" s="135"/>
      <c r="M58" s="135">
        <f>'将来負担比率（分子）の構造'!L$49</f>
        <v>7221</v>
      </c>
      <c r="N58" s="135"/>
      <c r="O58" s="135"/>
      <c r="P58" s="135">
        <f>'将来負担比率（分子）の構造'!M$49</f>
        <v>6907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3465</v>
      </c>
      <c r="C61" s="135"/>
      <c r="D61" s="135"/>
      <c r="E61" s="135">
        <f>'将来負担比率（分子）の構造'!J$46</f>
        <v>3467</v>
      </c>
      <c r="F61" s="135"/>
      <c r="G61" s="135"/>
      <c r="H61" s="135">
        <f>'将来負担比率（分子）の構造'!K$46</f>
        <v>3463</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7182</v>
      </c>
      <c r="C62" s="135"/>
      <c r="D62" s="135"/>
      <c r="E62" s="135">
        <f>'将来負担比率（分子）の構造'!J$45</f>
        <v>6716</v>
      </c>
      <c r="F62" s="135"/>
      <c r="G62" s="135"/>
      <c r="H62" s="135">
        <f>'将来負担比率（分子）の構造'!K$45</f>
        <v>5959</v>
      </c>
      <c r="I62" s="135"/>
      <c r="J62" s="135"/>
      <c r="K62" s="135">
        <f>'将来負担比率（分子）の構造'!L$45</f>
        <v>5127</v>
      </c>
      <c r="L62" s="135"/>
      <c r="M62" s="135"/>
      <c r="N62" s="135">
        <f>'将来負担比率（分子）の構造'!M$45</f>
        <v>4613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14965</v>
      </c>
      <c r="C64" s="135"/>
      <c r="D64" s="135"/>
      <c r="E64" s="135">
        <f>'将来負担比率（分子）の構造'!J$43</f>
        <v>15252</v>
      </c>
      <c r="F64" s="135"/>
      <c r="G64" s="135"/>
      <c r="H64" s="135">
        <f>'将来負担比率（分子）の構造'!K$43</f>
        <v>15398</v>
      </c>
      <c r="I64" s="135"/>
      <c r="J64" s="135"/>
      <c r="K64" s="135">
        <f>'将来負担比率（分子）の構造'!L$43</f>
        <v>15439</v>
      </c>
      <c r="L64" s="135"/>
      <c r="M64" s="135"/>
      <c r="N64" s="135">
        <f>'将来負担比率（分子）の構造'!M$43</f>
        <v>14599</v>
      </c>
      <c r="O64" s="135"/>
      <c r="P64" s="135"/>
    </row>
    <row r="65" spans="1:16">
      <c r="A65" s="135" t="s">
        <v>26</v>
      </c>
      <c r="B65" s="135">
        <f>'将来負担比率（分子）の構造'!I$42</f>
        <v>34</v>
      </c>
      <c r="C65" s="135"/>
      <c r="D65" s="135"/>
      <c r="E65" s="135">
        <f>'将来負担比率（分子）の構造'!J$42</f>
        <v>22</v>
      </c>
      <c r="F65" s="135"/>
      <c r="G65" s="135"/>
      <c r="H65" s="135">
        <f>'将来負担比率（分子）の構造'!K$42</f>
        <v>11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34791</v>
      </c>
      <c r="C66" s="135"/>
      <c r="D66" s="135"/>
      <c r="E66" s="135">
        <f>'将来負担比率（分子）の構造'!J$41</f>
        <v>34072</v>
      </c>
      <c r="F66" s="135"/>
      <c r="G66" s="135"/>
      <c r="H66" s="135">
        <f>'将来負担比率（分子）の構造'!K$41</f>
        <v>33632</v>
      </c>
      <c r="I66" s="135"/>
      <c r="J66" s="135"/>
      <c r="K66" s="135">
        <f>'将来負担比率（分子）の構造'!L$41</f>
        <v>35483</v>
      </c>
      <c r="L66" s="135"/>
      <c r="M66" s="135"/>
      <c r="N66" s="135">
        <f>'将来負担比率（分子）の構造'!M$41</f>
        <v>35133</v>
      </c>
      <c r="O66" s="135"/>
      <c r="P66" s="135"/>
    </row>
    <row r="67" spans="1:16">
      <c r="A67" s="135" t="s">
        <v>63</v>
      </c>
      <c r="B67" s="135" t="e">
        <f>NA()</f>
        <v>#N/A</v>
      </c>
      <c r="C67" s="135">
        <f>IF(ISNUMBER('将来負担比率（分子）の構造'!I$52), IF('将来負担比率（分子）の構造'!I$52 &lt; 0, 0, '将来負担比率（分子）の構造'!I$52), NA())</f>
        <v>16267</v>
      </c>
      <c r="D67" s="135" t="e">
        <f>NA()</f>
        <v>#N/A</v>
      </c>
      <c r="E67" s="135" t="e">
        <f>NA()</f>
        <v>#N/A</v>
      </c>
      <c r="F67" s="135">
        <f>IF(ISNUMBER('将来負担比率（分子）の構造'!J$52), IF('将来負担比率（分子）の構造'!J$52 &lt; 0, 0, '将来負担比率（分子）の構造'!J$52), NA())</f>
        <v>14701</v>
      </c>
      <c r="G67" s="135" t="e">
        <f>NA()</f>
        <v>#N/A</v>
      </c>
      <c r="H67" s="135" t="e">
        <f>NA()</f>
        <v>#N/A</v>
      </c>
      <c r="I67" s="135">
        <f>IF(ISNUMBER('将来負担比率（分子）の構造'!K$52), IF('将来負担比率（分子）の構造'!K$52 &lt; 0, 0, '将来負担比率（分子）の構造'!K$52), NA())</f>
        <v>10902</v>
      </c>
      <c r="J67" s="135" t="e">
        <f>NA()</f>
        <v>#N/A</v>
      </c>
      <c r="K67" s="135" t="e">
        <f>NA()</f>
        <v>#N/A</v>
      </c>
      <c r="L67" s="135">
        <f>IF(ISNUMBER('将来負担比率（分子）の構造'!L$52), IF('将来負担比率（分子）の構造'!L$52 &lt; 0, 0, '将来負担比率（分子）の構造'!L$52), NA())</f>
        <v>8290</v>
      </c>
      <c r="M67" s="135" t="e">
        <f>NA()</f>
        <v>#N/A</v>
      </c>
      <c r="N67" s="135" t="e">
        <f>NA()</f>
        <v>#N/A</v>
      </c>
      <c r="O67" s="135">
        <f>IF(ISNUMBER('将来負担比率（分子）の構造'!M$52), IF('将来負担比率（分子）の構造'!M$52 &lt; 0, 0, '将来負担比率（分子）の構造'!M$52), NA())</f>
        <v>7683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16099801</v>
      </c>
      <c r="S5" s="583"/>
      <c r="T5" s="583"/>
      <c r="U5" s="583"/>
      <c r="V5" s="583"/>
      <c r="W5" s="583"/>
      <c r="X5" s="583"/>
      <c r="Y5" s="584"/>
      <c r="Z5" s="585">
        <v>46.6</v>
      </c>
      <c r="AA5" s="585"/>
      <c r="AB5" s="585"/>
      <c r="AC5" s="585"/>
      <c r="AD5" s="586">
        <v>14706197</v>
      </c>
      <c r="AE5" s="586"/>
      <c r="AF5" s="586"/>
      <c r="AG5" s="586"/>
      <c r="AH5" s="586"/>
      <c r="AI5" s="586"/>
      <c r="AJ5" s="586"/>
      <c r="AK5" s="586"/>
      <c r="AL5" s="587">
        <v>76.900000000000006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14700651</v>
      </c>
      <c r="BH5" s="594"/>
      <c r="BI5" s="594"/>
      <c r="BJ5" s="594"/>
      <c r="BK5" s="594"/>
      <c r="BL5" s="594"/>
      <c r="BM5" s="594"/>
      <c r="BN5" s="595"/>
      <c r="BO5" s="596">
        <v>91.3</v>
      </c>
      <c r="BP5" s="596"/>
      <c r="BQ5" s="596"/>
      <c r="BR5" s="596"/>
      <c r="BS5" s="597">
        <v>216254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199251</v>
      </c>
      <c r="S6" s="594"/>
      <c r="T6" s="594"/>
      <c r="U6" s="594"/>
      <c r="V6" s="594"/>
      <c r="W6" s="594"/>
      <c r="X6" s="594"/>
      <c r="Y6" s="595"/>
      <c r="Z6" s="596">
        <v>0.6</v>
      </c>
      <c r="AA6" s="596"/>
      <c r="AB6" s="596"/>
      <c r="AC6" s="596"/>
      <c r="AD6" s="597">
        <v>199251</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14700651</v>
      </c>
      <c r="BH6" s="594"/>
      <c r="BI6" s="594"/>
      <c r="BJ6" s="594"/>
      <c r="BK6" s="594"/>
      <c r="BL6" s="594"/>
      <c r="BM6" s="594"/>
      <c r="BN6" s="595"/>
      <c r="BO6" s="596">
        <v>91.3</v>
      </c>
      <c r="BP6" s="596"/>
      <c r="BQ6" s="596"/>
      <c r="BR6" s="596"/>
      <c r="BS6" s="597">
        <v>216254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444869</v>
      </c>
      <c r="CS6" s="594"/>
      <c r="CT6" s="594"/>
      <c r="CU6" s="594"/>
      <c r="CV6" s="594"/>
      <c r="CW6" s="594"/>
      <c r="CX6" s="594"/>
      <c r="CY6" s="595"/>
      <c r="CZ6" s="596">
        <v>1.3</v>
      </c>
      <c r="DA6" s="596"/>
      <c r="DB6" s="596"/>
      <c r="DC6" s="596"/>
      <c r="DD6" s="602">
        <v>35100</v>
      </c>
      <c r="DE6" s="594"/>
      <c r="DF6" s="594"/>
      <c r="DG6" s="594"/>
      <c r="DH6" s="594"/>
      <c r="DI6" s="594"/>
      <c r="DJ6" s="594"/>
      <c r="DK6" s="594"/>
      <c r="DL6" s="594"/>
      <c r="DM6" s="594"/>
      <c r="DN6" s="594"/>
      <c r="DO6" s="594"/>
      <c r="DP6" s="595"/>
      <c r="DQ6" s="602">
        <v>444868</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70345</v>
      </c>
      <c r="S7" s="594"/>
      <c r="T7" s="594"/>
      <c r="U7" s="594"/>
      <c r="V7" s="594"/>
      <c r="W7" s="594"/>
      <c r="X7" s="594"/>
      <c r="Y7" s="595"/>
      <c r="Z7" s="596">
        <v>0.2</v>
      </c>
      <c r="AA7" s="596"/>
      <c r="AB7" s="596"/>
      <c r="AC7" s="596"/>
      <c r="AD7" s="597">
        <v>70345</v>
      </c>
      <c r="AE7" s="597"/>
      <c r="AF7" s="597"/>
      <c r="AG7" s="597"/>
      <c r="AH7" s="597"/>
      <c r="AI7" s="597"/>
      <c r="AJ7" s="597"/>
      <c r="AK7" s="597"/>
      <c r="AL7" s="598">
        <v>0.4</v>
      </c>
      <c r="AM7" s="599"/>
      <c r="AN7" s="599"/>
      <c r="AO7" s="600"/>
      <c r="AP7" s="590" t="s">
        <v>215</v>
      </c>
      <c r="AQ7" s="591"/>
      <c r="AR7" s="591"/>
      <c r="AS7" s="591"/>
      <c r="AT7" s="591"/>
      <c r="AU7" s="591"/>
      <c r="AV7" s="591"/>
      <c r="AW7" s="591"/>
      <c r="AX7" s="591"/>
      <c r="AY7" s="591"/>
      <c r="AZ7" s="591"/>
      <c r="BA7" s="591"/>
      <c r="BB7" s="591"/>
      <c r="BC7" s="591"/>
      <c r="BD7" s="591"/>
      <c r="BE7" s="591"/>
      <c r="BF7" s="592"/>
      <c r="BG7" s="593">
        <v>7932715</v>
      </c>
      <c r="BH7" s="594"/>
      <c r="BI7" s="594"/>
      <c r="BJ7" s="594"/>
      <c r="BK7" s="594"/>
      <c r="BL7" s="594"/>
      <c r="BM7" s="594"/>
      <c r="BN7" s="595"/>
      <c r="BO7" s="596">
        <v>49.3</v>
      </c>
      <c r="BP7" s="596"/>
      <c r="BQ7" s="596"/>
      <c r="BR7" s="596"/>
      <c r="BS7" s="597">
        <v>216254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3410722</v>
      </c>
      <c r="CS7" s="594"/>
      <c r="CT7" s="594"/>
      <c r="CU7" s="594"/>
      <c r="CV7" s="594"/>
      <c r="CW7" s="594"/>
      <c r="CX7" s="594"/>
      <c r="CY7" s="595"/>
      <c r="CZ7" s="596">
        <v>10</v>
      </c>
      <c r="DA7" s="596"/>
      <c r="DB7" s="596"/>
      <c r="DC7" s="596"/>
      <c r="DD7" s="602">
        <v>75916</v>
      </c>
      <c r="DE7" s="594"/>
      <c r="DF7" s="594"/>
      <c r="DG7" s="594"/>
      <c r="DH7" s="594"/>
      <c r="DI7" s="594"/>
      <c r="DJ7" s="594"/>
      <c r="DK7" s="594"/>
      <c r="DL7" s="594"/>
      <c r="DM7" s="594"/>
      <c r="DN7" s="594"/>
      <c r="DO7" s="594"/>
      <c r="DP7" s="595"/>
      <c r="DQ7" s="602">
        <v>2899466</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189381</v>
      </c>
      <c r="S8" s="594"/>
      <c r="T8" s="594"/>
      <c r="U8" s="594"/>
      <c r="V8" s="594"/>
      <c r="W8" s="594"/>
      <c r="X8" s="594"/>
      <c r="Y8" s="595"/>
      <c r="Z8" s="596">
        <v>0.5</v>
      </c>
      <c r="AA8" s="596"/>
      <c r="AB8" s="596"/>
      <c r="AC8" s="596"/>
      <c r="AD8" s="597">
        <v>189381</v>
      </c>
      <c r="AE8" s="597"/>
      <c r="AF8" s="597"/>
      <c r="AG8" s="597"/>
      <c r="AH8" s="597"/>
      <c r="AI8" s="597"/>
      <c r="AJ8" s="597"/>
      <c r="AK8" s="597"/>
      <c r="AL8" s="598">
        <v>1</v>
      </c>
      <c r="AM8" s="599"/>
      <c r="AN8" s="599"/>
      <c r="AO8" s="600"/>
      <c r="AP8" s="590" t="s">
        <v>218</v>
      </c>
      <c r="AQ8" s="591"/>
      <c r="AR8" s="591"/>
      <c r="AS8" s="591"/>
      <c r="AT8" s="591"/>
      <c r="AU8" s="591"/>
      <c r="AV8" s="591"/>
      <c r="AW8" s="591"/>
      <c r="AX8" s="591"/>
      <c r="AY8" s="591"/>
      <c r="AZ8" s="591"/>
      <c r="BA8" s="591"/>
      <c r="BB8" s="591"/>
      <c r="BC8" s="591"/>
      <c r="BD8" s="591"/>
      <c r="BE8" s="591"/>
      <c r="BF8" s="592"/>
      <c r="BG8" s="593">
        <v>163982</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13241125</v>
      </c>
      <c r="CS8" s="594"/>
      <c r="CT8" s="594"/>
      <c r="CU8" s="594"/>
      <c r="CV8" s="594"/>
      <c r="CW8" s="594"/>
      <c r="CX8" s="594"/>
      <c r="CY8" s="595"/>
      <c r="CZ8" s="596">
        <v>38.700000000000003</v>
      </c>
      <c r="DA8" s="596"/>
      <c r="DB8" s="596"/>
      <c r="DC8" s="596"/>
      <c r="DD8" s="602">
        <v>218913</v>
      </c>
      <c r="DE8" s="594"/>
      <c r="DF8" s="594"/>
      <c r="DG8" s="594"/>
      <c r="DH8" s="594"/>
      <c r="DI8" s="594"/>
      <c r="DJ8" s="594"/>
      <c r="DK8" s="594"/>
      <c r="DL8" s="594"/>
      <c r="DM8" s="594"/>
      <c r="DN8" s="594"/>
      <c r="DO8" s="594"/>
      <c r="DP8" s="595"/>
      <c r="DQ8" s="602">
        <v>6612316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99602</v>
      </c>
      <c r="S9" s="594"/>
      <c r="T9" s="594"/>
      <c r="U9" s="594"/>
      <c r="V9" s="594"/>
      <c r="W9" s="594"/>
      <c r="X9" s="594"/>
      <c r="Y9" s="595"/>
      <c r="Z9" s="596">
        <v>0.3</v>
      </c>
      <c r="AA9" s="596"/>
      <c r="AB9" s="596"/>
      <c r="AC9" s="596"/>
      <c r="AD9" s="597">
        <v>99602</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6458704</v>
      </c>
      <c r="BH9" s="594"/>
      <c r="BI9" s="594"/>
      <c r="BJ9" s="594"/>
      <c r="BK9" s="594"/>
      <c r="BL9" s="594"/>
      <c r="BM9" s="594"/>
      <c r="BN9" s="595"/>
      <c r="BO9" s="596">
        <v>40.1</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3387753</v>
      </c>
      <c r="CS9" s="594"/>
      <c r="CT9" s="594"/>
      <c r="CU9" s="594"/>
      <c r="CV9" s="594"/>
      <c r="CW9" s="594"/>
      <c r="CX9" s="594"/>
      <c r="CY9" s="595"/>
      <c r="CZ9" s="596">
        <v>9.9</v>
      </c>
      <c r="DA9" s="596"/>
      <c r="DB9" s="596"/>
      <c r="DC9" s="596"/>
      <c r="DD9" s="602">
        <v>3838</v>
      </c>
      <c r="DE9" s="594"/>
      <c r="DF9" s="594"/>
      <c r="DG9" s="594"/>
      <c r="DH9" s="594"/>
      <c r="DI9" s="594"/>
      <c r="DJ9" s="594"/>
      <c r="DK9" s="594"/>
      <c r="DL9" s="594"/>
      <c r="DM9" s="594"/>
      <c r="DN9" s="594"/>
      <c r="DO9" s="594"/>
      <c r="DP9" s="595"/>
      <c r="DQ9" s="602">
        <v>2948644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1219564</v>
      </c>
      <c r="S10" s="594"/>
      <c r="T10" s="594"/>
      <c r="U10" s="594"/>
      <c r="V10" s="594"/>
      <c r="W10" s="594"/>
      <c r="X10" s="594"/>
      <c r="Y10" s="595"/>
      <c r="Z10" s="596">
        <v>3.5</v>
      </c>
      <c r="AA10" s="596"/>
      <c r="AB10" s="596"/>
      <c r="AC10" s="596"/>
      <c r="AD10" s="597">
        <v>1219564</v>
      </c>
      <c r="AE10" s="597"/>
      <c r="AF10" s="597"/>
      <c r="AG10" s="597"/>
      <c r="AH10" s="597"/>
      <c r="AI10" s="597"/>
      <c r="AJ10" s="597"/>
      <c r="AK10" s="597"/>
      <c r="AL10" s="598">
        <v>6.4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276355</v>
      </c>
      <c r="BH10" s="594"/>
      <c r="BI10" s="594"/>
      <c r="BJ10" s="594"/>
      <c r="BK10" s="594"/>
      <c r="BL10" s="594"/>
      <c r="BM10" s="594"/>
      <c r="BN10" s="595"/>
      <c r="BO10" s="596">
        <v>1.7</v>
      </c>
      <c r="BP10" s="596"/>
      <c r="BQ10" s="596"/>
      <c r="BR10" s="596"/>
      <c r="BS10" s="602">
        <v>47375</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21802</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19449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63805</v>
      </c>
      <c r="S11" s="594"/>
      <c r="T11" s="594"/>
      <c r="U11" s="594"/>
      <c r="V11" s="594"/>
      <c r="W11" s="594"/>
      <c r="X11" s="594"/>
      <c r="Y11" s="595"/>
      <c r="Z11" s="596">
        <v>0.2</v>
      </c>
      <c r="AA11" s="596"/>
      <c r="AB11" s="596"/>
      <c r="AC11" s="596"/>
      <c r="AD11" s="597">
        <v>63805</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1033674</v>
      </c>
      <c r="BH11" s="594"/>
      <c r="BI11" s="594"/>
      <c r="BJ11" s="594"/>
      <c r="BK11" s="594"/>
      <c r="BL11" s="594"/>
      <c r="BM11" s="594"/>
      <c r="BN11" s="595"/>
      <c r="BO11" s="596">
        <v>6.4</v>
      </c>
      <c r="BP11" s="596"/>
      <c r="BQ11" s="596"/>
      <c r="BR11" s="596"/>
      <c r="BS11" s="602">
        <v>168879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39426</v>
      </c>
      <c r="CS11" s="594"/>
      <c r="CT11" s="594"/>
      <c r="CU11" s="594"/>
      <c r="CV11" s="594"/>
      <c r="CW11" s="594"/>
      <c r="CX11" s="594"/>
      <c r="CY11" s="595"/>
      <c r="CZ11" s="596">
        <v>0.1</v>
      </c>
      <c r="DA11" s="596"/>
      <c r="DB11" s="596"/>
      <c r="DC11" s="596"/>
      <c r="DD11" s="602" t="s">
        <v>219</v>
      </c>
      <c r="DE11" s="594"/>
      <c r="DF11" s="594"/>
      <c r="DG11" s="594"/>
      <c r="DH11" s="594"/>
      <c r="DI11" s="594"/>
      <c r="DJ11" s="594"/>
      <c r="DK11" s="594"/>
      <c r="DL11" s="594"/>
      <c r="DM11" s="594"/>
      <c r="DN11" s="594"/>
      <c r="DO11" s="594"/>
      <c r="DP11" s="595"/>
      <c r="DQ11" s="602">
        <v>29898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6054538</v>
      </c>
      <c r="BH12" s="594"/>
      <c r="BI12" s="594"/>
      <c r="BJ12" s="594"/>
      <c r="BK12" s="594"/>
      <c r="BL12" s="594"/>
      <c r="BM12" s="594"/>
      <c r="BN12" s="595"/>
      <c r="BO12" s="596">
        <v>37.6</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219729</v>
      </c>
      <c r="CS12" s="594"/>
      <c r="CT12" s="594"/>
      <c r="CU12" s="594"/>
      <c r="CV12" s="594"/>
      <c r="CW12" s="594"/>
      <c r="CX12" s="594"/>
      <c r="CY12" s="595"/>
      <c r="CZ12" s="596">
        <v>0.6</v>
      </c>
      <c r="DA12" s="596"/>
      <c r="DB12" s="596"/>
      <c r="DC12" s="596"/>
      <c r="DD12" s="602" t="s">
        <v>219</v>
      </c>
      <c r="DE12" s="594"/>
      <c r="DF12" s="594"/>
      <c r="DG12" s="594"/>
      <c r="DH12" s="594"/>
      <c r="DI12" s="594"/>
      <c r="DJ12" s="594"/>
      <c r="DK12" s="594"/>
      <c r="DL12" s="594"/>
      <c r="DM12" s="594"/>
      <c r="DN12" s="594"/>
      <c r="DO12" s="594"/>
      <c r="DP12" s="595"/>
      <c r="DQ12" s="602">
        <v>68798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39753</v>
      </c>
      <c r="S13" s="594"/>
      <c r="T13" s="594"/>
      <c r="U13" s="594"/>
      <c r="V13" s="594"/>
      <c r="W13" s="594"/>
      <c r="X13" s="594"/>
      <c r="Y13" s="595"/>
      <c r="Z13" s="596">
        <v>0.1</v>
      </c>
      <c r="AA13" s="596"/>
      <c r="AB13" s="596"/>
      <c r="AC13" s="596"/>
      <c r="AD13" s="597">
        <v>39753</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6041303</v>
      </c>
      <c r="BH13" s="594"/>
      <c r="BI13" s="594"/>
      <c r="BJ13" s="594"/>
      <c r="BK13" s="594"/>
      <c r="BL13" s="594"/>
      <c r="BM13" s="594"/>
      <c r="BN13" s="595"/>
      <c r="BO13" s="596">
        <v>37.5</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2552936</v>
      </c>
      <c r="CS13" s="594"/>
      <c r="CT13" s="594"/>
      <c r="CU13" s="594"/>
      <c r="CV13" s="594"/>
      <c r="CW13" s="594"/>
      <c r="CX13" s="594"/>
      <c r="CY13" s="595"/>
      <c r="CZ13" s="596">
        <v>7.5</v>
      </c>
      <c r="DA13" s="596"/>
      <c r="DB13" s="596"/>
      <c r="DC13" s="596"/>
      <c r="DD13" s="602">
        <v>480559</v>
      </c>
      <c r="DE13" s="594"/>
      <c r="DF13" s="594"/>
      <c r="DG13" s="594"/>
      <c r="DH13" s="594"/>
      <c r="DI13" s="594"/>
      <c r="DJ13" s="594"/>
      <c r="DK13" s="594"/>
      <c r="DL13" s="594"/>
      <c r="DM13" s="594"/>
      <c r="DN13" s="594"/>
      <c r="DO13" s="594"/>
      <c r="DP13" s="595"/>
      <c r="DQ13" s="602">
        <v>1936395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81878</v>
      </c>
      <c r="BH14" s="594"/>
      <c r="BI14" s="594"/>
      <c r="BJ14" s="594"/>
      <c r="BK14" s="594"/>
      <c r="BL14" s="594"/>
      <c r="BM14" s="594"/>
      <c r="BN14" s="595"/>
      <c r="BO14" s="596">
        <v>0.5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1261241</v>
      </c>
      <c r="CS14" s="594"/>
      <c r="CT14" s="594"/>
      <c r="CU14" s="594"/>
      <c r="CV14" s="594"/>
      <c r="CW14" s="594"/>
      <c r="CX14" s="594"/>
      <c r="CY14" s="595"/>
      <c r="CZ14" s="596">
        <v>3.7</v>
      </c>
      <c r="DA14" s="596"/>
      <c r="DB14" s="596"/>
      <c r="DC14" s="596"/>
      <c r="DD14" s="602">
        <v>292833</v>
      </c>
      <c r="DE14" s="594"/>
      <c r="DF14" s="594"/>
      <c r="DG14" s="594"/>
      <c r="DH14" s="594"/>
      <c r="DI14" s="594"/>
      <c r="DJ14" s="594"/>
      <c r="DK14" s="594"/>
      <c r="DL14" s="594"/>
      <c r="DM14" s="594"/>
      <c r="DN14" s="594"/>
      <c r="DO14" s="594"/>
      <c r="DP14" s="595"/>
      <c r="DQ14" s="602">
        <v>970029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68762</v>
      </c>
      <c r="S15" s="594"/>
      <c r="T15" s="594"/>
      <c r="U15" s="594"/>
      <c r="V15" s="594"/>
      <c r="W15" s="594"/>
      <c r="X15" s="594"/>
      <c r="Y15" s="595"/>
      <c r="Z15" s="596">
        <v>0.2</v>
      </c>
      <c r="AA15" s="596"/>
      <c r="AB15" s="596"/>
      <c r="AC15" s="596"/>
      <c r="AD15" s="597">
        <v>68762</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631520</v>
      </c>
      <c r="BH15" s="594"/>
      <c r="BI15" s="594"/>
      <c r="BJ15" s="594"/>
      <c r="BK15" s="594"/>
      <c r="BL15" s="594"/>
      <c r="BM15" s="594"/>
      <c r="BN15" s="595"/>
      <c r="BO15" s="596">
        <v>3.9</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5712398</v>
      </c>
      <c r="CS15" s="594"/>
      <c r="CT15" s="594"/>
      <c r="CU15" s="594"/>
      <c r="CV15" s="594"/>
      <c r="CW15" s="594"/>
      <c r="CX15" s="594"/>
      <c r="CY15" s="595"/>
      <c r="CZ15" s="596">
        <v>16.7</v>
      </c>
      <c r="DA15" s="596"/>
      <c r="DB15" s="596"/>
      <c r="DC15" s="596"/>
      <c r="DD15" s="602">
        <v>2459074</v>
      </c>
      <c r="DE15" s="594"/>
      <c r="DF15" s="594"/>
      <c r="DG15" s="594"/>
      <c r="DH15" s="594"/>
      <c r="DI15" s="594"/>
      <c r="DJ15" s="594"/>
      <c r="DK15" s="594"/>
      <c r="DL15" s="594"/>
      <c r="DM15" s="594"/>
      <c r="DN15" s="594"/>
      <c r="DO15" s="594"/>
      <c r="DP15" s="595"/>
      <c r="DQ15" s="602">
        <v>3686481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2813868</v>
      </c>
      <c r="S16" s="594"/>
      <c r="T16" s="594"/>
      <c r="U16" s="594"/>
      <c r="V16" s="594"/>
      <c r="W16" s="594"/>
      <c r="X16" s="594"/>
      <c r="Y16" s="595"/>
      <c r="Z16" s="596">
        <v>8.1999999999999993</v>
      </c>
      <c r="AA16" s="596"/>
      <c r="AB16" s="596"/>
      <c r="AC16" s="596"/>
      <c r="AD16" s="597">
        <v>2242590</v>
      </c>
      <c r="AE16" s="597"/>
      <c r="AF16" s="597"/>
      <c r="AG16" s="597"/>
      <c r="AH16" s="597"/>
      <c r="AI16" s="597"/>
      <c r="AJ16" s="597"/>
      <c r="AK16" s="597"/>
      <c r="AL16" s="598">
        <v>11.7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58957</v>
      </c>
      <c r="CS16" s="594"/>
      <c r="CT16" s="594"/>
      <c r="CU16" s="594"/>
      <c r="CV16" s="594"/>
      <c r="CW16" s="594"/>
      <c r="CX16" s="594"/>
      <c r="CY16" s="595"/>
      <c r="CZ16" s="596">
        <v>0.2</v>
      </c>
      <c r="DA16" s="596"/>
      <c r="DB16" s="596"/>
      <c r="DC16" s="596"/>
      <c r="DD16" s="602" t="s">
        <v>219</v>
      </c>
      <c r="DE16" s="594"/>
      <c r="DF16" s="594"/>
      <c r="DG16" s="594"/>
      <c r="DH16" s="594"/>
      <c r="DI16" s="594"/>
      <c r="DJ16" s="594"/>
      <c r="DK16" s="594"/>
      <c r="DL16" s="594"/>
      <c r="DM16" s="594"/>
      <c r="DN16" s="594"/>
      <c r="DO16" s="594"/>
      <c r="DP16" s="595"/>
      <c r="DQ16" s="602">
        <v>347</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2242590</v>
      </c>
      <c r="S17" s="594"/>
      <c r="T17" s="594"/>
      <c r="U17" s="594"/>
      <c r="V17" s="594"/>
      <c r="W17" s="594"/>
      <c r="X17" s="594"/>
      <c r="Y17" s="595"/>
      <c r="Z17" s="596">
        <v>6.5</v>
      </c>
      <c r="AA17" s="596"/>
      <c r="AB17" s="596"/>
      <c r="AC17" s="596"/>
      <c r="AD17" s="597">
        <v>2242590</v>
      </c>
      <c r="AE17" s="597"/>
      <c r="AF17" s="597"/>
      <c r="AG17" s="597"/>
      <c r="AH17" s="597"/>
      <c r="AI17" s="597"/>
      <c r="AJ17" s="597"/>
      <c r="AK17" s="597"/>
      <c r="AL17" s="598">
        <v>11.7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3894347</v>
      </c>
      <c r="CS17" s="594"/>
      <c r="CT17" s="594"/>
      <c r="CU17" s="594"/>
      <c r="CV17" s="594"/>
      <c r="CW17" s="594"/>
      <c r="CX17" s="594"/>
      <c r="CY17" s="595"/>
      <c r="CZ17" s="596">
        <v>11.4</v>
      </c>
      <c r="DA17" s="596"/>
      <c r="DB17" s="596"/>
      <c r="DC17" s="596"/>
      <c r="DD17" s="602" t="s">
        <v>219</v>
      </c>
      <c r="DE17" s="594"/>
      <c r="DF17" s="594"/>
      <c r="DG17" s="594"/>
      <c r="DH17" s="594"/>
      <c r="DI17" s="594"/>
      <c r="DJ17" s="594"/>
      <c r="DK17" s="594"/>
      <c r="DL17" s="594"/>
      <c r="DM17" s="594"/>
      <c r="DN17" s="594"/>
      <c r="DO17" s="594"/>
      <c r="DP17" s="595"/>
      <c r="DQ17" s="602">
        <v>3894347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571277</v>
      </c>
      <c r="S18" s="594"/>
      <c r="T18" s="594"/>
      <c r="U18" s="594"/>
      <c r="V18" s="594"/>
      <c r="W18" s="594"/>
      <c r="X18" s="594"/>
      <c r="Y18" s="595"/>
      <c r="Z18" s="596">
        <v>1.7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1399150</v>
      </c>
      <c r="BH19" s="594"/>
      <c r="BI19" s="594"/>
      <c r="BJ19" s="594"/>
      <c r="BK19" s="594"/>
      <c r="BL19" s="594"/>
      <c r="BM19" s="594"/>
      <c r="BN19" s="595"/>
      <c r="BO19" s="596">
        <v>8.6999999999999993</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20864132</v>
      </c>
      <c r="S20" s="594"/>
      <c r="T20" s="594"/>
      <c r="U20" s="594"/>
      <c r="V20" s="594"/>
      <c r="W20" s="594"/>
      <c r="X20" s="594"/>
      <c r="Y20" s="595"/>
      <c r="Z20" s="596">
        <v>60.4</v>
      </c>
      <c r="AA20" s="596"/>
      <c r="AB20" s="596"/>
      <c r="AC20" s="596"/>
      <c r="AD20" s="597">
        <v>18899250</v>
      </c>
      <c r="AE20" s="597"/>
      <c r="AF20" s="597"/>
      <c r="AG20" s="597"/>
      <c r="AH20" s="597"/>
      <c r="AI20" s="597"/>
      <c r="AJ20" s="597"/>
      <c r="AK20" s="597"/>
      <c r="AL20" s="598">
        <v>98.8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1399150</v>
      </c>
      <c r="BH20" s="594"/>
      <c r="BI20" s="594"/>
      <c r="BJ20" s="594"/>
      <c r="BK20" s="594"/>
      <c r="BL20" s="594"/>
      <c r="BM20" s="594"/>
      <c r="BN20" s="595"/>
      <c r="BO20" s="596">
        <v>8.6999999999999993</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34245305</v>
      </c>
      <c r="CS20" s="594"/>
      <c r="CT20" s="594"/>
      <c r="CU20" s="594"/>
      <c r="CV20" s="594"/>
      <c r="CW20" s="594"/>
      <c r="CX20" s="594"/>
      <c r="CY20" s="595"/>
      <c r="CZ20" s="596">
        <v>100</v>
      </c>
      <c r="DA20" s="596"/>
      <c r="DB20" s="596"/>
      <c r="DC20" s="596"/>
      <c r="DD20" s="602">
        <v>3566233</v>
      </c>
      <c r="DE20" s="594"/>
      <c r="DF20" s="594"/>
      <c r="DG20" s="594"/>
      <c r="DH20" s="594"/>
      <c r="DI20" s="594"/>
      <c r="DJ20" s="594"/>
      <c r="DK20" s="594"/>
      <c r="DL20" s="594"/>
      <c r="DM20" s="594"/>
      <c r="DN20" s="594"/>
      <c r="DO20" s="594"/>
      <c r="DP20" s="595"/>
      <c r="DQ20" s="602">
        <v>23511038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14907</v>
      </c>
      <c r="S21" s="594"/>
      <c r="T21" s="594"/>
      <c r="U21" s="594"/>
      <c r="V21" s="594"/>
      <c r="W21" s="594"/>
      <c r="X21" s="594"/>
      <c r="Y21" s="595"/>
      <c r="Z21" s="596">
        <v>0</v>
      </c>
      <c r="AA21" s="596"/>
      <c r="AB21" s="596"/>
      <c r="AC21" s="596"/>
      <c r="AD21" s="597">
        <v>14907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5546</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269148</v>
      </c>
      <c r="S22" s="594"/>
      <c r="T22" s="594"/>
      <c r="U22" s="594"/>
      <c r="V22" s="594"/>
      <c r="W22" s="594"/>
      <c r="X22" s="594"/>
      <c r="Y22" s="595"/>
      <c r="Z22" s="596">
        <v>0.8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918039</v>
      </c>
      <c r="S23" s="594"/>
      <c r="T23" s="594"/>
      <c r="U23" s="594"/>
      <c r="V23" s="594"/>
      <c r="W23" s="594"/>
      <c r="X23" s="594"/>
      <c r="Y23" s="595"/>
      <c r="Z23" s="596">
        <v>2.7</v>
      </c>
      <c r="AA23" s="596"/>
      <c r="AB23" s="596"/>
      <c r="AC23" s="596"/>
      <c r="AD23" s="597">
        <v>134231</v>
      </c>
      <c r="AE23" s="597"/>
      <c r="AF23" s="597"/>
      <c r="AG23" s="597"/>
      <c r="AH23" s="597"/>
      <c r="AI23" s="597"/>
      <c r="AJ23" s="597"/>
      <c r="AK23" s="597"/>
      <c r="AL23" s="598">
        <v>0.7</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1393604</v>
      </c>
      <c r="BH23" s="594"/>
      <c r="BI23" s="594"/>
      <c r="BJ23" s="594"/>
      <c r="BK23" s="594"/>
      <c r="BL23" s="594"/>
      <c r="BM23" s="594"/>
      <c r="BN23" s="595"/>
      <c r="BO23" s="596">
        <v>8.6999999999999993</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243901</v>
      </c>
      <c r="S24" s="594"/>
      <c r="T24" s="594"/>
      <c r="U24" s="594"/>
      <c r="V24" s="594"/>
      <c r="W24" s="594"/>
      <c r="X24" s="594"/>
      <c r="Y24" s="595"/>
      <c r="Z24" s="596">
        <v>0.7</v>
      </c>
      <c r="AA24" s="596"/>
      <c r="AB24" s="596"/>
      <c r="AC24" s="596"/>
      <c r="AD24" s="597">
        <v>9</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17861582</v>
      </c>
      <c r="CS24" s="583"/>
      <c r="CT24" s="583"/>
      <c r="CU24" s="583"/>
      <c r="CV24" s="583"/>
      <c r="CW24" s="583"/>
      <c r="CX24" s="583"/>
      <c r="CY24" s="584"/>
      <c r="CZ24" s="620">
        <v>52.2</v>
      </c>
      <c r="DA24" s="621"/>
      <c r="DB24" s="621"/>
      <c r="DC24" s="622"/>
      <c r="DD24" s="619">
        <v>12158065</v>
      </c>
      <c r="DE24" s="583"/>
      <c r="DF24" s="583"/>
      <c r="DG24" s="583"/>
      <c r="DH24" s="583"/>
      <c r="DI24" s="583"/>
      <c r="DJ24" s="583"/>
      <c r="DK24" s="584"/>
      <c r="DL24" s="619">
        <v>11982976</v>
      </c>
      <c r="DM24" s="583"/>
      <c r="DN24" s="583"/>
      <c r="DO24" s="583"/>
      <c r="DP24" s="583"/>
      <c r="DQ24" s="583"/>
      <c r="DR24" s="583"/>
      <c r="DS24" s="583"/>
      <c r="DT24" s="583"/>
      <c r="DU24" s="583"/>
      <c r="DV24" s="584"/>
      <c r="DW24" s="587">
        <v>57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5185385</v>
      </c>
      <c r="S25" s="594"/>
      <c r="T25" s="594"/>
      <c r="U25" s="594"/>
      <c r="V25" s="594"/>
      <c r="W25" s="594"/>
      <c r="X25" s="594"/>
      <c r="Y25" s="595"/>
      <c r="Z25" s="596">
        <v>15</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6518204</v>
      </c>
      <c r="CS25" s="625"/>
      <c r="CT25" s="625"/>
      <c r="CU25" s="625"/>
      <c r="CV25" s="625"/>
      <c r="CW25" s="625"/>
      <c r="CX25" s="625"/>
      <c r="CY25" s="626"/>
      <c r="CZ25" s="627">
        <v>19</v>
      </c>
      <c r="DA25" s="628"/>
      <c r="DB25" s="628"/>
      <c r="DC25" s="629"/>
      <c r="DD25" s="602">
        <v>6120669</v>
      </c>
      <c r="DE25" s="625"/>
      <c r="DF25" s="625"/>
      <c r="DG25" s="625"/>
      <c r="DH25" s="625"/>
      <c r="DI25" s="625"/>
      <c r="DJ25" s="625"/>
      <c r="DK25" s="626"/>
      <c r="DL25" s="602">
        <v>5958401</v>
      </c>
      <c r="DM25" s="625"/>
      <c r="DN25" s="625"/>
      <c r="DO25" s="625"/>
      <c r="DP25" s="625"/>
      <c r="DQ25" s="625"/>
      <c r="DR25" s="625"/>
      <c r="DS25" s="625"/>
      <c r="DT25" s="625"/>
      <c r="DU25" s="625"/>
      <c r="DV25" s="626"/>
      <c r="DW25" s="598">
        <v>28.3</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4285780</v>
      </c>
      <c r="CS26" s="594"/>
      <c r="CT26" s="594"/>
      <c r="CU26" s="594"/>
      <c r="CV26" s="594"/>
      <c r="CW26" s="594"/>
      <c r="CX26" s="594"/>
      <c r="CY26" s="595"/>
      <c r="CZ26" s="627">
        <v>12.5</v>
      </c>
      <c r="DA26" s="628"/>
      <c r="DB26" s="628"/>
      <c r="DC26" s="629"/>
      <c r="DD26" s="602">
        <v>3966451</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2300261</v>
      </c>
      <c r="S27" s="594"/>
      <c r="T27" s="594"/>
      <c r="U27" s="594"/>
      <c r="V27" s="594"/>
      <c r="W27" s="594"/>
      <c r="X27" s="594"/>
      <c r="Y27" s="595"/>
      <c r="Z27" s="596">
        <v>6.7</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16099801</v>
      </c>
      <c r="BH27" s="594"/>
      <c r="BI27" s="594"/>
      <c r="BJ27" s="594"/>
      <c r="BK27" s="594"/>
      <c r="BL27" s="594"/>
      <c r="BM27" s="594"/>
      <c r="BN27" s="595"/>
      <c r="BO27" s="596">
        <v>100</v>
      </c>
      <c r="BP27" s="596"/>
      <c r="BQ27" s="596"/>
      <c r="BR27" s="596"/>
      <c r="BS27" s="602">
        <v>216254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7449031</v>
      </c>
      <c r="CS27" s="625"/>
      <c r="CT27" s="625"/>
      <c r="CU27" s="625"/>
      <c r="CV27" s="625"/>
      <c r="CW27" s="625"/>
      <c r="CX27" s="625"/>
      <c r="CY27" s="626"/>
      <c r="CZ27" s="627">
        <v>21.8</v>
      </c>
      <c r="DA27" s="628"/>
      <c r="DB27" s="628"/>
      <c r="DC27" s="629"/>
      <c r="DD27" s="602">
        <v>2143049</v>
      </c>
      <c r="DE27" s="625"/>
      <c r="DF27" s="625"/>
      <c r="DG27" s="625"/>
      <c r="DH27" s="625"/>
      <c r="DI27" s="625"/>
      <c r="DJ27" s="625"/>
      <c r="DK27" s="626"/>
      <c r="DL27" s="602">
        <v>2130228</v>
      </c>
      <c r="DM27" s="625"/>
      <c r="DN27" s="625"/>
      <c r="DO27" s="625"/>
      <c r="DP27" s="625"/>
      <c r="DQ27" s="625"/>
      <c r="DR27" s="625"/>
      <c r="DS27" s="625"/>
      <c r="DT27" s="625"/>
      <c r="DU27" s="625"/>
      <c r="DV27" s="626"/>
      <c r="DW27" s="598">
        <v>10.1</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65997</v>
      </c>
      <c r="S28" s="594"/>
      <c r="T28" s="594"/>
      <c r="U28" s="594"/>
      <c r="V28" s="594"/>
      <c r="W28" s="594"/>
      <c r="X28" s="594"/>
      <c r="Y28" s="595"/>
      <c r="Z28" s="596">
        <v>0.2</v>
      </c>
      <c r="AA28" s="596"/>
      <c r="AB28" s="596"/>
      <c r="AC28" s="596"/>
      <c r="AD28" s="597">
        <v>28601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3894347</v>
      </c>
      <c r="CS28" s="594"/>
      <c r="CT28" s="594"/>
      <c r="CU28" s="594"/>
      <c r="CV28" s="594"/>
      <c r="CW28" s="594"/>
      <c r="CX28" s="594"/>
      <c r="CY28" s="595"/>
      <c r="CZ28" s="627">
        <v>11.4</v>
      </c>
      <c r="DA28" s="628"/>
      <c r="DB28" s="628"/>
      <c r="DC28" s="629"/>
      <c r="DD28" s="602">
        <v>3894347</v>
      </c>
      <c r="DE28" s="594"/>
      <c r="DF28" s="594"/>
      <c r="DG28" s="594"/>
      <c r="DH28" s="594"/>
      <c r="DI28" s="594"/>
      <c r="DJ28" s="594"/>
      <c r="DK28" s="595"/>
      <c r="DL28" s="602">
        <v>3894347</v>
      </c>
      <c r="DM28" s="594"/>
      <c r="DN28" s="594"/>
      <c r="DO28" s="594"/>
      <c r="DP28" s="594"/>
      <c r="DQ28" s="594"/>
      <c r="DR28" s="594"/>
      <c r="DS28" s="594"/>
      <c r="DT28" s="594"/>
      <c r="DU28" s="594"/>
      <c r="DV28" s="595"/>
      <c r="DW28" s="598">
        <v>18.5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90411</v>
      </c>
      <c r="S29" s="594"/>
      <c r="T29" s="594"/>
      <c r="U29" s="594"/>
      <c r="V29" s="594"/>
      <c r="W29" s="594"/>
      <c r="X29" s="594"/>
      <c r="Y29" s="595"/>
      <c r="Z29" s="596">
        <v>0.3</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3894217</v>
      </c>
      <c r="CS29" s="625"/>
      <c r="CT29" s="625"/>
      <c r="CU29" s="625"/>
      <c r="CV29" s="625"/>
      <c r="CW29" s="625"/>
      <c r="CX29" s="625"/>
      <c r="CY29" s="626"/>
      <c r="CZ29" s="627">
        <v>11.4</v>
      </c>
      <c r="DA29" s="628"/>
      <c r="DB29" s="628"/>
      <c r="DC29" s="629"/>
      <c r="DD29" s="602">
        <v>3894217</v>
      </c>
      <c r="DE29" s="625"/>
      <c r="DF29" s="625"/>
      <c r="DG29" s="625"/>
      <c r="DH29" s="625"/>
      <c r="DI29" s="625"/>
      <c r="DJ29" s="625"/>
      <c r="DK29" s="626"/>
      <c r="DL29" s="602">
        <v>3894217</v>
      </c>
      <c r="DM29" s="625"/>
      <c r="DN29" s="625"/>
      <c r="DO29" s="625"/>
      <c r="DP29" s="625"/>
      <c r="DQ29" s="625"/>
      <c r="DR29" s="625"/>
      <c r="DS29" s="625"/>
      <c r="DT29" s="625"/>
      <c r="DU29" s="625"/>
      <c r="DV29" s="626"/>
      <c r="DW29" s="598">
        <v>18.5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497077</v>
      </c>
      <c r="S30" s="594"/>
      <c r="T30" s="594"/>
      <c r="U30" s="594"/>
      <c r="V30" s="594"/>
      <c r="W30" s="594"/>
      <c r="X30" s="594"/>
      <c r="Y30" s="595"/>
      <c r="Z30" s="596">
        <v>1.4</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98.5</v>
      </c>
      <c r="BH30" s="652"/>
      <c r="BI30" s="652"/>
      <c r="BJ30" s="652"/>
      <c r="BK30" s="652"/>
      <c r="BL30" s="652"/>
      <c r="BM30" s="588">
        <v>94.4</v>
      </c>
      <c r="BN30" s="652"/>
      <c r="BO30" s="652"/>
      <c r="BP30" s="652"/>
      <c r="BQ30" s="653"/>
      <c r="BR30" s="651">
        <v>98.6</v>
      </c>
      <c r="BS30" s="652"/>
      <c r="BT30" s="652"/>
      <c r="BU30" s="652"/>
      <c r="BV30" s="652"/>
      <c r="BW30" s="652"/>
      <c r="BX30" s="588">
        <v>94.1</v>
      </c>
      <c r="BY30" s="652"/>
      <c r="BZ30" s="652"/>
      <c r="CA30" s="652"/>
      <c r="CB30" s="653"/>
      <c r="CD30" s="656"/>
      <c r="CE30" s="657"/>
      <c r="CF30" s="607" t="s">
        <v>292</v>
      </c>
      <c r="CG30" s="608"/>
      <c r="CH30" s="608"/>
      <c r="CI30" s="608"/>
      <c r="CJ30" s="608"/>
      <c r="CK30" s="608"/>
      <c r="CL30" s="608"/>
      <c r="CM30" s="608"/>
      <c r="CN30" s="608"/>
      <c r="CO30" s="608"/>
      <c r="CP30" s="608"/>
      <c r="CQ30" s="609"/>
      <c r="CR30" s="593">
        <v>3411780</v>
      </c>
      <c r="CS30" s="594"/>
      <c r="CT30" s="594"/>
      <c r="CU30" s="594"/>
      <c r="CV30" s="594"/>
      <c r="CW30" s="594"/>
      <c r="CX30" s="594"/>
      <c r="CY30" s="595"/>
      <c r="CZ30" s="627">
        <v>10</v>
      </c>
      <c r="DA30" s="628"/>
      <c r="DB30" s="628"/>
      <c r="DC30" s="629"/>
      <c r="DD30" s="602">
        <v>3411780</v>
      </c>
      <c r="DE30" s="594"/>
      <c r="DF30" s="594"/>
      <c r="DG30" s="594"/>
      <c r="DH30" s="594"/>
      <c r="DI30" s="594"/>
      <c r="DJ30" s="594"/>
      <c r="DK30" s="595"/>
      <c r="DL30" s="602">
        <v>3411780</v>
      </c>
      <c r="DM30" s="594"/>
      <c r="DN30" s="594"/>
      <c r="DO30" s="594"/>
      <c r="DP30" s="594"/>
      <c r="DQ30" s="594"/>
      <c r="DR30" s="594"/>
      <c r="DS30" s="594"/>
      <c r="DT30" s="594"/>
      <c r="DU30" s="594"/>
      <c r="DV30" s="595"/>
      <c r="DW30" s="598">
        <v>16.2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359723</v>
      </c>
      <c r="S31" s="594"/>
      <c r="T31" s="594"/>
      <c r="U31" s="594"/>
      <c r="V31" s="594"/>
      <c r="W31" s="594"/>
      <c r="X31" s="594"/>
      <c r="Y31" s="595"/>
      <c r="Z31" s="596">
        <v>1</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95.5</v>
      </c>
      <c r="BN31" s="649"/>
      <c r="BO31" s="649"/>
      <c r="BP31" s="649"/>
      <c r="BQ31" s="650"/>
      <c r="BR31" s="648">
        <v>98.8</v>
      </c>
      <c r="BS31" s="625"/>
      <c r="BT31" s="625"/>
      <c r="BU31" s="625"/>
      <c r="BV31" s="625"/>
      <c r="BW31" s="625"/>
      <c r="BX31" s="599">
        <v>95.1</v>
      </c>
      <c r="BY31" s="649"/>
      <c r="BZ31" s="649"/>
      <c r="CA31" s="649"/>
      <c r="CB31" s="650"/>
      <c r="CD31" s="656"/>
      <c r="CE31" s="657"/>
      <c r="CF31" s="607" t="s">
        <v>296</v>
      </c>
      <c r="CG31" s="608"/>
      <c r="CH31" s="608"/>
      <c r="CI31" s="608"/>
      <c r="CJ31" s="608"/>
      <c r="CK31" s="608"/>
      <c r="CL31" s="608"/>
      <c r="CM31" s="608"/>
      <c r="CN31" s="608"/>
      <c r="CO31" s="608"/>
      <c r="CP31" s="608"/>
      <c r="CQ31" s="609"/>
      <c r="CR31" s="593">
        <v>482437</v>
      </c>
      <c r="CS31" s="625"/>
      <c r="CT31" s="625"/>
      <c r="CU31" s="625"/>
      <c r="CV31" s="625"/>
      <c r="CW31" s="625"/>
      <c r="CX31" s="625"/>
      <c r="CY31" s="626"/>
      <c r="CZ31" s="627">
        <v>1.4</v>
      </c>
      <c r="DA31" s="628"/>
      <c r="DB31" s="628"/>
      <c r="DC31" s="629"/>
      <c r="DD31" s="602">
        <v>482437</v>
      </c>
      <c r="DE31" s="625"/>
      <c r="DF31" s="625"/>
      <c r="DG31" s="625"/>
      <c r="DH31" s="625"/>
      <c r="DI31" s="625"/>
      <c r="DJ31" s="625"/>
      <c r="DK31" s="626"/>
      <c r="DL31" s="602">
        <v>482437</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649694</v>
      </c>
      <c r="S32" s="594"/>
      <c r="T32" s="594"/>
      <c r="U32" s="594"/>
      <c r="V32" s="594"/>
      <c r="W32" s="594"/>
      <c r="X32" s="594"/>
      <c r="Y32" s="595"/>
      <c r="Z32" s="596">
        <v>1.9</v>
      </c>
      <c r="AA32" s="596"/>
      <c r="AB32" s="596"/>
      <c r="AC32" s="596"/>
      <c r="AD32" s="597">
        <v>53517</v>
      </c>
      <c r="AE32" s="597"/>
      <c r="AF32" s="597"/>
      <c r="AG32" s="597"/>
      <c r="AH32" s="597"/>
      <c r="AI32" s="597"/>
      <c r="AJ32" s="597"/>
      <c r="AK32" s="597"/>
      <c r="AL32" s="598">
        <v>0.3</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v>
      </c>
      <c r="BH32" s="661"/>
      <c r="BI32" s="661"/>
      <c r="BJ32" s="661"/>
      <c r="BK32" s="661"/>
      <c r="BL32" s="661"/>
      <c r="BM32" s="662">
        <v>92.8</v>
      </c>
      <c r="BN32" s="661"/>
      <c r="BO32" s="661"/>
      <c r="BP32" s="661"/>
      <c r="BQ32" s="663"/>
      <c r="BR32" s="660">
        <v>98.1</v>
      </c>
      <c r="BS32" s="661"/>
      <c r="BT32" s="661"/>
      <c r="BU32" s="661"/>
      <c r="BV32" s="661"/>
      <c r="BW32" s="661"/>
      <c r="BX32" s="662">
        <v>92.6</v>
      </c>
      <c r="BY32" s="661"/>
      <c r="BZ32" s="661"/>
      <c r="CA32" s="661"/>
      <c r="CB32" s="663"/>
      <c r="CD32" s="658"/>
      <c r="CE32" s="659"/>
      <c r="CF32" s="607" t="s">
        <v>299</v>
      </c>
      <c r="CG32" s="608"/>
      <c r="CH32" s="608"/>
      <c r="CI32" s="608"/>
      <c r="CJ32" s="608"/>
      <c r="CK32" s="608"/>
      <c r="CL32" s="608"/>
      <c r="CM32" s="608"/>
      <c r="CN32" s="608"/>
      <c r="CO32" s="608"/>
      <c r="CP32" s="608"/>
      <c r="CQ32" s="609"/>
      <c r="CR32" s="593">
        <v>130</v>
      </c>
      <c r="CS32" s="594"/>
      <c r="CT32" s="594"/>
      <c r="CU32" s="594"/>
      <c r="CV32" s="594"/>
      <c r="CW32" s="594"/>
      <c r="CX32" s="594"/>
      <c r="CY32" s="595"/>
      <c r="CZ32" s="627">
        <v>0</v>
      </c>
      <c r="DA32" s="628"/>
      <c r="DB32" s="628"/>
      <c r="DC32" s="629"/>
      <c r="DD32" s="602">
        <v>130</v>
      </c>
      <c r="DE32" s="594"/>
      <c r="DF32" s="594"/>
      <c r="DG32" s="594"/>
      <c r="DH32" s="594"/>
      <c r="DI32" s="594"/>
      <c r="DJ32" s="594"/>
      <c r="DK32" s="595"/>
      <c r="DL32" s="602">
        <v>130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3061900</v>
      </c>
      <c r="S33" s="594"/>
      <c r="T33" s="594"/>
      <c r="U33" s="594"/>
      <c r="V33" s="594"/>
      <c r="W33" s="594"/>
      <c r="X33" s="594"/>
      <c r="Y33" s="595"/>
      <c r="Z33" s="596">
        <v>8.9</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12758533</v>
      </c>
      <c r="CS33" s="625"/>
      <c r="CT33" s="625"/>
      <c r="CU33" s="625"/>
      <c r="CV33" s="625"/>
      <c r="CW33" s="625"/>
      <c r="CX33" s="625"/>
      <c r="CY33" s="626"/>
      <c r="CZ33" s="627">
        <v>37.299999999999997</v>
      </c>
      <c r="DA33" s="628"/>
      <c r="DB33" s="628"/>
      <c r="DC33" s="629"/>
      <c r="DD33" s="602">
        <v>10428880</v>
      </c>
      <c r="DE33" s="625"/>
      <c r="DF33" s="625"/>
      <c r="DG33" s="625"/>
      <c r="DH33" s="625"/>
      <c r="DI33" s="625"/>
      <c r="DJ33" s="625"/>
      <c r="DK33" s="626"/>
      <c r="DL33" s="602">
        <v>8618358</v>
      </c>
      <c r="DM33" s="625"/>
      <c r="DN33" s="625"/>
      <c r="DO33" s="625"/>
      <c r="DP33" s="625"/>
      <c r="DQ33" s="625"/>
      <c r="DR33" s="625"/>
      <c r="DS33" s="625"/>
      <c r="DT33" s="625"/>
      <c r="DU33" s="625"/>
      <c r="DV33" s="626"/>
      <c r="DW33" s="598">
        <v>41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5671885</v>
      </c>
      <c r="CS34" s="594"/>
      <c r="CT34" s="594"/>
      <c r="CU34" s="594"/>
      <c r="CV34" s="594"/>
      <c r="CW34" s="594"/>
      <c r="CX34" s="594"/>
      <c r="CY34" s="595"/>
      <c r="CZ34" s="627">
        <v>16.600000000000001</v>
      </c>
      <c r="DA34" s="628"/>
      <c r="DB34" s="628"/>
      <c r="DC34" s="629"/>
      <c r="DD34" s="602">
        <v>4437245</v>
      </c>
      <c r="DE34" s="594"/>
      <c r="DF34" s="594"/>
      <c r="DG34" s="594"/>
      <c r="DH34" s="594"/>
      <c r="DI34" s="594"/>
      <c r="DJ34" s="594"/>
      <c r="DK34" s="595"/>
      <c r="DL34" s="602">
        <v>4151897</v>
      </c>
      <c r="DM34" s="594"/>
      <c r="DN34" s="594"/>
      <c r="DO34" s="594"/>
      <c r="DP34" s="594"/>
      <c r="DQ34" s="594"/>
      <c r="DR34" s="594"/>
      <c r="DS34" s="594"/>
      <c r="DT34" s="594"/>
      <c r="DU34" s="594"/>
      <c r="DV34" s="595"/>
      <c r="DW34" s="598">
        <v>19.7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1902100</v>
      </c>
      <c r="S35" s="594"/>
      <c r="T35" s="594"/>
      <c r="U35" s="594"/>
      <c r="V35" s="594"/>
      <c r="W35" s="594"/>
      <c r="X35" s="594"/>
      <c r="Y35" s="595"/>
      <c r="Z35" s="596">
        <v>5.5</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5129376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-581477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469883</v>
      </c>
      <c r="CS35" s="625"/>
      <c r="CT35" s="625"/>
      <c r="CU35" s="625"/>
      <c r="CV35" s="625"/>
      <c r="CW35" s="625"/>
      <c r="CX35" s="625"/>
      <c r="CY35" s="626"/>
      <c r="CZ35" s="627">
        <v>1.4</v>
      </c>
      <c r="DA35" s="628"/>
      <c r="DB35" s="628"/>
      <c r="DC35" s="629"/>
      <c r="DD35" s="602">
        <v>383222</v>
      </c>
      <c r="DE35" s="625"/>
      <c r="DF35" s="625"/>
      <c r="DG35" s="625"/>
      <c r="DH35" s="625"/>
      <c r="DI35" s="625"/>
      <c r="DJ35" s="625"/>
      <c r="DK35" s="626"/>
      <c r="DL35" s="602">
        <v>379271</v>
      </c>
      <c r="DM35" s="625"/>
      <c r="DN35" s="625"/>
      <c r="DO35" s="625"/>
      <c r="DP35" s="625"/>
      <c r="DQ35" s="625"/>
      <c r="DR35" s="625"/>
      <c r="DS35" s="625"/>
      <c r="DT35" s="625"/>
      <c r="DU35" s="625"/>
      <c r="DV35" s="626"/>
      <c r="DW35" s="598">
        <v>1.8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34520575</v>
      </c>
      <c r="S36" s="666"/>
      <c r="T36" s="666"/>
      <c r="U36" s="666"/>
      <c r="V36" s="666"/>
      <c r="W36" s="666"/>
      <c r="X36" s="666"/>
      <c r="Y36" s="667"/>
      <c r="Z36" s="668">
        <v>100</v>
      </c>
      <c r="AA36" s="668"/>
      <c r="AB36" s="668"/>
      <c r="AC36" s="668"/>
      <c r="AD36" s="669">
        <v>19130515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1000000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-988967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2354177</v>
      </c>
      <c r="CS36" s="594"/>
      <c r="CT36" s="594"/>
      <c r="CU36" s="594"/>
      <c r="CV36" s="594"/>
      <c r="CW36" s="594"/>
      <c r="CX36" s="594"/>
      <c r="CY36" s="595"/>
      <c r="CZ36" s="627">
        <v>6.9</v>
      </c>
      <c r="DA36" s="628"/>
      <c r="DB36" s="628"/>
      <c r="DC36" s="629"/>
      <c r="DD36" s="602">
        <v>2098432</v>
      </c>
      <c r="DE36" s="594"/>
      <c r="DF36" s="594"/>
      <c r="DG36" s="594"/>
      <c r="DH36" s="594"/>
      <c r="DI36" s="594"/>
      <c r="DJ36" s="594"/>
      <c r="DK36" s="595"/>
      <c r="DL36" s="602">
        <v>1622410</v>
      </c>
      <c r="DM36" s="594"/>
      <c r="DN36" s="594"/>
      <c r="DO36" s="594"/>
      <c r="DP36" s="594"/>
      <c r="DQ36" s="594"/>
      <c r="DR36" s="594"/>
      <c r="DS36" s="594"/>
      <c r="DT36" s="594"/>
      <c r="DU36" s="594"/>
      <c r="DV36" s="595"/>
      <c r="DW36" s="598">
        <v>7.7</v>
      </c>
      <c r="DX36" s="623"/>
      <c r="DY36" s="623"/>
      <c r="DZ36" s="623"/>
      <c r="EA36" s="623"/>
      <c r="EB36" s="623"/>
      <c r="EC36" s="624"/>
    </row>
    <row r="37" spans="2:133" ht="11.25" customHeight="1">
      <c r="AQ37" s="672" t="s">
        <v>314</v>
      </c>
      <c r="AR37" s="673"/>
      <c r="AS37" s="673"/>
      <c r="AT37" s="673"/>
      <c r="AU37" s="673"/>
      <c r="AV37" s="673"/>
      <c r="AW37" s="673"/>
      <c r="AX37" s="673"/>
      <c r="AY37" s="674"/>
      <c r="AZ37" s="593">
        <v>736613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15469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1923</v>
      </c>
      <c r="CS37" s="625"/>
      <c r="CT37" s="625"/>
      <c r="CU37" s="625"/>
      <c r="CV37" s="625"/>
      <c r="CW37" s="625"/>
      <c r="CX37" s="625"/>
      <c r="CY37" s="626"/>
      <c r="CZ37" s="627">
        <v>0</v>
      </c>
      <c r="DA37" s="628"/>
      <c r="DB37" s="628"/>
      <c r="DC37" s="629"/>
      <c r="DD37" s="602">
        <v>1923</v>
      </c>
      <c r="DE37" s="625"/>
      <c r="DF37" s="625"/>
      <c r="DG37" s="625"/>
      <c r="DH37" s="625"/>
      <c r="DI37" s="625"/>
      <c r="DJ37" s="625"/>
      <c r="DK37" s="626"/>
      <c r="DL37" s="602">
        <v>1917</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10091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25362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3389871</v>
      </c>
      <c r="CS38" s="594"/>
      <c r="CT38" s="594"/>
      <c r="CU38" s="594"/>
      <c r="CV38" s="594"/>
      <c r="CW38" s="594"/>
      <c r="CX38" s="594"/>
      <c r="CY38" s="595"/>
      <c r="CZ38" s="627">
        <v>9.9</v>
      </c>
      <c r="DA38" s="628"/>
      <c r="DB38" s="628"/>
      <c r="DC38" s="629"/>
      <c r="DD38" s="602">
        <v>2841639</v>
      </c>
      <c r="DE38" s="594"/>
      <c r="DF38" s="594"/>
      <c r="DG38" s="594"/>
      <c r="DH38" s="594"/>
      <c r="DI38" s="594"/>
      <c r="DJ38" s="594"/>
      <c r="DK38" s="595"/>
      <c r="DL38" s="602">
        <v>2463203</v>
      </c>
      <c r="DM38" s="594"/>
      <c r="DN38" s="594"/>
      <c r="DO38" s="594"/>
      <c r="DP38" s="594"/>
      <c r="DQ38" s="594"/>
      <c r="DR38" s="594"/>
      <c r="DS38" s="594"/>
      <c r="DT38" s="594"/>
      <c r="DU38" s="594"/>
      <c r="DV38" s="595"/>
      <c r="DW38" s="598">
        <v>11.7</v>
      </c>
      <c r="DX38" s="623"/>
      <c r="DY38" s="623"/>
      <c r="DZ38" s="623"/>
      <c r="EA38" s="623"/>
      <c r="EB38" s="623"/>
      <c r="EC38" s="624"/>
    </row>
    <row r="39" spans="2:133" ht="11.25" customHeight="1">
      <c r="AQ39" s="672" t="s">
        <v>320</v>
      </c>
      <c r="AR39" s="673"/>
      <c r="AS39" s="673"/>
      <c r="AT39" s="673"/>
      <c r="AU39" s="673"/>
      <c r="AV39" s="673"/>
      <c r="AW39" s="673"/>
      <c r="AX39" s="673"/>
      <c r="AY39" s="674"/>
      <c r="AZ39" s="593">
        <v>2892</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70947</v>
      </c>
      <c r="CS39" s="625"/>
      <c r="CT39" s="625"/>
      <c r="CU39" s="625"/>
      <c r="CV39" s="625"/>
      <c r="CW39" s="625"/>
      <c r="CX39" s="625"/>
      <c r="CY39" s="626"/>
      <c r="CZ39" s="627">
        <v>0.2</v>
      </c>
      <c r="DA39" s="628"/>
      <c r="DB39" s="628"/>
      <c r="DC39" s="629"/>
      <c r="DD39" s="602">
        <v>10245</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1077165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801770</v>
      </c>
      <c r="CS40" s="594"/>
      <c r="CT40" s="594"/>
      <c r="CU40" s="594"/>
      <c r="CV40" s="594"/>
      <c r="CW40" s="594"/>
      <c r="CX40" s="594"/>
      <c r="CY40" s="595"/>
      <c r="CZ40" s="627">
        <v>2.2999999999999998</v>
      </c>
      <c r="DA40" s="628"/>
      <c r="DB40" s="628"/>
      <c r="DC40" s="629"/>
      <c r="DD40" s="602">
        <v>658097</v>
      </c>
      <c r="DE40" s="594"/>
      <c r="DF40" s="594"/>
      <c r="DG40" s="594"/>
      <c r="DH40" s="594"/>
      <c r="DI40" s="594"/>
      <c r="DJ40" s="594"/>
      <c r="DK40" s="595"/>
      <c r="DL40" s="602">
        <v>1577</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2302615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3625190</v>
      </c>
      <c r="CS42" s="594"/>
      <c r="CT42" s="594"/>
      <c r="CU42" s="594"/>
      <c r="CV42" s="594"/>
      <c r="CW42" s="594"/>
      <c r="CX42" s="594"/>
      <c r="CY42" s="595"/>
      <c r="CZ42" s="627">
        <v>10.6</v>
      </c>
      <c r="DA42" s="676"/>
      <c r="DB42" s="676"/>
      <c r="DC42" s="677"/>
      <c r="DD42" s="602">
        <v>924093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32300</v>
      </c>
      <c r="CS43" s="625"/>
      <c r="CT43" s="625"/>
      <c r="CU43" s="625"/>
      <c r="CV43" s="625"/>
      <c r="CW43" s="625"/>
      <c r="CX43" s="625"/>
      <c r="CY43" s="626"/>
      <c r="CZ43" s="627">
        <v>0.1</v>
      </c>
      <c r="DA43" s="628"/>
      <c r="DB43" s="628"/>
      <c r="DC43" s="629"/>
      <c r="DD43" s="602">
        <v>32300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3566233</v>
      </c>
      <c r="CS44" s="594"/>
      <c r="CT44" s="594"/>
      <c r="CU44" s="594"/>
      <c r="CV44" s="594"/>
      <c r="CW44" s="594"/>
      <c r="CX44" s="594"/>
      <c r="CY44" s="595"/>
      <c r="CZ44" s="627">
        <v>10.4</v>
      </c>
      <c r="DA44" s="676"/>
      <c r="DB44" s="676"/>
      <c r="DC44" s="677"/>
      <c r="DD44" s="602">
        <v>923746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1701287</v>
      </c>
      <c r="CS45" s="625"/>
      <c r="CT45" s="625"/>
      <c r="CU45" s="625"/>
      <c r="CV45" s="625"/>
      <c r="CW45" s="625"/>
      <c r="CX45" s="625"/>
      <c r="CY45" s="626"/>
      <c r="CZ45" s="627">
        <v>5</v>
      </c>
      <c r="DA45" s="628"/>
      <c r="DB45" s="628"/>
      <c r="DC45" s="629"/>
      <c r="DD45" s="602">
        <v>56645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1760994</v>
      </c>
      <c r="CS46" s="594"/>
      <c r="CT46" s="594"/>
      <c r="CU46" s="594"/>
      <c r="CV46" s="594"/>
      <c r="CW46" s="594"/>
      <c r="CX46" s="594"/>
      <c r="CY46" s="595"/>
      <c r="CZ46" s="627">
        <v>5.0999999999999996</v>
      </c>
      <c r="DA46" s="676"/>
      <c r="DB46" s="676"/>
      <c r="DC46" s="677"/>
      <c r="DD46" s="602">
        <v>852471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58957</v>
      </c>
      <c r="CS47" s="625"/>
      <c r="CT47" s="625"/>
      <c r="CU47" s="625"/>
      <c r="CV47" s="625"/>
      <c r="CW47" s="625"/>
      <c r="CX47" s="625"/>
      <c r="CY47" s="626"/>
      <c r="CZ47" s="627">
        <v>0.2</v>
      </c>
      <c r="DA47" s="628"/>
      <c r="DB47" s="628"/>
      <c r="DC47" s="629"/>
      <c r="DD47" s="602">
        <v>347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34245305</v>
      </c>
      <c r="CS49" s="661"/>
      <c r="CT49" s="661"/>
      <c r="CU49" s="661"/>
      <c r="CV49" s="661"/>
      <c r="CW49" s="661"/>
      <c r="CX49" s="661"/>
      <c r="CY49" s="688"/>
      <c r="CZ49" s="689">
        <v>100</v>
      </c>
      <c r="DA49" s="690"/>
      <c r="DB49" s="690"/>
      <c r="DC49" s="691"/>
      <c r="DD49" s="692">
        <v>23511038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34541</v>
      </c>
      <c r="R7" s="723"/>
      <c r="S7" s="723"/>
      <c r="T7" s="723"/>
      <c r="U7" s="723"/>
      <c r="V7" s="723">
        <v>34266</v>
      </c>
      <c r="W7" s="723"/>
      <c r="X7" s="723"/>
      <c r="Y7" s="723"/>
      <c r="Z7" s="723"/>
      <c r="AA7" s="723">
        <v>275</v>
      </c>
      <c r="AB7" s="723"/>
      <c r="AC7" s="723"/>
      <c r="AD7" s="723"/>
      <c r="AE7" s="724"/>
      <c r="AF7" s="725">
        <v>221</v>
      </c>
      <c r="AG7" s="726"/>
      <c r="AH7" s="726"/>
      <c r="AI7" s="726"/>
      <c r="AJ7" s="727"/>
      <c r="AK7" s="762">
        <v>498</v>
      </c>
      <c r="AL7" s="763"/>
      <c r="AM7" s="763"/>
      <c r="AN7" s="763"/>
      <c r="AO7" s="763"/>
      <c r="AP7" s="763">
        <v>35133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-5</v>
      </c>
      <c r="CI7" s="760"/>
      <c r="CJ7" s="760"/>
      <c r="CK7" s="760"/>
      <c r="CL7" s="761"/>
      <c r="CM7" s="759">
        <v>69</v>
      </c>
      <c r="CN7" s="760"/>
      <c r="CO7" s="760"/>
      <c r="CP7" s="760"/>
      <c r="CQ7" s="761"/>
      <c r="CR7" s="759">
        <v>23</v>
      </c>
      <c r="CS7" s="760"/>
      <c r="CT7" s="760"/>
      <c r="CU7" s="760"/>
      <c r="CV7" s="761"/>
      <c r="CW7" s="759">
        <v>385</v>
      </c>
      <c r="CX7" s="760"/>
      <c r="CY7" s="760"/>
      <c r="CZ7" s="760"/>
      <c r="DA7" s="761"/>
      <c r="DB7" s="759" t="s">
        <v>551</v>
      </c>
      <c r="DC7" s="760"/>
      <c r="DD7" s="760"/>
      <c r="DE7" s="760"/>
      <c r="DF7" s="761"/>
      <c r="DG7" s="759" t="s">
        <v>552</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18</v>
      </c>
      <c r="CI8" s="770"/>
      <c r="CJ8" s="770"/>
      <c r="CK8" s="770"/>
      <c r="CL8" s="771"/>
      <c r="CM8" s="769">
        <v>432</v>
      </c>
      <c r="CN8" s="770"/>
      <c r="CO8" s="770"/>
      <c r="CP8" s="770"/>
      <c r="CQ8" s="771"/>
      <c r="CR8" s="769">
        <v>31</v>
      </c>
      <c r="CS8" s="770"/>
      <c r="CT8" s="770"/>
      <c r="CU8" s="770"/>
      <c r="CV8" s="771"/>
      <c r="CW8" s="769" t="s">
        <v>550</v>
      </c>
      <c r="CX8" s="770"/>
      <c r="CY8" s="770"/>
      <c r="CZ8" s="770"/>
      <c r="DA8" s="771"/>
      <c r="DB8" s="769" t="s">
        <v>551</v>
      </c>
      <c r="DC8" s="770"/>
      <c r="DD8" s="770"/>
      <c r="DE8" s="770"/>
      <c r="DF8" s="771"/>
      <c r="DG8" s="769" t="s">
        <v>552</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20</v>
      </c>
      <c r="CI9" s="770"/>
      <c r="CJ9" s="770"/>
      <c r="CK9" s="770"/>
      <c r="CL9" s="771"/>
      <c r="CM9" s="769">
        <v>537</v>
      </c>
      <c r="CN9" s="770"/>
      <c r="CO9" s="770"/>
      <c r="CP9" s="770"/>
      <c r="CQ9" s="771"/>
      <c r="CR9" s="769">
        <v>70</v>
      </c>
      <c r="CS9" s="770"/>
      <c r="CT9" s="770"/>
      <c r="CU9" s="770"/>
      <c r="CV9" s="771"/>
      <c r="CW9" s="769">
        <v>29</v>
      </c>
      <c r="CX9" s="770"/>
      <c r="CY9" s="770"/>
      <c r="CZ9" s="770"/>
      <c r="DA9" s="771"/>
      <c r="DB9" s="769" t="s">
        <v>551</v>
      </c>
      <c r="DC9" s="770"/>
      <c r="DD9" s="770"/>
      <c r="DE9" s="770"/>
      <c r="DF9" s="771"/>
      <c r="DG9" s="769" t="s">
        <v>552</v>
      </c>
      <c r="DH9" s="770"/>
      <c r="DI9" s="770"/>
      <c r="DJ9" s="770"/>
      <c r="DK9" s="771"/>
      <c r="DL9" s="769" t="s">
        <v>551</v>
      </c>
      <c r="DM9" s="770"/>
      <c r="DN9" s="770"/>
      <c r="DO9" s="770"/>
      <c r="DP9" s="771"/>
      <c r="DQ9" s="769" t="s">
        <v>551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9</v>
      </c>
      <c r="CI10" s="770"/>
      <c r="CJ10" s="770"/>
      <c r="CK10" s="770"/>
      <c r="CL10" s="771"/>
      <c r="CM10" s="769">
        <v>64</v>
      </c>
      <c r="CN10" s="770"/>
      <c r="CO10" s="770"/>
      <c r="CP10" s="770"/>
      <c r="CQ10" s="771"/>
      <c r="CR10" s="769">
        <v>10</v>
      </c>
      <c r="CS10" s="770"/>
      <c r="CT10" s="770"/>
      <c r="CU10" s="770"/>
      <c r="CV10" s="771"/>
      <c r="CW10" s="769">
        <v>2</v>
      </c>
      <c r="CX10" s="770"/>
      <c r="CY10" s="770"/>
      <c r="CZ10" s="770"/>
      <c r="DA10" s="771"/>
      <c r="DB10" s="769" t="s">
        <v>551</v>
      </c>
      <c r="DC10" s="770"/>
      <c r="DD10" s="770"/>
      <c r="DE10" s="770"/>
      <c r="DF10" s="771"/>
      <c r="DG10" s="769" t="s">
        <v>552</v>
      </c>
      <c r="DH10" s="770"/>
      <c r="DI10" s="770"/>
      <c r="DJ10" s="770"/>
      <c r="DK10" s="771"/>
      <c r="DL10" s="769" t="s">
        <v>551</v>
      </c>
      <c r="DM10" s="770"/>
      <c r="DN10" s="770"/>
      <c r="DO10" s="770"/>
      <c r="DP10" s="771"/>
      <c r="DQ10" s="769" t="s">
        <v>551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34541</v>
      </c>
      <c r="R23" s="782"/>
      <c r="S23" s="782"/>
      <c r="T23" s="782"/>
      <c r="U23" s="782"/>
      <c r="V23" s="782">
        <v>34266</v>
      </c>
      <c r="W23" s="782"/>
      <c r="X23" s="782"/>
      <c r="Y23" s="782"/>
      <c r="Z23" s="782"/>
      <c r="AA23" s="782">
        <v>275</v>
      </c>
      <c r="AB23" s="782"/>
      <c r="AC23" s="782"/>
      <c r="AD23" s="782"/>
      <c r="AE23" s="783"/>
      <c r="AF23" s="784">
        <v>221</v>
      </c>
      <c r="AG23" s="782"/>
      <c r="AH23" s="782"/>
      <c r="AI23" s="782"/>
      <c r="AJ23" s="785"/>
      <c r="AK23" s="786"/>
      <c r="AL23" s="787"/>
      <c r="AM23" s="787"/>
      <c r="AN23" s="787"/>
      <c r="AO23" s="787"/>
      <c r="AP23" s="782">
        <v>35133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11053</v>
      </c>
      <c r="R28" s="811"/>
      <c r="S28" s="811"/>
      <c r="T28" s="811"/>
      <c r="U28" s="811"/>
      <c r="V28" s="811">
        <v>11634</v>
      </c>
      <c r="W28" s="811"/>
      <c r="X28" s="811"/>
      <c r="Y28" s="811"/>
      <c r="Z28" s="811"/>
      <c r="AA28" s="811">
        <f t="shared" ref="AA28:AA33" si="0">Q28-V28</f>
        <v>-581</v>
      </c>
      <c r="AB28" s="811"/>
      <c r="AC28" s="811"/>
      <c r="AD28" s="811"/>
      <c r="AE28" s="812"/>
      <c r="AF28" s="813">
        <v>-581</v>
      </c>
      <c r="AG28" s="811"/>
      <c r="AH28" s="811"/>
      <c r="AI28" s="811"/>
      <c r="AJ28" s="814"/>
      <c r="AK28" s="815">
        <v>1077</v>
      </c>
      <c r="AL28" s="806"/>
      <c r="AM28" s="806"/>
      <c r="AN28" s="806"/>
      <c r="AO28" s="806"/>
      <c r="AP28" s="806" t="s">
        <v>535</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7392</v>
      </c>
      <c r="R29" s="747"/>
      <c r="S29" s="747"/>
      <c r="T29" s="747"/>
      <c r="U29" s="747"/>
      <c r="V29" s="747">
        <v>7376</v>
      </c>
      <c r="W29" s="747"/>
      <c r="X29" s="747"/>
      <c r="Y29" s="747"/>
      <c r="Z29" s="747"/>
      <c r="AA29" s="747">
        <f t="shared" si="0"/>
        <v>16</v>
      </c>
      <c r="AB29" s="747"/>
      <c r="AC29" s="747"/>
      <c r="AD29" s="747"/>
      <c r="AE29" s="748"/>
      <c r="AF29" s="749">
        <v>16</v>
      </c>
      <c r="AG29" s="750"/>
      <c r="AH29" s="750"/>
      <c r="AI29" s="750"/>
      <c r="AJ29" s="751"/>
      <c r="AK29" s="818">
        <v>1158</v>
      </c>
      <c r="AL29" s="819"/>
      <c r="AM29" s="819"/>
      <c r="AN29" s="819"/>
      <c r="AO29" s="819"/>
      <c r="AP29" s="819" t="s">
        <v>536</v>
      </c>
      <c r="AQ29" s="819"/>
      <c r="AR29" s="819"/>
      <c r="AS29" s="819"/>
      <c r="AT29" s="819"/>
      <c r="AU29" s="819" t="s">
        <v>539</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1593</v>
      </c>
      <c r="R30" s="747"/>
      <c r="S30" s="747"/>
      <c r="T30" s="747"/>
      <c r="U30" s="747"/>
      <c r="V30" s="747">
        <v>1585</v>
      </c>
      <c r="W30" s="747"/>
      <c r="X30" s="747"/>
      <c r="Y30" s="747"/>
      <c r="Z30" s="747"/>
      <c r="AA30" s="747">
        <f t="shared" si="0"/>
        <v>8</v>
      </c>
      <c r="AB30" s="747"/>
      <c r="AC30" s="747"/>
      <c r="AD30" s="747"/>
      <c r="AE30" s="748"/>
      <c r="AF30" s="749">
        <v>8</v>
      </c>
      <c r="AG30" s="750"/>
      <c r="AH30" s="750"/>
      <c r="AI30" s="750"/>
      <c r="AJ30" s="751"/>
      <c r="AK30" s="818">
        <v>271</v>
      </c>
      <c r="AL30" s="819"/>
      <c r="AM30" s="819"/>
      <c r="AN30" s="819"/>
      <c r="AO30" s="819"/>
      <c r="AP30" s="819" t="s">
        <v>537</v>
      </c>
      <c r="AQ30" s="819"/>
      <c r="AR30" s="819"/>
      <c r="AS30" s="819"/>
      <c r="AT30" s="819"/>
      <c r="AU30" s="819" t="s">
        <v>539</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2313</v>
      </c>
      <c r="R31" s="747"/>
      <c r="S31" s="747"/>
      <c r="T31" s="747"/>
      <c r="U31" s="747"/>
      <c r="V31" s="747">
        <v>2526</v>
      </c>
      <c r="W31" s="747"/>
      <c r="X31" s="747"/>
      <c r="Y31" s="747"/>
      <c r="Z31" s="747"/>
      <c r="AA31" s="747">
        <f t="shared" si="0"/>
        <v>-213</v>
      </c>
      <c r="AB31" s="747"/>
      <c r="AC31" s="747"/>
      <c r="AD31" s="747"/>
      <c r="AE31" s="748"/>
      <c r="AF31" s="749">
        <v>2620</v>
      </c>
      <c r="AG31" s="750"/>
      <c r="AH31" s="750"/>
      <c r="AI31" s="750"/>
      <c r="AJ31" s="751"/>
      <c r="AK31" s="818">
        <v>3</v>
      </c>
      <c r="AL31" s="819"/>
      <c r="AM31" s="819"/>
      <c r="AN31" s="819"/>
      <c r="AO31" s="819"/>
      <c r="AP31" s="819">
        <v>7978</v>
      </c>
      <c r="AQ31" s="819"/>
      <c r="AR31" s="819"/>
      <c r="AS31" s="819"/>
      <c r="AT31" s="819"/>
      <c r="AU31" s="819">
        <v>16</v>
      </c>
      <c r="AV31" s="819"/>
      <c r="AW31" s="819"/>
      <c r="AX31" s="819"/>
      <c r="AY31" s="819"/>
      <c r="AZ31" s="820" t="s">
        <v>534</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9556</v>
      </c>
      <c r="R32" s="747"/>
      <c r="S32" s="747"/>
      <c r="T32" s="747"/>
      <c r="U32" s="747"/>
      <c r="V32" s="747">
        <v>12090</v>
      </c>
      <c r="W32" s="747"/>
      <c r="X32" s="747"/>
      <c r="Y32" s="747"/>
      <c r="Z32" s="747"/>
      <c r="AA32" s="747">
        <f t="shared" si="0"/>
        <v>-2534</v>
      </c>
      <c r="AB32" s="747"/>
      <c r="AC32" s="747"/>
      <c r="AD32" s="747"/>
      <c r="AE32" s="748"/>
      <c r="AF32" s="749">
        <v>278</v>
      </c>
      <c r="AG32" s="750"/>
      <c r="AH32" s="750"/>
      <c r="AI32" s="750"/>
      <c r="AJ32" s="751"/>
      <c r="AK32" s="818">
        <v>1000</v>
      </c>
      <c r="AL32" s="819"/>
      <c r="AM32" s="819"/>
      <c r="AN32" s="819"/>
      <c r="AO32" s="819"/>
      <c r="AP32" s="819">
        <v>11023</v>
      </c>
      <c r="AQ32" s="819"/>
      <c r="AR32" s="819"/>
      <c r="AS32" s="819"/>
      <c r="AT32" s="819"/>
      <c r="AU32" s="819">
        <v>7218</v>
      </c>
      <c r="AV32" s="819"/>
      <c r="AW32" s="819"/>
      <c r="AX32" s="819"/>
      <c r="AY32" s="819"/>
      <c r="AZ32" s="820" t="s">
        <v>534</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3116</v>
      </c>
      <c r="R33" s="747"/>
      <c r="S33" s="747"/>
      <c r="T33" s="747"/>
      <c r="U33" s="747"/>
      <c r="V33" s="747">
        <v>3051</v>
      </c>
      <c r="W33" s="747"/>
      <c r="X33" s="747"/>
      <c r="Y33" s="747"/>
      <c r="Z33" s="747"/>
      <c r="AA33" s="747">
        <f t="shared" si="0"/>
        <v>65</v>
      </c>
      <c r="AB33" s="747"/>
      <c r="AC33" s="747"/>
      <c r="AD33" s="747"/>
      <c r="AE33" s="748"/>
      <c r="AF33" s="749">
        <v>771</v>
      </c>
      <c r="AG33" s="750"/>
      <c r="AH33" s="750"/>
      <c r="AI33" s="750"/>
      <c r="AJ33" s="751"/>
      <c r="AK33" s="818">
        <v>737</v>
      </c>
      <c r="AL33" s="819"/>
      <c r="AM33" s="819"/>
      <c r="AN33" s="819"/>
      <c r="AO33" s="819"/>
      <c r="AP33" s="819">
        <v>8032</v>
      </c>
      <c r="AQ33" s="819"/>
      <c r="AR33" s="819"/>
      <c r="AS33" s="819"/>
      <c r="AT33" s="819"/>
      <c r="AU33" s="819">
        <v>7365</v>
      </c>
      <c r="AV33" s="819"/>
      <c r="AW33" s="819"/>
      <c r="AX33" s="819"/>
      <c r="AY33" s="819"/>
      <c r="AZ33" s="820" t="s">
        <v>534</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3110</v>
      </c>
      <c r="AG63" s="830"/>
      <c r="AH63" s="830"/>
      <c r="AI63" s="830"/>
      <c r="AJ63" s="831"/>
      <c r="AK63" s="832"/>
      <c r="AL63" s="827"/>
      <c r="AM63" s="827"/>
      <c r="AN63" s="827"/>
      <c r="AO63" s="827"/>
      <c r="AP63" s="830">
        <f>SUM(AP28:AT33)</f>
        <v>27033</v>
      </c>
      <c r="AQ63" s="830"/>
      <c r="AR63" s="830"/>
      <c r="AS63" s="830"/>
      <c r="AT63" s="830"/>
      <c r="AU63" s="830">
        <f>SUM(AU28:AY33)</f>
        <v>14599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72172</v>
      </c>
      <c r="R68" s="854"/>
      <c r="S68" s="854"/>
      <c r="T68" s="854"/>
      <c r="U68" s="854"/>
      <c r="V68" s="854">
        <v>71769</v>
      </c>
      <c r="W68" s="854"/>
      <c r="X68" s="854"/>
      <c r="Y68" s="854"/>
      <c r="Z68" s="854"/>
      <c r="AA68" s="854">
        <v>402</v>
      </c>
      <c r="AB68" s="854"/>
      <c r="AC68" s="854"/>
      <c r="AD68" s="854"/>
      <c r="AE68" s="854"/>
      <c r="AF68" s="854">
        <v>402</v>
      </c>
      <c r="AG68" s="854"/>
      <c r="AH68" s="854"/>
      <c r="AI68" s="854"/>
      <c r="AJ68" s="854"/>
      <c r="AK68" s="854">
        <v>133</v>
      </c>
      <c r="AL68" s="854"/>
      <c r="AM68" s="854"/>
      <c r="AN68" s="854"/>
      <c r="AO68" s="854"/>
      <c r="AP68" s="854" t="s">
        <v>541</v>
      </c>
      <c r="AQ68" s="854"/>
      <c r="AR68" s="854"/>
      <c r="AS68" s="854"/>
      <c r="AT68" s="854"/>
      <c r="AU68" s="854" t="s">
        <v>541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473</v>
      </c>
      <c r="AQ69" s="819"/>
      <c r="AR69" s="819"/>
      <c r="AS69" s="819"/>
      <c r="AT69" s="819"/>
      <c r="AU69" s="819" t="s">
        <v>473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473</v>
      </c>
      <c r="AQ70" s="819"/>
      <c r="AR70" s="819"/>
      <c r="AS70" s="819"/>
      <c r="AT70" s="819"/>
      <c r="AU70" s="819" t="s">
        <v>473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473</v>
      </c>
      <c r="AL71" s="819"/>
      <c r="AM71" s="819"/>
      <c r="AN71" s="819"/>
      <c r="AO71" s="819"/>
      <c r="AP71" s="819">
        <v>144908</v>
      </c>
      <c r="AQ71" s="819"/>
      <c r="AR71" s="819"/>
      <c r="AS71" s="819"/>
      <c r="AT71" s="819"/>
      <c r="AU71" s="819" t="s">
        <v>473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473</v>
      </c>
      <c r="AL72" s="819"/>
      <c r="AM72" s="819"/>
      <c r="AN72" s="819"/>
      <c r="AO72" s="819"/>
      <c r="AP72" s="819">
        <v>19295</v>
      </c>
      <c r="AQ72" s="819"/>
      <c r="AR72" s="819"/>
      <c r="AS72" s="819"/>
      <c r="AT72" s="819"/>
      <c r="AU72" s="819" t="s">
        <v>473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SUM(AF68:AJ72)</f>
        <v>75680</v>
      </c>
      <c r="AG88" s="830"/>
      <c r="AH88" s="830"/>
      <c r="AI88" s="830"/>
      <c r="AJ88" s="830"/>
      <c r="AK88" s="827"/>
      <c r="AL88" s="827"/>
      <c r="AM88" s="827"/>
      <c r="AN88" s="827"/>
      <c r="AO88" s="827"/>
      <c r="AP88" s="830">
        <f>SUM(AP68:AT72)</f>
        <v>164203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SUM(CR7:CV10)</f>
        <v>134</v>
      </c>
      <c r="CS102" s="838"/>
      <c r="CT102" s="838"/>
      <c r="CU102" s="838"/>
      <c r="CV102" s="881"/>
      <c r="CW102" s="880">
        <f>SUM(CW7:DA10)</f>
        <v>416</v>
      </c>
      <c r="CX102" s="838"/>
      <c r="CY102" s="838"/>
      <c r="CZ102" s="838"/>
      <c r="DA102" s="881"/>
      <c r="DB102" s="880">
        <f t="shared" ref="DB102" si="1">SUM(DB7:DF10)</f>
        <v>0</v>
      </c>
      <c r="DC102" s="838"/>
      <c r="DD102" s="838"/>
      <c r="DE102" s="838"/>
      <c r="DF102" s="881"/>
      <c r="DG102" s="880">
        <f t="shared" ref="DG102" si="2">SUM(DG7:DK10)</f>
        <v>0</v>
      </c>
      <c r="DH102" s="838"/>
      <c r="DI102" s="838"/>
      <c r="DJ102" s="838"/>
      <c r="DK102" s="881"/>
      <c r="DL102" s="880">
        <f t="shared" ref="DL102" si="3">SUM(DL7:DP10)</f>
        <v>0</v>
      </c>
      <c r="DM102" s="838"/>
      <c r="DN102" s="838"/>
      <c r="DO102" s="838"/>
      <c r="DP102" s="881"/>
      <c r="DQ102" s="880">
        <f t="shared" ref="DQ102" si="4">SUM(DQ7:DU10)</f>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286</v>
      </c>
      <c r="AG109" s="883"/>
      <c r="AH109" s="883"/>
      <c r="AI109" s="883"/>
      <c r="AJ109" s="884"/>
      <c r="AK109" s="882" t="s">
        <v>285</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286</v>
      </c>
      <c r="BW109" s="883"/>
      <c r="BX109" s="883"/>
      <c r="BY109" s="883"/>
      <c r="BZ109" s="884"/>
      <c r="CA109" s="882" t="s">
        <v>285</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286</v>
      </c>
      <c r="DM109" s="883"/>
      <c r="DN109" s="883"/>
      <c r="DO109" s="883"/>
      <c r="DP109" s="884"/>
      <c r="DQ109" s="882" t="s">
        <v>285</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3765654</v>
      </c>
      <c r="AB110" s="890"/>
      <c r="AC110" s="890"/>
      <c r="AD110" s="890"/>
      <c r="AE110" s="891"/>
      <c r="AF110" s="892">
        <v>3786835</v>
      </c>
      <c r="AG110" s="890"/>
      <c r="AH110" s="890"/>
      <c r="AI110" s="890"/>
      <c r="AJ110" s="891"/>
      <c r="AK110" s="892">
        <v>3894217</v>
      </c>
      <c r="AL110" s="890"/>
      <c r="AM110" s="890"/>
      <c r="AN110" s="890"/>
      <c r="AO110" s="891"/>
      <c r="AP110" s="893">
        <v>21.5</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33632202</v>
      </c>
      <c r="BR110" s="927"/>
      <c r="BS110" s="927"/>
      <c r="BT110" s="927"/>
      <c r="BU110" s="927"/>
      <c r="BV110" s="927">
        <v>35483130</v>
      </c>
      <c r="BW110" s="927"/>
      <c r="BX110" s="927"/>
      <c r="BY110" s="927"/>
      <c r="BZ110" s="927"/>
      <c r="CA110" s="927">
        <v>35133250</v>
      </c>
      <c r="CB110" s="927"/>
      <c r="CC110" s="927"/>
      <c r="CD110" s="927"/>
      <c r="CE110" s="927"/>
      <c r="CF110" s="941">
        <v>193.7</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10753</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15398131</v>
      </c>
      <c r="BR112" s="920"/>
      <c r="BS112" s="920"/>
      <c r="BT112" s="920"/>
      <c r="BU112" s="920"/>
      <c r="BV112" s="920">
        <v>15438876</v>
      </c>
      <c r="BW112" s="920"/>
      <c r="BX112" s="920"/>
      <c r="BY112" s="920"/>
      <c r="BZ112" s="920"/>
      <c r="CA112" s="920">
        <v>14599304</v>
      </c>
      <c r="CB112" s="920"/>
      <c r="CC112" s="920"/>
      <c r="CD112" s="920"/>
      <c r="CE112" s="920"/>
      <c r="CF112" s="914">
        <v>80.5</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990185</v>
      </c>
      <c r="AB113" s="934"/>
      <c r="AC113" s="934"/>
      <c r="AD113" s="934"/>
      <c r="AE113" s="935"/>
      <c r="AF113" s="936">
        <v>825996</v>
      </c>
      <c r="AG113" s="934"/>
      <c r="AH113" s="934"/>
      <c r="AI113" s="934"/>
      <c r="AJ113" s="935"/>
      <c r="AK113" s="936">
        <v>779664</v>
      </c>
      <c r="AL113" s="934"/>
      <c r="AM113" s="934"/>
      <c r="AN113" s="934"/>
      <c r="AO113" s="935"/>
      <c r="AP113" s="937">
        <v>4.3</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5959061</v>
      </c>
      <c r="BR114" s="920"/>
      <c r="BS114" s="920"/>
      <c r="BT114" s="920"/>
      <c r="BU114" s="920"/>
      <c r="BV114" s="920">
        <v>5126599</v>
      </c>
      <c r="BW114" s="920"/>
      <c r="BX114" s="920"/>
      <c r="BY114" s="920"/>
      <c r="BZ114" s="920"/>
      <c r="CA114" s="920">
        <v>4612522</v>
      </c>
      <c r="CB114" s="920"/>
      <c r="CC114" s="920"/>
      <c r="CD114" s="920"/>
      <c r="CE114" s="920"/>
      <c r="CF114" s="914">
        <v>25.4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10753</v>
      </c>
      <c r="AB115" s="934"/>
      <c r="AC115" s="934"/>
      <c r="AD115" s="934"/>
      <c r="AE115" s="935"/>
      <c r="AF115" s="936">
        <v>10752</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v>3462992</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v>115</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10753</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4766592</v>
      </c>
      <c r="AB117" s="966"/>
      <c r="AC117" s="966"/>
      <c r="AD117" s="966"/>
      <c r="AE117" s="967"/>
      <c r="AF117" s="965">
        <v>4623698</v>
      </c>
      <c r="AG117" s="966"/>
      <c r="AH117" s="966"/>
      <c r="AI117" s="966"/>
      <c r="AJ117" s="967"/>
      <c r="AK117" s="965">
        <v>4673881</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286</v>
      </c>
      <c r="AG118" s="883"/>
      <c r="AH118" s="883"/>
      <c r="AI118" s="883"/>
      <c r="AJ118" s="884"/>
      <c r="AK118" s="882" t="s">
        <v>285</v>
      </c>
      <c r="AL118" s="883"/>
      <c r="AM118" s="883"/>
      <c r="AN118" s="883"/>
      <c r="AO118" s="884"/>
      <c r="AP118" s="990" t="s">
        <v>399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427</v>
      </c>
      <c r="BP118" s="994"/>
      <c r="BQ118" s="985">
        <v>58463139</v>
      </c>
      <c r="BR118" s="986"/>
      <c r="BS118" s="986"/>
      <c r="BT118" s="986"/>
      <c r="BU118" s="986"/>
      <c r="BV118" s="986">
        <v>56048605</v>
      </c>
      <c r="BW118" s="986"/>
      <c r="BX118" s="986"/>
      <c r="BY118" s="986"/>
      <c r="BZ118" s="986"/>
      <c r="CA118" s="986">
        <v>54345076</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7410255</v>
      </c>
      <c r="BR119" s="927"/>
      <c r="BS119" s="927"/>
      <c r="BT119" s="927"/>
      <c r="BU119" s="927"/>
      <c r="BV119" s="927">
        <v>7220914</v>
      </c>
      <c r="BW119" s="927"/>
      <c r="BX119" s="927"/>
      <c r="BY119" s="927"/>
      <c r="BZ119" s="927"/>
      <c r="CA119" s="927">
        <v>6907400</v>
      </c>
      <c r="CB119" s="927"/>
      <c r="CC119" s="927"/>
      <c r="CD119" s="927"/>
      <c r="CE119" s="927"/>
      <c r="CF119" s="941">
        <v>38.1</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10881551</v>
      </c>
      <c r="BR120" s="920"/>
      <c r="BS120" s="920"/>
      <c r="BT120" s="920"/>
      <c r="BU120" s="920"/>
      <c r="BV120" s="920">
        <v>11056980</v>
      </c>
      <c r="BW120" s="920"/>
      <c r="BX120" s="920"/>
      <c r="BY120" s="920"/>
      <c r="BZ120" s="920"/>
      <c r="CA120" s="920">
        <v>10726011</v>
      </c>
      <c r="CB120" s="920"/>
      <c r="CC120" s="920"/>
      <c r="CD120" s="920"/>
      <c r="CE120" s="920"/>
      <c r="CF120" s="914">
        <v>59.1</v>
      </c>
      <c r="CG120" s="915"/>
      <c r="CH120" s="915"/>
      <c r="CI120" s="915"/>
      <c r="CJ120" s="915"/>
      <c r="CK120" s="1013" t="s">
        <v>433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7067206</v>
      </c>
      <c r="DH120" s="927"/>
      <c r="DI120" s="927"/>
      <c r="DJ120" s="927"/>
      <c r="DK120" s="927"/>
      <c r="DL120" s="927">
        <v>7648199</v>
      </c>
      <c r="DM120" s="927"/>
      <c r="DN120" s="927"/>
      <c r="DO120" s="927"/>
      <c r="DP120" s="927"/>
      <c r="DQ120" s="927">
        <v>7365252</v>
      </c>
      <c r="DR120" s="927"/>
      <c r="DS120" s="927"/>
      <c r="DT120" s="927"/>
      <c r="DU120" s="927"/>
      <c r="DV120" s="928">
        <v>40.6</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29269437</v>
      </c>
      <c r="BR121" s="986"/>
      <c r="BS121" s="986"/>
      <c r="BT121" s="986"/>
      <c r="BU121" s="986"/>
      <c r="BV121" s="986">
        <v>29480735</v>
      </c>
      <c r="BW121" s="986"/>
      <c r="BX121" s="986"/>
      <c r="BY121" s="986"/>
      <c r="BZ121" s="986"/>
      <c r="CA121" s="986">
        <v>29029036</v>
      </c>
      <c r="CB121" s="986"/>
      <c r="CC121" s="986"/>
      <c r="CD121" s="986"/>
      <c r="CE121" s="986"/>
      <c r="CF121" s="1024">
        <v>160.1</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8322956</v>
      </c>
      <c r="DH121" s="920"/>
      <c r="DI121" s="920"/>
      <c r="DJ121" s="920"/>
      <c r="DK121" s="920"/>
      <c r="DL121" s="920">
        <v>7774817</v>
      </c>
      <c r="DM121" s="920"/>
      <c r="DN121" s="920"/>
      <c r="DO121" s="920"/>
      <c r="DP121" s="920"/>
      <c r="DQ121" s="920">
        <v>7218097</v>
      </c>
      <c r="DR121" s="920"/>
      <c r="DS121" s="920"/>
      <c r="DT121" s="920"/>
      <c r="DU121" s="920"/>
      <c r="DV121" s="921">
        <v>39.799999999999997</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436</v>
      </c>
      <c r="BP122" s="994"/>
      <c r="BQ122" s="1034">
        <v>47561243</v>
      </c>
      <c r="BR122" s="1035"/>
      <c r="BS122" s="1035"/>
      <c r="BT122" s="1035"/>
      <c r="BU122" s="1035"/>
      <c r="BV122" s="1035">
        <v>47758629</v>
      </c>
      <c r="BW122" s="1035"/>
      <c r="BX122" s="1035"/>
      <c r="BY122" s="1035"/>
      <c r="BZ122" s="1035"/>
      <c r="CA122" s="1035">
        <v>46662447</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7969</v>
      </c>
      <c r="DH122" s="920"/>
      <c r="DI122" s="920"/>
      <c r="DJ122" s="920"/>
      <c r="DK122" s="920"/>
      <c r="DL122" s="920">
        <v>15860</v>
      </c>
      <c r="DM122" s="920"/>
      <c r="DN122" s="920"/>
      <c r="DO122" s="920"/>
      <c r="DP122" s="920"/>
      <c r="DQ122" s="920">
        <v>15955</v>
      </c>
      <c r="DR122" s="920"/>
      <c r="DS122" s="920"/>
      <c r="DT122" s="920"/>
      <c r="DU122" s="920"/>
      <c r="DV122" s="921">
        <v>0.1</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10753</v>
      </c>
      <c r="AB123" s="959"/>
      <c r="AC123" s="959"/>
      <c r="AD123" s="959"/>
      <c r="AE123" s="960"/>
      <c r="AF123" s="961">
        <v>10752</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61.3</v>
      </c>
      <c r="BR123" s="1027"/>
      <c r="BS123" s="1027"/>
      <c r="BT123" s="1027"/>
      <c r="BU123" s="1027"/>
      <c r="BV123" s="1027">
        <v>44.2</v>
      </c>
      <c r="BW123" s="1027"/>
      <c r="BX123" s="1027"/>
      <c r="BY123" s="1027"/>
      <c r="BZ123" s="1027"/>
      <c r="CA123" s="1027">
        <v>42.3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v>3462992</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12.4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1112857</v>
      </c>
      <c r="AB128" s="1090"/>
      <c r="AC128" s="1090"/>
      <c r="AD128" s="1090"/>
      <c r="AE128" s="1091"/>
      <c r="AF128" s="1092">
        <v>1119031</v>
      </c>
      <c r="AG128" s="1090"/>
      <c r="AH128" s="1090"/>
      <c r="AI128" s="1090"/>
      <c r="AJ128" s="1091"/>
      <c r="AK128" s="1092">
        <v>1053987</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17.399999999999999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20372873</v>
      </c>
      <c r="AB129" s="959"/>
      <c r="AC129" s="959"/>
      <c r="AD129" s="959"/>
      <c r="AE129" s="960"/>
      <c r="AF129" s="961">
        <v>21430642</v>
      </c>
      <c r="AG129" s="959"/>
      <c r="AH129" s="959"/>
      <c r="AI129" s="959"/>
      <c r="AJ129" s="960"/>
      <c r="AK129" s="961">
        <v>20987880</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2598896</v>
      </c>
      <c r="AB130" s="959"/>
      <c r="AC130" s="959"/>
      <c r="AD130" s="959"/>
      <c r="AE130" s="960"/>
      <c r="AF130" s="961">
        <v>2711428</v>
      </c>
      <c r="AG130" s="959"/>
      <c r="AH130" s="959"/>
      <c r="AI130" s="959"/>
      <c r="AJ130" s="960"/>
      <c r="AK130" s="961">
        <v>2850926</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42.3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17773977</v>
      </c>
      <c r="AB131" s="998"/>
      <c r="AC131" s="998"/>
      <c r="AD131" s="998"/>
      <c r="AE131" s="999"/>
      <c r="AF131" s="1000">
        <v>18719214</v>
      </c>
      <c r="AG131" s="998"/>
      <c r="AH131" s="998"/>
      <c r="AI131" s="998"/>
      <c r="AJ131" s="999"/>
      <c r="AK131" s="1000">
        <v>18136954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5.9347381849999996</v>
      </c>
      <c r="AB132" s="1104"/>
      <c r="AC132" s="1104"/>
      <c r="AD132" s="1104"/>
      <c r="AE132" s="1105"/>
      <c r="AF132" s="1106">
        <v>4.2375657440000003</v>
      </c>
      <c r="AG132" s="1104"/>
      <c r="AH132" s="1104"/>
      <c r="AI132" s="1104"/>
      <c r="AJ132" s="1105"/>
      <c r="AK132" s="1106">
        <v>4.2397857989999999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6.8</v>
      </c>
      <c r="AB133" s="1111"/>
      <c r="AC133" s="1111"/>
      <c r="AD133" s="1111"/>
      <c r="AE133" s="1112"/>
      <c r="AF133" s="1110">
        <v>6</v>
      </c>
      <c r="AG133" s="1111"/>
      <c r="AH133" s="1111"/>
      <c r="AI133" s="1111"/>
      <c r="AJ133" s="1112"/>
      <c r="AK133" s="1110">
        <v>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6518204</v>
      </c>
      <c r="L9" s="264">
        <v>63515</v>
      </c>
      <c r="M9" s="265">
        <v>58961</v>
      </c>
      <c r="N9" s="266">
        <v>7.7</v>
      </c>
    </row>
    <row r="10" spans="1:16">
      <c r="A10" s="248"/>
      <c r="B10" s="244"/>
      <c r="C10" s="244"/>
      <c r="D10" s="244"/>
      <c r="E10" s="244"/>
      <c r="F10" s="244"/>
      <c r="G10" s="1119" t="s">
        <v>469</v>
      </c>
      <c r="H10" s="1120"/>
      <c r="I10" s="1120"/>
      <c r="J10" s="1121"/>
      <c r="K10" s="267">
        <v>574150</v>
      </c>
      <c r="L10" s="268">
        <v>5595</v>
      </c>
      <c r="M10" s="269">
        <v>3996</v>
      </c>
      <c r="N10" s="270">
        <v>40</v>
      </c>
    </row>
    <row r="11" spans="1:16" ht="13.5" customHeight="1">
      <c r="A11" s="248"/>
      <c r="B11" s="244"/>
      <c r="C11" s="244"/>
      <c r="D11" s="244"/>
      <c r="E11" s="244"/>
      <c r="F11" s="244"/>
      <c r="G11" s="1119" t="s">
        <v>470</v>
      </c>
      <c r="H11" s="1120"/>
      <c r="I11" s="1120"/>
      <c r="J11" s="1121"/>
      <c r="K11" s="267">
        <v>31</v>
      </c>
      <c r="L11" s="268">
        <v>0</v>
      </c>
      <c r="M11" s="269">
        <v>3773</v>
      </c>
      <c r="N11" s="270">
        <v>-100</v>
      </c>
    </row>
    <row r="12" spans="1:16" ht="13.5" customHeight="1">
      <c r="A12" s="248"/>
      <c r="B12" s="244"/>
      <c r="C12" s="244"/>
      <c r="D12" s="244"/>
      <c r="E12" s="244"/>
      <c r="F12" s="244"/>
      <c r="G12" s="1119" t="s">
        <v>471</v>
      </c>
      <c r="H12" s="1120"/>
      <c r="I12" s="1120"/>
      <c r="J12" s="1121"/>
      <c r="K12" s="267">
        <v>219442</v>
      </c>
      <c r="L12" s="268">
        <v>2138</v>
      </c>
      <c r="M12" s="269">
        <v>594</v>
      </c>
      <c r="N12" s="270">
        <v>259.89999999999998</v>
      </c>
    </row>
    <row r="13" spans="1:16" ht="13.5" customHeight="1">
      <c r="A13" s="248"/>
      <c r="B13" s="244"/>
      <c r="C13" s="244"/>
      <c r="D13" s="244"/>
      <c r="E13" s="244"/>
      <c r="F13" s="244"/>
      <c r="G13" s="1119" t="s">
        <v>472</v>
      </c>
      <c r="H13" s="1120"/>
      <c r="I13" s="1120"/>
      <c r="J13" s="1121"/>
      <c r="K13" s="267" t="s">
        <v>473</v>
      </c>
      <c r="L13" s="268" t="s">
        <v>473</v>
      </c>
      <c r="M13" s="269">
        <v>1</v>
      </c>
      <c r="N13" s="270" t="s">
        <v>473</v>
      </c>
    </row>
    <row r="14" spans="1:16" ht="13.5" customHeight="1">
      <c r="A14" s="248"/>
      <c r="B14" s="244"/>
      <c r="C14" s="244"/>
      <c r="D14" s="244"/>
      <c r="E14" s="244"/>
      <c r="F14" s="244"/>
      <c r="G14" s="1119" t="s">
        <v>474</v>
      </c>
      <c r="H14" s="1120"/>
      <c r="I14" s="1120"/>
      <c r="J14" s="1121"/>
      <c r="K14" s="267">
        <v>246914</v>
      </c>
      <c r="L14" s="268">
        <v>2406</v>
      </c>
      <c r="M14" s="269">
        <v>2438</v>
      </c>
      <c r="N14" s="270">
        <v>-1.3</v>
      </c>
    </row>
    <row r="15" spans="1:16" ht="13.5" customHeight="1">
      <c r="A15" s="248"/>
      <c r="B15" s="244"/>
      <c r="C15" s="244"/>
      <c r="D15" s="244"/>
      <c r="E15" s="244"/>
      <c r="F15" s="244"/>
      <c r="G15" s="1119" t="s">
        <v>475</v>
      </c>
      <c r="H15" s="1120"/>
      <c r="I15" s="1120"/>
      <c r="J15" s="1121"/>
      <c r="K15" s="267">
        <v>32300</v>
      </c>
      <c r="L15" s="268">
        <v>315</v>
      </c>
      <c r="M15" s="269">
        <v>1435</v>
      </c>
      <c r="N15" s="270">
        <v>-78</v>
      </c>
    </row>
    <row r="16" spans="1:16">
      <c r="A16" s="248"/>
      <c r="B16" s="244"/>
      <c r="C16" s="244"/>
      <c r="D16" s="244"/>
      <c r="E16" s="244"/>
      <c r="F16" s="244"/>
      <c r="G16" s="1122" t="s">
        <v>476</v>
      </c>
      <c r="H16" s="1123"/>
      <c r="I16" s="1123"/>
      <c r="J16" s="1124"/>
      <c r="K16" s="268">
        <v>-709462</v>
      </c>
      <c r="L16" s="268">
        <v>-6913</v>
      </c>
      <c r="M16" s="269">
        <v>-6041</v>
      </c>
      <c r="N16" s="270">
        <v>14.4</v>
      </c>
    </row>
    <row r="17" spans="1:16">
      <c r="A17" s="248"/>
      <c r="B17" s="244"/>
      <c r="C17" s="244"/>
      <c r="D17" s="244"/>
      <c r="E17" s="244"/>
      <c r="F17" s="244"/>
      <c r="G17" s="1122" t="s">
        <v>169</v>
      </c>
      <c r="H17" s="1123"/>
      <c r="I17" s="1123"/>
      <c r="J17" s="1124"/>
      <c r="K17" s="268">
        <v>6881579</v>
      </c>
      <c r="L17" s="268">
        <v>67056</v>
      </c>
      <c r="M17" s="269">
        <v>65157</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5.84</v>
      </c>
      <c r="L21" s="281">
        <v>6.38</v>
      </c>
      <c r="M21" s="282">
        <v>-0.54</v>
      </c>
      <c r="N21" s="249"/>
      <c r="O21" s="283"/>
      <c r="P21" s="279"/>
    </row>
    <row r="22" spans="1:16" s="284" customFormat="1">
      <c r="A22" s="279"/>
      <c r="B22" s="249"/>
      <c r="C22" s="249"/>
      <c r="D22" s="249"/>
      <c r="E22" s="249"/>
      <c r="F22" s="249"/>
      <c r="G22" s="1114" t="s">
        <v>482</v>
      </c>
      <c r="H22" s="1115"/>
      <c r="I22" s="1115"/>
      <c r="J22" s="1116"/>
      <c r="K22" s="285">
        <v>97.8</v>
      </c>
      <c r="L22" s="286">
        <v>99.2</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3894217</v>
      </c>
      <c r="L32" s="294">
        <v>37946</v>
      </c>
      <c r="M32" s="295">
        <v>38103</v>
      </c>
      <c r="N32" s="296">
        <v>-0.4</v>
      </c>
    </row>
    <row r="33" spans="1:16" ht="13.5" customHeight="1">
      <c r="A33" s="248"/>
      <c r="B33" s="244"/>
      <c r="C33" s="244"/>
      <c r="D33" s="244"/>
      <c r="E33" s="244"/>
      <c r="F33" s="244"/>
      <c r="G33" s="1130" t="s">
        <v>486</v>
      </c>
      <c r="H33" s="1131"/>
      <c r="I33" s="1131"/>
      <c r="J33" s="1132"/>
      <c r="K33" s="294" t="s">
        <v>473</v>
      </c>
      <c r="L33" s="294" t="s">
        <v>473</v>
      </c>
      <c r="M33" s="295" t="s">
        <v>473</v>
      </c>
      <c r="N33" s="296" t="s">
        <v>473</v>
      </c>
    </row>
    <row r="34" spans="1:16" ht="27" customHeight="1">
      <c r="A34" s="248"/>
      <c r="B34" s="244"/>
      <c r="C34" s="244"/>
      <c r="D34" s="244"/>
      <c r="E34" s="244"/>
      <c r="F34" s="244"/>
      <c r="G34" s="1130" t="s">
        <v>487</v>
      </c>
      <c r="H34" s="1131"/>
      <c r="I34" s="1131"/>
      <c r="J34" s="1132"/>
      <c r="K34" s="294" t="s">
        <v>473</v>
      </c>
      <c r="L34" s="294" t="s">
        <v>473</v>
      </c>
      <c r="M34" s="295">
        <v>32</v>
      </c>
      <c r="N34" s="296" t="s">
        <v>473</v>
      </c>
    </row>
    <row r="35" spans="1:16" ht="27" customHeight="1">
      <c r="A35" s="248"/>
      <c r="B35" s="244"/>
      <c r="C35" s="244"/>
      <c r="D35" s="244"/>
      <c r="E35" s="244"/>
      <c r="F35" s="244"/>
      <c r="G35" s="1130" t="s">
        <v>488</v>
      </c>
      <c r="H35" s="1131"/>
      <c r="I35" s="1131"/>
      <c r="J35" s="1132"/>
      <c r="K35" s="294">
        <v>779664</v>
      </c>
      <c r="L35" s="294">
        <v>7597</v>
      </c>
      <c r="M35" s="295">
        <v>9772</v>
      </c>
      <c r="N35" s="296">
        <v>-22.3</v>
      </c>
    </row>
    <row r="36" spans="1:16" ht="27" customHeight="1">
      <c r="A36" s="248"/>
      <c r="B36" s="244"/>
      <c r="C36" s="244"/>
      <c r="D36" s="244"/>
      <c r="E36" s="244"/>
      <c r="F36" s="244"/>
      <c r="G36" s="1130" t="s">
        <v>489</v>
      </c>
      <c r="H36" s="1131"/>
      <c r="I36" s="1131"/>
      <c r="J36" s="1132"/>
      <c r="K36" s="294" t="s">
        <v>473</v>
      </c>
      <c r="L36" s="294" t="s">
        <v>473</v>
      </c>
      <c r="M36" s="295">
        <v>1367</v>
      </c>
      <c r="N36" s="296" t="s">
        <v>473</v>
      </c>
    </row>
    <row r="37" spans="1:16" ht="13.5" customHeight="1">
      <c r="A37" s="248"/>
      <c r="B37" s="244"/>
      <c r="C37" s="244"/>
      <c r="D37" s="244"/>
      <c r="E37" s="244"/>
      <c r="F37" s="244"/>
      <c r="G37" s="1130" t="s">
        <v>490</v>
      </c>
      <c r="H37" s="1131"/>
      <c r="I37" s="1131"/>
      <c r="J37" s="1132"/>
      <c r="K37" s="294" t="s">
        <v>473</v>
      </c>
      <c r="L37" s="294" t="s">
        <v>473</v>
      </c>
      <c r="M37" s="295">
        <v>888</v>
      </c>
      <c r="N37" s="296" t="s">
        <v>473</v>
      </c>
    </row>
    <row r="38" spans="1:16" ht="27" customHeight="1">
      <c r="A38" s="248"/>
      <c r="B38" s="244"/>
      <c r="C38" s="244"/>
      <c r="D38" s="244"/>
      <c r="E38" s="244"/>
      <c r="F38" s="244"/>
      <c r="G38" s="1133" t="s">
        <v>491</v>
      </c>
      <c r="H38" s="1134"/>
      <c r="I38" s="1134"/>
      <c r="J38" s="1135"/>
      <c r="K38" s="297" t="s">
        <v>473</v>
      </c>
      <c r="L38" s="297" t="s">
        <v>473</v>
      </c>
      <c r="M38" s="298">
        <v>2</v>
      </c>
      <c r="N38" s="299" t="s">
        <v>473</v>
      </c>
      <c r="O38" s="293"/>
    </row>
    <row r="39" spans="1:16">
      <c r="A39" s="248"/>
      <c r="B39" s="244"/>
      <c r="C39" s="244"/>
      <c r="D39" s="244"/>
      <c r="E39" s="244"/>
      <c r="F39" s="244"/>
      <c r="G39" s="1133" t="s">
        <v>492</v>
      </c>
      <c r="H39" s="1134"/>
      <c r="I39" s="1134"/>
      <c r="J39" s="1135"/>
      <c r="K39" s="300">
        <v>-1053987</v>
      </c>
      <c r="L39" s="300">
        <v>-10270</v>
      </c>
      <c r="M39" s="301">
        <v>-6931</v>
      </c>
      <c r="N39" s="302">
        <v>48.2</v>
      </c>
      <c r="O39" s="293"/>
    </row>
    <row r="40" spans="1:16" ht="27" customHeight="1">
      <c r="A40" s="248"/>
      <c r="B40" s="244"/>
      <c r="C40" s="244"/>
      <c r="D40" s="244"/>
      <c r="E40" s="244"/>
      <c r="F40" s="244"/>
      <c r="G40" s="1130" t="s">
        <v>493</v>
      </c>
      <c r="H40" s="1131"/>
      <c r="I40" s="1131"/>
      <c r="J40" s="1132"/>
      <c r="K40" s="300">
        <v>-2850926</v>
      </c>
      <c r="L40" s="300">
        <v>-27780</v>
      </c>
      <c r="M40" s="301">
        <v>-31548</v>
      </c>
      <c r="N40" s="302">
        <v>-11.9</v>
      </c>
      <c r="O40" s="293"/>
    </row>
    <row r="41" spans="1:16">
      <c r="A41" s="248"/>
      <c r="B41" s="244"/>
      <c r="C41" s="244"/>
      <c r="D41" s="244"/>
      <c r="E41" s="244"/>
      <c r="F41" s="244"/>
      <c r="G41" s="1136" t="s">
        <v>280</v>
      </c>
      <c r="H41" s="1137"/>
      <c r="I41" s="1137"/>
      <c r="J41" s="1138"/>
      <c r="K41" s="294">
        <v>768968</v>
      </c>
      <c r="L41" s="300">
        <v>7493</v>
      </c>
      <c r="M41" s="301">
        <v>11686</v>
      </c>
      <c r="N41" s="302">
        <v>-35.9</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1348096</v>
      </c>
      <c r="J51" s="320">
        <v>13161</v>
      </c>
      <c r="K51" s="321">
        <v>-13</v>
      </c>
      <c r="L51" s="322">
        <v>35965</v>
      </c>
      <c r="M51" s="323">
        <v>4.7</v>
      </c>
      <c r="N51" s="324">
        <v>-17.7</v>
      </c>
    </row>
    <row r="52" spans="1:14">
      <c r="A52" s="248"/>
      <c r="B52" s="244"/>
      <c r="C52" s="244"/>
      <c r="D52" s="244"/>
      <c r="E52" s="244"/>
      <c r="F52" s="244"/>
      <c r="G52" s="325"/>
      <c r="H52" s="326" t="s">
        <v>504</v>
      </c>
      <c r="I52" s="327">
        <v>437739</v>
      </c>
      <c r="J52" s="328">
        <v>4274</v>
      </c>
      <c r="K52" s="329">
        <v>-51.2</v>
      </c>
      <c r="L52" s="330">
        <v>20136</v>
      </c>
      <c r="M52" s="331">
        <v>1.6</v>
      </c>
      <c r="N52" s="332">
        <v>-52.8</v>
      </c>
    </row>
    <row r="53" spans="1:14">
      <c r="A53" s="248"/>
      <c r="B53" s="244"/>
      <c r="C53" s="244"/>
      <c r="D53" s="244"/>
      <c r="E53" s="244"/>
      <c r="F53" s="244"/>
      <c r="G53" s="310" t="s">
        <v>505</v>
      </c>
      <c r="H53" s="311"/>
      <c r="I53" s="319">
        <v>2124689</v>
      </c>
      <c r="J53" s="320">
        <v>20868</v>
      </c>
      <c r="K53" s="321">
        <v>58.6</v>
      </c>
      <c r="L53" s="322">
        <v>41433</v>
      </c>
      <c r="M53" s="323">
        <v>15.2</v>
      </c>
      <c r="N53" s="324">
        <v>43.4</v>
      </c>
    </row>
    <row r="54" spans="1:14">
      <c r="A54" s="248"/>
      <c r="B54" s="244"/>
      <c r="C54" s="244"/>
      <c r="D54" s="244"/>
      <c r="E54" s="244"/>
      <c r="F54" s="244"/>
      <c r="G54" s="325"/>
      <c r="H54" s="326" t="s">
        <v>504</v>
      </c>
      <c r="I54" s="327">
        <v>1152515</v>
      </c>
      <c r="J54" s="328">
        <v>11319</v>
      </c>
      <c r="K54" s="329">
        <v>164.8</v>
      </c>
      <c r="L54" s="330">
        <v>22351</v>
      </c>
      <c r="M54" s="331">
        <v>11</v>
      </c>
      <c r="N54" s="332">
        <v>153.80000000000001</v>
      </c>
    </row>
    <row r="55" spans="1:14">
      <c r="A55" s="248"/>
      <c r="B55" s="244"/>
      <c r="C55" s="244"/>
      <c r="D55" s="244"/>
      <c r="E55" s="244"/>
      <c r="F55" s="244"/>
      <c r="G55" s="310" t="s">
        <v>506</v>
      </c>
      <c r="H55" s="311"/>
      <c r="I55" s="319">
        <v>1709740</v>
      </c>
      <c r="J55" s="320">
        <v>16603</v>
      </c>
      <c r="K55" s="321">
        <v>-20.399999999999999</v>
      </c>
      <c r="L55" s="322">
        <v>43493</v>
      </c>
      <c r="M55" s="323">
        <v>5</v>
      </c>
      <c r="N55" s="324">
        <v>-25.4</v>
      </c>
    </row>
    <row r="56" spans="1:14">
      <c r="A56" s="248"/>
      <c r="B56" s="244"/>
      <c r="C56" s="244"/>
      <c r="D56" s="244"/>
      <c r="E56" s="244"/>
      <c r="F56" s="244"/>
      <c r="G56" s="325"/>
      <c r="H56" s="326" t="s">
        <v>504</v>
      </c>
      <c r="I56" s="327">
        <v>811708</v>
      </c>
      <c r="J56" s="328">
        <v>7882</v>
      </c>
      <c r="K56" s="329">
        <v>-30.4</v>
      </c>
      <c r="L56" s="330">
        <v>23254</v>
      </c>
      <c r="M56" s="331">
        <v>4</v>
      </c>
      <c r="N56" s="332">
        <v>-34.4</v>
      </c>
    </row>
    <row r="57" spans="1:14">
      <c r="A57" s="248"/>
      <c r="B57" s="244"/>
      <c r="C57" s="244"/>
      <c r="D57" s="244"/>
      <c r="E57" s="244"/>
      <c r="F57" s="244"/>
      <c r="G57" s="310" t="s">
        <v>507</v>
      </c>
      <c r="H57" s="311"/>
      <c r="I57" s="319">
        <v>3432556</v>
      </c>
      <c r="J57" s="320">
        <v>33337</v>
      </c>
      <c r="K57" s="321">
        <v>100.8</v>
      </c>
      <c r="L57" s="322">
        <v>50840</v>
      </c>
      <c r="M57" s="323">
        <v>16.899999999999999</v>
      </c>
      <c r="N57" s="324">
        <v>83.9</v>
      </c>
    </row>
    <row r="58" spans="1:14">
      <c r="A58" s="248"/>
      <c r="B58" s="244"/>
      <c r="C58" s="244"/>
      <c r="D58" s="244"/>
      <c r="E58" s="244"/>
      <c r="F58" s="244"/>
      <c r="G58" s="325"/>
      <c r="H58" s="326" t="s">
        <v>504</v>
      </c>
      <c r="I58" s="327">
        <v>1398394</v>
      </c>
      <c r="J58" s="328">
        <v>13581</v>
      </c>
      <c r="K58" s="329">
        <v>72.3</v>
      </c>
      <c r="L58" s="330">
        <v>25367</v>
      </c>
      <c r="M58" s="331">
        <v>9.1</v>
      </c>
      <c r="N58" s="332">
        <v>63.2</v>
      </c>
    </row>
    <row r="59" spans="1:14">
      <c r="A59" s="248"/>
      <c r="B59" s="244"/>
      <c r="C59" s="244"/>
      <c r="D59" s="244"/>
      <c r="E59" s="244"/>
      <c r="F59" s="244"/>
      <c r="G59" s="310" t="s">
        <v>508</v>
      </c>
      <c r="H59" s="311"/>
      <c r="I59" s="319">
        <v>3566233</v>
      </c>
      <c r="J59" s="320">
        <v>34750</v>
      </c>
      <c r="K59" s="321">
        <v>4.2</v>
      </c>
      <c r="L59" s="322">
        <v>53605</v>
      </c>
      <c r="M59" s="323">
        <v>5.4</v>
      </c>
      <c r="N59" s="324">
        <v>-1.2</v>
      </c>
    </row>
    <row r="60" spans="1:14">
      <c r="A60" s="248"/>
      <c r="B60" s="244"/>
      <c r="C60" s="244"/>
      <c r="D60" s="244"/>
      <c r="E60" s="244"/>
      <c r="F60" s="244"/>
      <c r="G60" s="325"/>
      <c r="H60" s="326" t="s">
        <v>504</v>
      </c>
      <c r="I60" s="333">
        <v>1760994</v>
      </c>
      <c r="J60" s="328">
        <v>17160</v>
      </c>
      <c r="K60" s="329">
        <v>26.4</v>
      </c>
      <c r="L60" s="330">
        <v>28343</v>
      </c>
      <c r="M60" s="331">
        <v>11.7</v>
      </c>
      <c r="N60" s="332">
        <v>14.7</v>
      </c>
    </row>
    <row r="61" spans="1:14">
      <c r="A61" s="248"/>
      <c r="B61" s="244"/>
      <c r="C61" s="244"/>
      <c r="D61" s="244"/>
      <c r="E61" s="244"/>
      <c r="F61" s="244"/>
      <c r="G61" s="310" t="s">
        <v>509</v>
      </c>
      <c r="H61" s="334"/>
      <c r="I61" s="335">
        <v>2436263</v>
      </c>
      <c r="J61" s="336">
        <v>23744</v>
      </c>
      <c r="K61" s="337">
        <v>26</v>
      </c>
      <c r="L61" s="338">
        <v>45067</v>
      </c>
      <c r="M61" s="339">
        <v>9.4</v>
      </c>
      <c r="N61" s="324">
        <v>16.600000000000001</v>
      </c>
    </row>
    <row r="62" spans="1:14">
      <c r="A62" s="248"/>
      <c r="B62" s="244"/>
      <c r="C62" s="244"/>
      <c r="D62" s="244"/>
      <c r="E62" s="244"/>
      <c r="F62" s="244"/>
      <c r="G62" s="325"/>
      <c r="H62" s="326" t="s">
        <v>504</v>
      </c>
      <c r="I62" s="327">
        <v>1112270</v>
      </c>
      <c r="J62" s="328">
        <v>10843</v>
      </c>
      <c r="K62" s="329">
        <v>36.4</v>
      </c>
      <c r="L62" s="330">
        <v>23890</v>
      </c>
      <c r="M62" s="331">
        <v>7.5</v>
      </c>
      <c r="N62" s="332">
        <v>28.9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16.510000000000002</v>
      </c>
      <c r="G47" s="12">
        <v>15.78</v>
      </c>
      <c r="H47" s="12">
        <v>22.59</v>
      </c>
      <c r="I47" s="12">
        <v>21.49</v>
      </c>
      <c r="J47" s="13">
        <v>21.48</v>
      </c>
    </row>
    <row r="48" spans="2:10" ht="57.75" customHeight="1">
      <c r="B48" s="14"/>
      <c r="C48" s="1141" t="s">
        <v>4</v>
      </c>
      <c r="D48" s="1141"/>
      <c r="E48" s="1142"/>
      <c r="F48" s="15">
        <v>6.88</v>
      </c>
      <c r="G48" s="16">
        <v>0.1</v>
      </c>
      <c r="H48" s="16">
        <v>4.68</v>
      </c>
      <c r="I48" s="16">
        <v>0.92</v>
      </c>
      <c r="J48" s="17">
        <v>1.05</v>
      </c>
    </row>
    <row r="49" spans="2:10" ht="57.75" customHeight="1" thickBot="1">
      <c r="B49" s="18"/>
      <c r="C49" s="1143" t="s">
        <v>5</v>
      </c>
      <c r="D49" s="1143"/>
      <c r="E49" s="1144"/>
      <c r="F49" s="19">
        <v>4.8899999999999997</v>
      </c>
      <c r="G49" s="20" t="s">
        <v>516</v>
      </c>
      <c r="H49" s="20">
        <v>11.26</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519</v>
      </c>
      <c r="D34" s="1151"/>
      <c r="E34" s="1152"/>
      <c r="F34" s="32" t="s">
        <v>520</v>
      </c>
      <c r="G34" s="33" t="s">
        <v>521</v>
      </c>
      <c r="H34" s="33" t="s">
        <v>522</v>
      </c>
      <c r="I34" s="33" t="s">
        <v>523</v>
      </c>
      <c r="J34" s="34" t="s">
        <v>524</v>
      </c>
      <c r="K34" s="22"/>
      <c r="L34" s="22"/>
      <c r="M34" s="22"/>
      <c r="N34" s="22"/>
      <c r="O34" s="22"/>
      <c r="P34" s="22"/>
    </row>
    <row r="35" spans="1:16" ht="39" customHeight="1">
      <c r="A35" s="22"/>
      <c r="B35" s="35"/>
      <c r="C35" s="1145" t="s">
        <v>525</v>
      </c>
      <c r="D35" s="1146"/>
      <c r="E35" s="1147"/>
      <c r="F35" s="36">
        <v>9.0399999999999991</v>
      </c>
      <c r="G35" s="37">
        <v>10.09</v>
      </c>
      <c r="H35" s="37">
        <v>11.45</v>
      </c>
      <c r="I35" s="37">
        <v>11.79</v>
      </c>
      <c r="J35" s="38">
        <v>12.48</v>
      </c>
      <c r="K35" s="22"/>
      <c r="L35" s="22"/>
      <c r="M35" s="22"/>
      <c r="N35" s="22"/>
      <c r="O35" s="22"/>
      <c r="P35" s="22"/>
    </row>
    <row r="36" spans="1:16" ht="39" customHeight="1">
      <c r="A36" s="22"/>
      <c r="B36" s="35"/>
      <c r="C36" s="1145" t="s">
        <v>526</v>
      </c>
      <c r="D36" s="1146"/>
      <c r="E36" s="1147"/>
      <c r="F36" s="36">
        <v>1.3</v>
      </c>
      <c r="G36" s="37">
        <v>1.1499999999999999</v>
      </c>
      <c r="H36" s="37">
        <v>1.36</v>
      </c>
      <c r="I36" s="37">
        <v>1.96</v>
      </c>
      <c r="J36" s="38">
        <v>3.67</v>
      </c>
      <c r="K36" s="22"/>
      <c r="L36" s="22"/>
      <c r="M36" s="22"/>
      <c r="N36" s="22"/>
      <c r="O36" s="22"/>
      <c r="P36" s="22"/>
    </row>
    <row r="37" spans="1:16" ht="39" customHeight="1">
      <c r="A37" s="22"/>
      <c r="B37" s="35"/>
      <c r="C37" s="1145" t="s">
        <v>527</v>
      </c>
      <c r="D37" s="1146"/>
      <c r="E37" s="1147"/>
      <c r="F37" s="36" t="s">
        <v>528</v>
      </c>
      <c r="G37" s="37">
        <v>1.69</v>
      </c>
      <c r="H37" s="37">
        <v>3.34</v>
      </c>
      <c r="I37" s="37">
        <v>2.69</v>
      </c>
      <c r="J37" s="38">
        <v>1.32</v>
      </c>
      <c r="K37" s="22"/>
      <c r="L37" s="22"/>
      <c r="M37" s="22"/>
      <c r="N37" s="22"/>
      <c r="O37" s="22"/>
      <c r="P37" s="22"/>
    </row>
    <row r="38" spans="1:16" ht="39" customHeight="1">
      <c r="A38" s="22"/>
      <c r="B38" s="35"/>
      <c r="C38" s="1145" t="s">
        <v>529</v>
      </c>
      <c r="D38" s="1146"/>
      <c r="E38" s="1147"/>
      <c r="F38" s="36">
        <v>6.87</v>
      </c>
      <c r="G38" s="37">
        <v>0.1</v>
      </c>
      <c r="H38" s="37">
        <v>4.68</v>
      </c>
      <c r="I38" s="37">
        <v>0.91</v>
      </c>
      <c r="J38" s="38">
        <v>1.05</v>
      </c>
      <c r="K38" s="22"/>
      <c r="L38" s="22"/>
      <c r="M38" s="22"/>
      <c r="N38" s="22"/>
      <c r="O38" s="22"/>
      <c r="P38" s="22"/>
    </row>
    <row r="39" spans="1:16" ht="39" customHeight="1">
      <c r="A39" s="22"/>
      <c r="B39" s="35"/>
      <c r="C39" s="1145" t="s">
        <v>530</v>
      </c>
      <c r="D39" s="1146"/>
      <c r="E39" s="1147"/>
      <c r="F39" s="36">
        <v>0.17</v>
      </c>
      <c r="G39" s="37">
        <v>0.13</v>
      </c>
      <c r="H39" s="37">
        <v>0.22</v>
      </c>
      <c r="I39" s="37">
        <v>0.12</v>
      </c>
      <c r="J39" s="38">
        <v>7.0000000000000007E-2</v>
      </c>
      <c r="K39" s="22"/>
      <c r="L39" s="22"/>
      <c r="M39" s="22"/>
      <c r="N39" s="22"/>
      <c r="O39" s="22"/>
      <c r="P39" s="22"/>
    </row>
    <row r="40" spans="1:16" ht="39" customHeight="1">
      <c r="A40" s="22"/>
      <c r="B40" s="35"/>
      <c r="C40" s="1145" t="s">
        <v>531</v>
      </c>
      <c r="D40" s="1146"/>
      <c r="E40" s="1147"/>
      <c r="F40" s="36">
        <v>0.05</v>
      </c>
      <c r="G40" s="37">
        <v>0.2</v>
      </c>
      <c r="H40" s="37">
        <v>0.24</v>
      </c>
      <c r="I40" s="37">
        <v>0.05</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532</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533</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3814</v>
      </c>
      <c r="L45" s="60">
        <v>3866</v>
      </c>
      <c r="M45" s="60">
        <v>3766</v>
      </c>
      <c r="N45" s="60">
        <v>3787</v>
      </c>
      <c r="O45" s="61">
        <v>3894</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977</v>
      </c>
      <c r="L48" s="64">
        <v>1176</v>
      </c>
      <c r="M48" s="64">
        <v>990</v>
      </c>
      <c r="N48" s="64">
        <v>826</v>
      </c>
      <c r="O48" s="65">
        <v>780</v>
      </c>
      <c r="P48" s="48"/>
      <c r="Q48" s="48"/>
      <c r="R48" s="48"/>
      <c r="S48" s="48"/>
      <c r="T48" s="48"/>
      <c r="U48" s="48"/>
    </row>
    <row r="49" spans="1:21" ht="30.75" customHeight="1">
      <c r="A49" s="48"/>
      <c r="B49" s="1163"/>
      <c r="C49" s="1164"/>
      <c r="D49" s="62"/>
      <c r="E49" s="1155" t="s">
        <v>16</v>
      </c>
      <c r="F49" s="1155"/>
      <c r="G49" s="1155"/>
      <c r="H49" s="1155"/>
      <c r="I49" s="1155"/>
      <c r="J49" s="1156"/>
      <c r="K49" s="63" t="s">
        <v>473</v>
      </c>
      <c r="L49" s="64" t="s">
        <v>473</v>
      </c>
      <c r="M49" s="64" t="s">
        <v>473</v>
      </c>
      <c r="N49" s="64" t="s">
        <v>473</v>
      </c>
      <c r="O49" s="65" t="s">
        <v>473</v>
      </c>
      <c r="P49" s="48"/>
      <c r="Q49" s="48"/>
      <c r="R49" s="48"/>
      <c r="S49" s="48"/>
      <c r="T49" s="48"/>
      <c r="U49" s="48"/>
    </row>
    <row r="50" spans="1:21" ht="30.75" customHeight="1">
      <c r="A50" s="48"/>
      <c r="B50" s="1163"/>
      <c r="C50" s="1164"/>
      <c r="D50" s="62"/>
      <c r="E50" s="1155" t="s">
        <v>17</v>
      </c>
      <c r="F50" s="1155"/>
      <c r="G50" s="1155"/>
      <c r="H50" s="1155"/>
      <c r="I50" s="1155"/>
      <c r="J50" s="1156"/>
      <c r="K50" s="63">
        <v>11</v>
      </c>
      <c r="L50" s="64">
        <v>11</v>
      </c>
      <c r="M50" s="64">
        <v>11</v>
      </c>
      <c r="N50" s="64">
        <v>11</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t="s">
        <v>473</v>
      </c>
      <c r="N51" s="64">
        <v>0</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3636</v>
      </c>
      <c r="L52" s="64">
        <v>3622</v>
      </c>
      <c r="M52" s="64">
        <v>3712</v>
      </c>
      <c r="N52" s="64">
        <v>3831</v>
      </c>
      <c r="O52" s="65">
        <v>3904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1167</v>
      </c>
      <c r="L53" s="69">
        <v>1431</v>
      </c>
      <c r="M53" s="69">
        <v>1055</v>
      </c>
      <c r="N53" s="69">
        <v>793</v>
      </c>
      <c r="O53" s="70">
        <v>770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2016-04-26T06:32:29Z</cp:lastPrinted>
  <dcterms:created xsi:type="dcterms:W3CDTF">2016-02-15T01:43:56Z</dcterms:created>
  <dcterms:modified xsi:type="dcterms:W3CDTF">2016-05-09T09:09:59Z</dcterms:modified>
  <cp:category/>
</cp:coreProperties>
</file>