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AU88" i="11" l="1"/>
  <c r="AP88" i="11"/>
  <c r="AF88" i="11"/>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<sst xmlns="http://schemas.openxmlformats.org/spreadsheetml/2006/main" count="1044" uniqueCount="548">
  <si>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</si>
  <si>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</si>
  <si>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</si>
  <si>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</si>
  <si>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</si>
  <si>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</si>
  <si>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</si>
  <si>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</si>
  <si>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</si>
  <si>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</si>
  <si>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</si>
  <si>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</si>
  <si>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</si>
  <si>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</si>
  <si>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</si>
  <si>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</si>
  <si>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</si>
  <si>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</si>
  <si>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</si>
  <si>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</si>
  <si>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</si>
  <si>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</si>
  <si>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</si>
  <si>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</si>
  <si>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</si>
  <si>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</si>
  <si>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</si>
  <si>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</si>
  <si>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</si>
  <si>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</si>
  <si>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</si>
  <si>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</si>
  <si>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</si>
  <si>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</si>
  <si>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</si>
  <si>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</si>
  <si>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</si>
  <si>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</si>
  <si>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</si>
  <si>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</si>
  <si>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</si>
  <si>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</si>
  <si>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</si>
  <si>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</si>
  <si>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</si>
  <si>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</si>
  <si>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</si>
  <si>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</si>
  <si>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</si>
  <si>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</si>
  <si>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</si>
  <si>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</si>
  <si>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</si>
  <si>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</si>
  <si>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</si>
  <si>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</si>
  <si>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</si>
  <si>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</si>
  <si>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</si>
  <si>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</si>
  <si>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</si>
  <si>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</si>
  <si>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</si>
  <si>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</si>
  <si>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</si>
  <si>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</si>
  <si>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</si>
  <si>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</si>
  <si>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</si>
  <si>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</si>
  <si>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</si>
  <si>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</si>
  <si>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</si>
  <si>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</si>
  <si>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</si>
  <si>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</si>
  <si>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</si>
  <si>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</si>
  <si>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</si>
  <si>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</si>
  <si>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</si>
  <si>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</si>
  <si>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能勢町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</si>
  <si>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</si>
  <si>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</si>
  <si>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</si>
  <si>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</si>
  <si>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</si>
  <si>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</si>
  <si>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</si>
  <si>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</si>
  <si>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</si>
  <si>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</si>
  <si>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</si>
  <si>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</si>
  <si>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</si>
  <si>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</si>
  <si>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</si>
  <si>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</si>
  <si>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</si>
  <si>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</si>
  <si>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</si>
  <si>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</si>
  <si>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</si>
  <si>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</si>
  <si>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</si>
  <si>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</si>
  <si>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</si>
  <si>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</si>
  <si>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</si>
  <si>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</si>
  <si>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</si>
  <si>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</si>
  <si>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</si>
  <si>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</si>
  <si>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</si>
  <si>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</si>
  <si>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</si>
  <si>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</si>
  <si>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</si>
  <si>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</si>
  <si>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</si>
  <si>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</si>
  <si>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</si>
  <si>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</si>
  <si>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</si>
  <si>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</si>
  <si>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</si>
  <si>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</si>
  <si>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</si>
  <si>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</si>
  <si>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</si>
  <si>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</si>
  <si>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</si>
  <si>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</si>
  <si>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</si>
  <si>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</si>
  <si>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</si>
  <si>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</si>
  <si>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</si>
  <si>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</si>
  <si>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</si>
  <si>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</si>
  <si>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</si>
  <si>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</si>
  <si>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</si>
  <si>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</si>
  <si>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</si>
  <si>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</si>
  <si>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</si>
  <si>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</si>
  <si>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</si>
  <si>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</si>
  <si>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</si>
  <si>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</si>
  <si>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</si>
  <si>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</si>
  <si>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</si>
  <si>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</si>
  <si>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</si>
  <si>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</si>
  <si>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</si>
  <si>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</si>
  <si>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</si>
  <si>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</si>
  <si>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</si>
  <si>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</si>
  <si>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</si>
  <si>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</si>
  <si>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</si>
  <si>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</si>
  <si>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</si>
  <si>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</si>
  <si>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</si>
  <si>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</si>
  <si>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</si>
  <si>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</si>
  <si>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</si>
  <si>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</si>
  <si>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</si>
  <si>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</si>
  <si>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</si>
  <si>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</si>
  <si>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</si>
  <si>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</si>
  <si>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</si>
  <si>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</si>
  <si>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</si>
  <si>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</si>
  <si>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</si>
  <si>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</si>
  <si>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</si>
  <si>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</si>
  <si>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</si>
  <si>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大阪府能勢町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</si>
  <si>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</si>
  <si>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</si>
  <si>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</si>
  <si>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</si>
  <si>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</si>
  <si>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</si>
  <si>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</si>
  <si>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</si>
  <si>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</si>
  <si>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</si>
  <si>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</si>
  <si>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</si>
  <si>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</si>
  <si>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</si>
  <si>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</si>
  <si>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</si>
  <si>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</si>
  <si>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</si>
  <si>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</si>
  <si>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</si>
  <si>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</si>
  <si>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</si>
  <si>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</si>
  <si>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</si>
  <si>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</si>
  <si>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</si>
  <si>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</si>
  <si>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</si>
  <si>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</si>
  <si>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</si>
  <si>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</si>
  <si>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</si>
  <si>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</si>
  <si>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</si>
  <si>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</si>
  <si>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</si>
  <si>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</si>
  <si>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</si>
  <si>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</si>
  <si>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</si>
  <si>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</si>
  <si>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</si>
  <si>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</si>
  <si>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</si>
  <si>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</si>
  <si>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</si>
  <si>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</si>
  <si>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</si>
  <si>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</si>
  <si>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</si>
  <si>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</si>
  <si>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</si>
  <si>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</si>
  <si>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</si>
  <si>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</si>
  <si>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</si>
  <si>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</si>
  <si>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</si>
  <si>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</si>
  <si>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</si>
  <si>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</si>
  <si>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</si>
  <si>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</si>
  <si>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</si>
  <si>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</si>
  <si>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</si>
  <si>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</si>
  <si>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</si>
  <si>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</si>
  <si>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</si>
  <si>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</si>
  <si>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</si>
  <si>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</si>
  <si>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</si>
  <si>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</si>
  <si>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</si>
  <si>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</si>
  <si>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</si>
  <si>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</si>
  <si>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</si>
  <si>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</si>
  <si>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</si>
  <si>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</si>
  <si>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</si>
  <si>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</si>
  <si>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</si>
  <si>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</si>
  <si>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</si>
  <si>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</si>
  <si>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</si>
  <si>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</si>
  <si>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</si>
  <si>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</si>
  <si>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</si>
  <si>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</si>
  <si>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</si>
  <si>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</si>
  <si>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</si>
  <si>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</si>
  <si>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</si>
  <si>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</si>
  <si>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</si>
  <si>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</si>
  <si>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</si>
  <si>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</si>
  <si>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</si>
  <si>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</si>
  <si>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</si>
  <si>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</si>
  <si>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</si>
  <si>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</si>
  <si>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</si>
  <si>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</si>
  <si>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</si>
  <si>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</si>
  <si>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</si>
  <si>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</si>
  <si>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</si>
  <si>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</si>
  <si>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</si>
  <si>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</si>
  <si>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</si>
  <si>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</si>
  <si>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</si>
  <si>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</si>
  <si>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</si>
  <si>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</si>
  <si>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</si>
  <si>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</si>
  <si>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</si>
  <si>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</si>
  <si>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</si>
  <si>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</si>
  <si>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</si>
  <si>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</si>
  <si>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</si>
  <si>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</si>
  <si>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</si>
  <si>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</si>
  <si>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</si>
  <si>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</si>
  <si>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</si>
  <si>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</si>
  <si>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</si>
  <si>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</si>
  <si>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</si>
  <si>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</si>
  <si>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</si>
  <si>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</si>
  <si>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大阪府能勢町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</si>
  <si>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</si>
  <si>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</si>
  <si>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</si>
  <si>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</si>
  <si>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</si>
  <si>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</si>
  <si>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</si>
  <si>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</si>
  <si>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</si>
  <si>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</si>
  <si>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</si>
  <si>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</si>
  <si>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</si>
  <si>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</si>
  <si>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</si>
  <si>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</si>
  <si>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</si>
  <si>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</si>
  <si>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</si>
  <si>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</si>
  <si>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</si>
  <si>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</si>
  <si>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</si>
  <si>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</si>
  <si>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</si>
  <si>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</si>
  <si>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</si>
  <si>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</si>
  <si>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</si>
  <si>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</si>
  <si>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</si>
  <si>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</si>
  <si>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</si>
  <si>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</si>
  <si>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</si>
  <si>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</si>
  <si>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国民健康保険診療所特別会計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</si>
  <si>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</si>
  <si>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</si>
  <si>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</si>
  <si>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</si>
  <si>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</si>
  <si>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</si>
  <si>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</si>
  <si>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</si>
  <si>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</si>
  <si>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</si>
  <si>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</si>
  <si>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</si>
  <si>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</si>
  <si>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</si>
  <si>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</si>
  <si>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</si>
  <si>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</si>
  <si>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</si>
  <si>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</si>
  <si>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</si>
  <si>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</si>
  <si>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</si>
  <si>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</si>
  <si>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</si>
  <si>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</si>
  <si>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</si>
  <si>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</si>
  <si>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</si>
  <si>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</si>
  <si>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</si>
  <si>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</si>
  <si>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</si>
  <si>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</si>
  <si>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</si>
  <si>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</si>
  <si>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</si>
  <si>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</si>
  <si>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</si>
  <si>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</si>
  <si>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</si>
  <si>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</si>
  <si>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</si>
  <si>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</si>
  <si>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</si>
  <si>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</si>
  <si>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</si>
  <si>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</si>
  <si>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</si>
  <si>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</si>
  <si>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</si>
  <si>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</si>
  <si>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</si>
  <si>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</si>
  <si>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</si>
  <si>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</si>
  <si>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</si>
  <si>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</si>
  <si>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</si>
  <si>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</si>
  <si>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</si>
  <si>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</si>
  <si>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</si>
  <si>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</si>
  <si>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</si>
  <si>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</si>
  <si>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</si>
  <si>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</si>
  <si>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</si>
  <si>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</si>
  <si>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</si>
  <si>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</si>
  <si>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</si>
  <si>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</si>
  <si>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</si>
  <si>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</si>
  <si>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</si>
  <si>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</si>
  <si>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</si>
  <si>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</si>
  <si>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</si>
  <si>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</si>
  <si>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</si>
  <si>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</si>
  <si>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</si>
  <si>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</si>
  <si>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</si>
  <si>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</si>
  <si>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</si>
  <si>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</si>
  <si>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</si>
  <si>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</si>
  <si>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</si>
  <si>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</si>
  <si>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</si>
  <si>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</si>
  <si>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</si>
  <si>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</si>
  <si>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</si>
  <si>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</si>
  <si>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</si>
  <si>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</si>
  <si>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</si>
  <si>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</si>
  <si>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</si>
  <si>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</si>
  <si>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</si>
  <si>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</si>
  <si>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</si>
  <si>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</si>
  <si>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</si>
  <si>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</si>
  <si>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</si>
  <si>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</si>
  <si>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</si>
  <si>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</si>
  <si>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</si>
  <si>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</si>
  <si>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</si>
  <si>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</si>
  <si>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</si>
  <si>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</si>
  <si>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</si>
  <si>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</si>
  <si>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</si>
  <si>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</si>
  <si>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</si>
  <si>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</si>
  <si>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</si>
  <si>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</si>
  <si>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</si>
  <si>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</si>
  <si>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</si>
  <si>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</si>
  <si>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</si>
  <si>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</si>
  <si>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</si>
  <si>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</si>
  <si>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</si>
  <si>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</si>
  <si>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</si>
  <si>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</si>
  <si>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</si>
  <si>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</si>
  <si>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国民健康保険特別会計</t>
  </si>
  <si>
    <t>介護保険特別会計</t>
  </si>
  <si>
    <t>下水道事業特別会計</t>
  </si>
  <si>
    <t>国民健康保険診療所特別会計</t>
  </si>
  <si>
    <t>後期高齢者医療特別会計</t>
  </si>
  <si>
    <t>農業集落排水事業特別会計</t>
  </si>
  <si>
    <t>その他会計（赤字）</t>
  </si>
  <si>
    <t>その他会計（黒字）</t>
  </si>
  <si>
    <t>豊能郡環境施設組合</t>
    <rPh sb="0" eb="3">
      <t>トヨノグン</t>
    </rPh>
    <rPh sb="3" eb="5">
      <t>カンキョウ</t>
    </rPh>
    <rPh sb="5" eb="7">
      <t>シセツ</t>
    </rPh>
    <rPh sb="7" eb="9">
      <t>クミアイ</t>
    </rPh>
    <phoneticPr fontId="2"/>
  </si>
  <si>
    <t>-</t>
    <phoneticPr fontId="2"/>
  </si>
  <si>
    <t>-</t>
    <phoneticPr fontId="2"/>
  </si>
  <si>
    <t>-</t>
    <phoneticPr fontId="2"/>
  </si>
  <si>
    <t>-</t>
    <phoneticPr fontId="2"/>
  </si>
  <si>
    <t>猪名川上流広域ごみ処理施設組合</t>
    <rPh sb="0" eb="3">
      <t>イナガワ</t>
    </rPh>
    <rPh sb="3" eb="5">
      <t>ジョウリュウ</t>
    </rPh>
    <rPh sb="5" eb="7">
      <t>コウイキ</t>
    </rPh>
    <rPh sb="9" eb="11">
      <t>ショリ</t>
    </rPh>
    <rPh sb="11" eb="13">
      <t>シセツ</t>
    </rPh>
    <rPh sb="13" eb="15">
      <t>クミアイ</t>
    </rPh>
    <phoneticPr fontId="2"/>
  </si>
  <si>
    <t>大阪府後期高齢者医療連合（一般会計）</t>
    <rPh sb="0" eb="3">
      <t>オオサカフ</t>
    </rPh>
    <rPh sb="3" eb="5">
      <t>コウキ</t>
    </rPh>
    <rPh sb="5" eb="8">
      <t>コウレイシャ</t>
    </rPh>
    <rPh sb="8" eb="10">
      <t>イリョウ</t>
    </rPh>
    <rPh sb="10" eb="12">
      <t>レンゴウ</t>
    </rPh>
    <rPh sb="13" eb="15">
      <t>イッパン</t>
    </rPh>
    <rPh sb="15" eb="17">
      <t>カイケイ</t>
    </rPh>
    <phoneticPr fontId="2"/>
  </si>
  <si>
    <t>大阪府後期高齢者医療連合（後期高齢者医療特別会計）</t>
    <rPh sb="0" eb="3">
      <t>オオサカフ</t>
    </rPh>
    <rPh sb="3" eb="5">
      <t>コウキ</t>
    </rPh>
    <rPh sb="5" eb="8">
      <t>コウレイシャ</t>
    </rPh>
    <rPh sb="8" eb="10">
      <t>イリョウ</t>
    </rPh>
    <rPh sb="10" eb="12">
      <t>レンゴウ</t>
    </rPh>
    <rPh sb="13" eb="15">
      <t>コウキ</t>
    </rPh>
    <rPh sb="15" eb="18">
      <t>コウレイシャ</t>
    </rPh>
    <rPh sb="18" eb="20">
      <t>イリョウ</t>
    </rPh>
    <rPh sb="20" eb="22">
      <t>トクベツ</t>
    </rPh>
    <rPh sb="22" eb="24">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</si>
  <si>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</si>
  <si>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4">
      <t>ヨウスイ</t>
    </rPh>
    <rPh sb="14" eb="15">
      <t>ドウ</t>
    </rPh>
    <rPh sb="15" eb="17">
      <t>ジギョウ</t>
    </rPh>
    <rPh sb="17" eb="19">
      <t>カイケイ</t>
    </rPh>
    <phoneticPr fontId="2"/>
  </si>
  <si>
    <t>-</t>
    <phoneticPr fontId="2"/>
  </si>
  <si>
    <t>能勢物産センター</t>
    <rPh sb="0" eb="2">
      <t>ノセ</t>
    </rPh>
    <rPh sb="2" eb="4">
      <t>ブッサン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</si>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</sst>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70254</c:v>
                </c:pt>
                <c:pt idx="1">
                  <c:v>89245</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28552</c:v>
                </c:pt>
                <c:pt idx="1">
                  <c:v>43875</c:v>
                </c:pt>
                <c:pt idx="2">
                  <c:v>70786</c:v>
                </c:pt>
                <c:pt idx="3">
                  <c:v>21352</c:v>
                </c:pt>
                <c:pt idx="4">
                  <c:v>35144</c:v>
                </c:pt>
              </c:numCache>
            </c:numRef>
          </c:val>
          <c:smooth val="0"/>
        </c:ser>
        <c:dLbls>
          <c:showLegendKey val="0"/>
          <c:showVal val="0"/>
          <c:showCatName val="0"/>
          <c:showSerName val="0"/>
          <c:showPercent val="0"/>
          <c:showBubbleSize val="0"/>
        </c:dLbls>
        <c:marker val="1"/>
        <c:smooth val="0"/>
        <c:axId val="42515072"/>
        <c:axId val="97669888"/>
      </c:lineChart>
      <c:catAx>
        <c:axId val="425150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669888"/>
        <c:crosses val="autoZero"/>
        <c:auto val="1"/>
        <c:lblAlgn val="ctr"/>
        <c:lblOffset val="100"/>
        <c:tickLblSkip val="1"/>
        <c:tickMarkSkip val="1"/>
        <c:noMultiLvlLbl val="0"/>
      </c:catAx>
      <c:valAx>
        <c:axId val="9766988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515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5.81</c:v>
                </c:pt>
                <c:pt idx="1">
                  <c:v>4.8099999999999996</c:v>
                </c:pt>
                <c:pt idx="2">
                  <c:v>5.18</c:v>
                </c:pt>
                <c:pt idx="3">
                  <c:v>5.7</c:v>
                </c:pt>
                <c:pt idx="4">
                  <c:v>8.57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69.55</c:v>
                </c:pt>
                <c:pt idx="1">
                  <c:v>81.900000000000006</c:v>
                </c:pt>
                <c:pt idx="2">
                  <c:v>92.05</c:v>
                </c:pt>
                <c:pt idx="3">
                  <c:v>96.18</c:v>
                </c:pt>
                <c:pt idx="4">
                  <c:v>101.88</c:v>
                </c:pt>
              </c:numCache>
            </c:numRef>
          </c:val>
        </c:ser>
        <c:dLbls>
          <c:showLegendKey val="0"/>
          <c:showVal val="0"/>
          <c:showCatName val="0"/>
          <c:showSerName val="0"/>
          <c:showPercent val="0"/>
          <c:showBubbleSize val="0"/>
        </c:dLbls>
        <c:gapWidth val="250"/>
        <c:overlap val="100"/>
        <c:axId val="98113408"/>
        <c:axId val="98127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13.11</c:v>
                </c:pt>
                <c:pt idx="1">
                  <c:v>14</c:v>
                </c:pt>
                <c:pt idx="2">
                  <c:v>9.6999999999999993</c:v>
                </c:pt>
                <c:pt idx="3">
                  <c:v>3.36</c:v>
                </c:pt>
                <c:pt idx="4">
                  <c:v>8.1999999999999993</c:v>
                </c:pt>
              </c:numCache>
            </c:numRef>
          </c:val>
          <c:smooth val="0"/>
        </c:ser>
        <c:dLbls>
          <c:showLegendKey val="0"/>
          <c:showVal val="0"/>
          <c:showCatName val="0"/>
          <c:showSerName val="0"/>
          <c:showPercent val="0"/>
          <c:showBubbleSize val="0"/>
        </c:dLbls>
        <c:marker val="1"/>
        <c:smooth val="0"/>
        <c:axId val="98113408"/>
        <c:axId val="98127872"/>
      </c:lineChart>
      <c:catAx>
        <c:axId val="9811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127872"/>
        <c:crosses val="autoZero"/>
        <c:auto val="1"/>
        <c:lblAlgn val="ctr"/>
        <c:lblOffset val="100"/>
        <c:tickLblSkip val="1"/>
        <c:tickMarkSkip val="1"/>
        <c:noMultiLvlLbl val="0"/>
      </c:catAx>
      <c:valAx>
        <c:axId val="98127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11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0.17</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0.05</c:v>
                </c:pt>
                <c:pt idx="2">
                  <c:v>#N/A</c:v>
                </c:pt>
                <c:pt idx="3">
                  <c:v>0.06</c:v>
                </c:pt>
                <c:pt idx="4">
                  <c:v>#N/A</c:v>
                </c:pt>
                <c:pt idx="5">
                  <c:v>0.05</c:v>
                </c:pt>
                <c:pt idx="6">
                  <c:v>#N/A</c:v>
                </c:pt>
                <c:pt idx="7">
                  <c:v>0.05</c:v>
                </c:pt>
                <c:pt idx="8">
                  <c:v>#N/A</c:v>
                </c:pt>
                <c:pt idx="9">
                  <c:v>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0.08</c:v>
                </c:pt>
                <c:pt idx="2">
                  <c:v>#N/A</c:v>
                </c:pt>
                <c:pt idx="3">
                  <c:v>7.0000000000000007E-2</c:v>
                </c:pt>
                <c:pt idx="4">
                  <c:v>#N/A</c:v>
                </c:pt>
                <c:pt idx="5">
                  <c:v>7.0000000000000007E-2</c:v>
                </c:pt>
                <c:pt idx="6">
                  <c:v>#N/A</c:v>
                </c:pt>
                <c:pt idx="7">
                  <c:v>0.11</c:v>
                </c:pt>
                <c:pt idx="8">
                  <c:v>#N/A</c:v>
                </c:pt>
                <c:pt idx="9">
                  <c:v>0.08</c:v>
                </c:pt>
              </c:numCache>
            </c:numRef>
          </c:val>
        </c:ser>
        <c:ser>
          <c:idx val="4"/>
          <c:order val="4"/>
          <c:tx>
            <c:strRef>
              <c:f>データシート!$A$31</c:f>
              <c:strCache>
                <c:ptCount val="1"/>
                <c:pt idx="0">
                  <c:v>国民健康保険診療所特別会計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0.06</c:v>
                </c:pt>
                <c:pt idx="2">
                  <c:v>#N/A</c:v>
                </c:pt>
                <c:pt idx="3">
                  <c:v>0.08</c:v>
                </c:pt>
                <c:pt idx="4">
                  <c:v>#N/A</c:v>
                </c:pt>
                <c:pt idx="5">
                  <c:v>0.19</c:v>
                </c:pt>
                <c:pt idx="6">
                  <c:v>#N/A</c:v>
                </c:pt>
                <c:pt idx="7">
                  <c:v>0.24</c:v>
                </c:pt>
                <c:pt idx="8">
                  <c:v>#N/A</c:v>
                </c:pt>
                <c:pt idx="9">
                  <c:v>0.22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0.28999999999999998</c:v>
                </c:pt>
                <c:pt idx="2">
                  <c:v>#N/A</c:v>
                </c:pt>
                <c:pt idx="3">
                  <c:v>0.23</c:v>
                </c:pt>
                <c:pt idx="4">
                  <c:v>#N/A</c:v>
                </c:pt>
                <c:pt idx="5">
                  <c:v>0.46</c:v>
                </c:pt>
                <c:pt idx="6">
                  <c:v>#N/A</c:v>
                </c:pt>
                <c:pt idx="7">
                  <c:v>0.47</c:v>
                </c:pt>
                <c:pt idx="8">
                  <c:v>#N/A</c:v>
                </c:pt>
                <c:pt idx="9">
                  <c:v>0.28999999999999998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0.53</c:v>
                </c:pt>
                <c:pt idx="2">
                  <c:v>#N/A</c:v>
                </c:pt>
                <c:pt idx="3">
                  <c:v>0.56999999999999995</c:v>
                </c:pt>
                <c:pt idx="4">
                  <c:v>#N/A</c:v>
                </c:pt>
                <c:pt idx="5">
                  <c:v>0.15</c:v>
                </c:pt>
                <c:pt idx="6">
                  <c:v>#N/A</c:v>
                </c:pt>
                <c:pt idx="7">
                  <c:v>0.15</c:v>
                </c:pt>
                <c:pt idx="8">
                  <c:v>#N/A</c:v>
                </c:pt>
                <c:pt idx="9">
                  <c:v>0.5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4.12</c:v>
                </c:pt>
                <c:pt idx="2">
                  <c:v>#N/A</c:v>
                </c:pt>
                <c:pt idx="3">
                  <c:v>2.86</c:v>
                </c:pt>
                <c:pt idx="4">
                  <c:v>#N/A</c:v>
                </c:pt>
                <c:pt idx="5">
                  <c:v>5.28</c:v>
                </c:pt>
                <c:pt idx="6">
                  <c:v>#N/A</c:v>
                </c:pt>
                <c:pt idx="7">
                  <c:v>4.66</c:v>
                </c:pt>
                <c:pt idx="8">
                  <c:v>#N/A</c:v>
                </c:pt>
                <c:pt idx="9">
                  <c:v>4.8099999999999996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5.81</c:v>
                </c:pt>
                <c:pt idx="2">
                  <c:v>#N/A</c:v>
                </c:pt>
                <c:pt idx="3">
                  <c:v>4.8099999999999996</c:v>
                </c:pt>
                <c:pt idx="4">
                  <c:v>#N/A</c:v>
                </c:pt>
                <c:pt idx="5">
                  <c:v>5.18</c:v>
                </c:pt>
                <c:pt idx="6">
                  <c:v>#N/A</c:v>
                </c:pt>
                <c:pt idx="7">
                  <c:v>5.7</c:v>
                </c:pt>
                <c:pt idx="8">
                  <c:v>#N/A</c:v>
                </c:pt>
                <c:pt idx="9">
                  <c:v>8.57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14.52</c:v>
                </c:pt>
                <c:pt idx="2">
                  <c:v>#N/A</c:v>
                </c:pt>
                <c:pt idx="3">
                  <c:v>17.27</c:v>
                </c:pt>
                <c:pt idx="4">
                  <c:v>#N/A</c:v>
                </c:pt>
                <c:pt idx="5">
                  <c:v>19.86</c:v>
                </c:pt>
                <c:pt idx="6">
                  <c:v>#N/A</c:v>
                </c:pt>
                <c:pt idx="7">
                  <c:v>21.72</c:v>
                </c:pt>
                <c:pt idx="8">
                  <c:v>#N/A</c:v>
                </c:pt>
                <c:pt idx="9">
                  <c:v>22.52</c:v>
                </c:pt>
              </c:numCache>
            </c:numRef>
          </c:val>
        </c:ser>
        <c:dLbls>
          <c:showLegendKey val="0"/>
          <c:showVal val="0"/>
          <c:showCatName val="0"/>
          <c:showSerName val="0"/>
          <c:showPercent val="0"/>
          <c:showBubbleSize val="0"/>
        </c:dLbls>
        <c:gapWidth val="150"/>
        <c:overlap val="100"/>
        <c:axId val="42598784"/>
        <c:axId val="42600320"/>
      </c:barChart>
      <c:catAx>
        <c:axId val="4259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00320"/>
        <c:crosses val="autoZero"/>
        <c:auto val="1"/>
        <c:lblAlgn val="ctr"/>
        <c:lblOffset val="100"/>
        <c:tickLblSkip val="1"/>
        <c:tickMarkSkip val="1"/>
        <c:noMultiLvlLbl val="0"/>
      </c:catAx>
      <c:valAx>
        <c:axId val="42600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98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429</c:v>
                </c:pt>
                <c:pt idx="5">
                  <c:v>432</c:v>
                </c:pt>
                <c:pt idx="8">
                  <c:v>495</c:v>
                </c:pt>
                <c:pt idx="11">
                  <c:v>406</c:v>
                </c:pt>
                <c:pt idx="14">
                  <c:v>414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45</c:v>
                </c:pt>
                <c:pt idx="3">
                  <c:v>48</c:v>
                </c:pt>
                <c:pt idx="6">
                  <c:v>74</c:v>
                </c:pt>
                <c:pt idx="9">
                  <c:v>86</c:v>
                </c:pt>
                <c:pt idx="12">
                  <c:v>86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233</c:v>
                </c:pt>
                <c:pt idx="3">
                  <c:v>264</c:v>
                </c:pt>
                <c:pt idx="6">
                  <c:v>268</c:v>
                </c:pt>
                <c:pt idx="9">
                  <c:v>298</c:v>
                </c:pt>
                <c:pt idx="12">
                  <c:v>327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413</c:v>
                </c:pt>
                <c:pt idx="3">
                  <c:v>405</c:v>
                </c:pt>
                <c:pt idx="6">
                  <c:v>482</c:v>
                </c:pt>
                <c:pt idx="9">
                  <c:v>394</c:v>
                </c:pt>
                <c:pt idx="12">
                  <c:v>353</c:v>
                </c:pt>
              </c:numCache>
            </c:numRef>
          </c:val>
        </c:ser>
        <c:dLbls>
          <c:showLegendKey val="0"/>
          <c:showVal val="0"/>
          <c:showCatName val="0"/>
          <c:showSerName val="0"/>
          <c:showPercent val="0"/>
          <c:showBubbleSize val="0"/>
        </c:dLbls>
        <c:gapWidth val="100"/>
        <c:overlap val="100"/>
        <c:axId val="97296384"/>
        <c:axId val="97298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262</c:v>
                </c:pt>
                <c:pt idx="2">
                  <c:v>#N/A</c:v>
                </c:pt>
                <c:pt idx="3">
                  <c:v>#N/A</c:v>
                </c:pt>
                <c:pt idx="4">
                  <c:v>285</c:v>
                </c:pt>
                <c:pt idx="5">
                  <c:v>#N/A</c:v>
                </c:pt>
                <c:pt idx="6">
                  <c:v>#N/A</c:v>
                </c:pt>
                <c:pt idx="7">
                  <c:v>329</c:v>
                </c:pt>
                <c:pt idx="8">
                  <c:v>#N/A</c:v>
                </c:pt>
                <c:pt idx="9">
                  <c:v>#N/A</c:v>
                </c:pt>
                <c:pt idx="10">
                  <c:v>372</c:v>
                </c:pt>
                <c:pt idx="11">
                  <c:v>#N/A</c:v>
                </c:pt>
                <c:pt idx="12">
                  <c:v>#N/A</c:v>
                </c:pt>
                <c:pt idx="13">
                  <c:v>352</c:v>
                </c:pt>
                <c:pt idx="14">
                  <c:v>#N/A</c:v>
                </c:pt>
              </c:numCache>
            </c:numRef>
          </c:val>
          <c:smooth val="0"/>
        </c:ser>
        <c:dLbls>
          <c:showLegendKey val="0"/>
          <c:showVal val="0"/>
          <c:showCatName val="0"/>
          <c:showSerName val="0"/>
          <c:showPercent val="0"/>
          <c:showBubbleSize val="0"/>
        </c:dLbls>
        <c:marker val="1"/>
        <c:smooth val="0"/>
        <c:axId val="97296384"/>
        <c:axId val="97298304"/>
      </c:lineChart>
      <c:catAx>
        <c:axId val="9729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298304"/>
        <c:crosses val="autoZero"/>
        <c:auto val="1"/>
        <c:lblAlgn val="ctr"/>
        <c:lblOffset val="100"/>
        <c:tickLblSkip val="1"/>
        <c:tickMarkSkip val="1"/>
        <c:noMultiLvlLbl val="0"/>
      </c:catAx>
      <c:valAx>
        <c:axId val="97298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296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5166</c:v>
                </c:pt>
                <c:pt idx="5">
                  <c:v>5305</c:v>
                </c:pt>
                <c:pt idx="8">
                  <c:v>5415</c:v>
                </c:pt>
                <c:pt idx="11">
                  <c:v>5375</c:v>
                </c:pt>
                <c:pt idx="14">
                  <c:v>5344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381</c:v>
                </c:pt>
                <c:pt idx="5">
                  <c:v>344</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3264</c:v>
                </c:pt>
                <c:pt idx="5">
                  <c:v>3832</c:v>
                </c:pt>
                <c:pt idx="8">
                  <c:v>4121</c:v>
                </c:pt>
                <c:pt idx="11">
                  <c:v>4245</c:v>
                </c:pt>
                <c:pt idx="14">
                  <c:v>4424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976</c:v>
                </c:pt>
                <c:pt idx="3">
                  <c:v>938</c:v>
                </c:pt>
                <c:pt idx="6">
                  <c:v>968</c:v>
                </c:pt>
                <c:pt idx="9">
                  <c:v>905</c:v>
                </c:pt>
                <c:pt idx="12">
                  <c:v>902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916</c:v>
                </c:pt>
                <c:pt idx="3">
                  <c:v>882</c:v>
                </c:pt>
                <c:pt idx="6">
                  <c:v>821</c:v>
                </c:pt>
                <c:pt idx="9">
                  <c:v>748</c:v>
                </c:pt>
                <c:pt idx="12">
                  <c:v>674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4440</c:v>
                </c:pt>
                <c:pt idx="3">
                  <c:v>5098</c:v>
                </c:pt>
                <c:pt idx="6">
                  <c:v>5293</c:v>
                </c:pt>
                <c:pt idx="9">
                  <c:v>5235</c:v>
                </c:pt>
                <c:pt idx="12">
                  <c:v>5148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3908</c:v>
                </c:pt>
                <c:pt idx="3">
                  <c:v>4179</c:v>
                </c:pt>
                <c:pt idx="6">
                  <c:v>4489</c:v>
                </c:pt>
                <c:pt idx="9">
                  <c:v>4424</c:v>
                </c:pt>
                <c:pt idx="12">
                  <c:v>4486</c:v>
                </c:pt>
              </c:numCache>
            </c:numRef>
          </c:val>
        </c:ser>
        <c:dLbls>
          <c:showLegendKey val="0"/>
          <c:showVal val="0"/>
          <c:showCatName val="0"/>
          <c:showSerName val="0"/>
          <c:showPercent val="0"/>
          <c:showBubbleSize val="0"/>
        </c:dLbls>
        <c:gapWidth val="100"/>
        <c:overlap val="100"/>
        <c:axId val="98258304"/>
        <c:axId val="98272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1430</c:v>
                </c:pt>
                <c:pt idx="2">
                  <c:v>#N/A</c:v>
                </c:pt>
                <c:pt idx="3">
                  <c:v>#N/A</c:v>
                </c:pt>
                <c:pt idx="4">
                  <c:v>1616</c:v>
                </c:pt>
                <c:pt idx="5">
                  <c:v>#N/A</c:v>
                </c:pt>
                <c:pt idx="6">
                  <c:v>#N/A</c:v>
                </c:pt>
                <c:pt idx="7">
                  <c:v>2036</c:v>
                </c:pt>
                <c:pt idx="8">
                  <c:v>#N/A</c:v>
                </c:pt>
                <c:pt idx="9">
                  <c:v>#N/A</c:v>
                </c:pt>
                <c:pt idx="10">
                  <c:v>1692</c:v>
                </c:pt>
                <c:pt idx="11">
                  <c:v>#N/A</c:v>
                </c:pt>
                <c:pt idx="12">
                  <c:v>#N/A</c:v>
                </c:pt>
                <c:pt idx="13">
                  <c:v>1442</c:v>
                </c:pt>
                <c:pt idx="14">
                  <c:v>#N/A</c:v>
                </c:pt>
              </c:numCache>
            </c:numRef>
          </c:val>
          <c:smooth val="0"/>
        </c:ser>
        <c:dLbls>
          <c:showLegendKey val="0"/>
          <c:showVal val="0"/>
          <c:showCatName val="0"/>
          <c:showSerName val="0"/>
          <c:showPercent val="0"/>
          <c:showBubbleSize val="0"/>
        </c:dLbls>
        <c:marker val="1"/>
        <c:smooth val="0"/>
        <c:axId val="98258304"/>
        <c:axId val="98272768"/>
      </c:lineChart>
      <c:catAx>
        <c:axId val="9825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272768"/>
        <c:crosses val="autoZero"/>
        <c:auto val="1"/>
        <c:lblAlgn val="ctr"/>
        <c:lblOffset val="100"/>
        <c:tickLblSkip val="1"/>
        <c:tickMarkSkip val="1"/>
        <c:noMultiLvlLbl val="0"/>
      </c:catAx>
      <c:valAx>
        <c:axId val="98272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258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大阪府能勢町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11,504
11,447
98.68
4,869,176
4,530,259
282,655
3,297,388
4,425,177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49.9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送変電線施設の立地による固定資産税（償却資産）の増収に伴い、かつては類似団体内平均値を上回っていたが、人口減少、少子高齢化等、担税力人口の減少により、平成</a:t>
          </a:r>
          <a:r>
            <a:rPr kumimoji="1" lang="en-US" altLang="ja-JP" sz="1300" baseline="0">
              <a:latin typeface="ＭＳ Ｐゴシック"/>
            </a:rPr>
            <a:t>18</a:t>
          </a:r>
          <a:r>
            <a:rPr kumimoji="1" lang="ja-JP" altLang="en-US" sz="1300" baseline="0">
              <a:latin typeface="ＭＳ Ｐゴシック"/>
            </a:rPr>
            <a:t>年度を境に類似団体内平均値を下回る傾向が続いている。町税の徴収強化を図るとともに、行財政改革プログラム（</a:t>
          </a:r>
          <a:r>
            <a:rPr kumimoji="1" lang="en-US" altLang="ja-JP" sz="1300" baseline="0">
              <a:latin typeface="ＭＳ Ｐゴシック"/>
            </a:rPr>
            <a:t>H25</a:t>
          </a:r>
          <a:r>
            <a:rPr kumimoji="1" lang="ja-JP" altLang="en-US" sz="1300" baseline="0">
              <a:latin typeface="ＭＳ Ｐゴシック"/>
            </a:rPr>
            <a:t>年度策定）に基づく健全な行財政運営に努める。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140305</xdr:rowOff>
    </xdr:from>
    <xdr:to>
      <xdr:col>7</xdr:col>
      <xdr:colOff>152400</xdr:colOff>
      <xdr:row>42</xdr:row>
      <xdr:rowOff>140305</xdr:rowOff>
    </xdr:to>
    <xdr:cxnSp macro="">
      <xdr:nvCxnSpPr>
        <xdr:cNvPr id="69" name="直線コネクタ 68"/>
        <xdr:cNvCxnSpPr/>
      </xdr:nvCxnSpPr>
      <xdr:spPr>
        <a:xfrm>
          <a:off x="4114800" y="7341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117324</xdr:rowOff>
    </xdr:from>
    <xdr:to>
      <xdr:col>6</xdr:col>
      <xdr:colOff>0</xdr:colOff>
      <xdr:row>42</xdr:row>
      <xdr:rowOff>140305</xdr:rowOff>
    </xdr:to>
    <xdr:cxnSp macro="">
      <xdr:nvCxnSpPr>
        <xdr:cNvPr id="72" name="直線コネクタ 71"/>
        <xdr:cNvCxnSpPr/>
      </xdr:nvCxnSpPr>
      <xdr:spPr>
        <a:xfrm>
          <a:off x="3225800" y="73182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82852</xdr:rowOff>
    </xdr:from>
    <xdr:to>
      <xdr:col>4</xdr:col>
      <xdr:colOff>482600</xdr:colOff>
      <xdr:row>42</xdr:row>
      <xdr:rowOff>117324</xdr:rowOff>
    </xdr:to>
    <xdr:cxnSp macro="">
      <xdr:nvCxnSpPr>
        <xdr:cNvPr id="75" name="直線コネクタ 74"/>
        <xdr:cNvCxnSpPr/>
      </xdr:nvCxnSpPr>
      <xdr:spPr>
        <a:xfrm>
          <a:off x="2336800" y="728375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48381</xdr:rowOff>
    </xdr:from>
    <xdr:to>
      <xdr:col>3</xdr:col>
      <xdr:colOff>279400</xdr:colOff>
      <xdr:row>42</xdr:row>
      <xdr:rowOff>82852</xdr:rowOff>
    </xdr:to>
    <xdr:cxnSp macro="">
      <xdr:nvCxnSpPr>
        <xdr:cNvPr id="78" name="直線コネクタ 77"/>
        <xdr:cNvCxnSpPr/>
      </xdr:nvCxnSpPr>
      <xdr:spPr>
        <a:xfrm>
          <a:off x="1447800" y="72492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169031</xdr:rowOff>
    </xdr:from>
    <xdr:to>
      <xdr:col>3</xdr:col>
      <xdr:colOff>330200</xdr:colOff>
      <xdr:row>42</xdr:row>
      <xdr:rowOff>99181</xdr:rowOff>
    </xdr:to>
    <xdr:sp macro="" textlink="">
      <xdr:nvSpPr>
        <xdr:cNvPr id="79" name="フローチャート : 判断 78"/>
        <xdr:cNvSpPr/>
      </xdr:nvSpPr>
      <xdr:spPr>
        <a:xfrm>
          <a:off x="2286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109358</xdr:rowOff>
    </xdr:from>
    <xdr:ext cx="762000" cy="259045"/>
    <xdr:sp macro="" textlink="">
      <xdr:nvSpPr>
        <xdr:cNvPr id="80" name="テキスト ボックス 79"/>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1" name="フローチャート : 判断 80"/>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2" name="テキスト ボックス 81"/>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89505</xdr:rowOff>
    </xdr:from>
    <xdr:to>
      <xdr:col>7</xdr:col>
      <xdr:colOff>203200</xdr:colOff>
      <xdr:row>43</xdr:row>
      <xdr:rowOff>19655</xdr:rowOff>
    </xdr:to>
    <xdr:sp macro="" textlink="">
      <xdr:nvSpPr>
        <xdr:cNvPr id="88" name="円/楕円 87"/>
        <xdr:cNvSpPr/>
      </xdr:nvSpPr>
      <xdr:spPr>
        <a:xfrm>
          <a:off x="4902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61582</xdr:rowOff>
    </xdr:from>
    <xdr:ext cx="762000" cy="259045"/>
    <xdr:sp macro="" textlink="">
      <xdr:nvSpPr>
        <xdr:cNvPr id="89" name="財政力該当値テキスト"/>
        <xdr:cNvSpPr txBox="1"/>
      </xdr:nvSpPr>
      <xdr:spPr>
        <a:xfrm>
          <a:off x="5041900" y="72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89505</xdr:rowOff>
    </xdr:from>
    <xdr:to>
      <xdr:col>6</xdr:col>
      <xdr:colOff>50800</xdr:colOff>
      <xdr:row>43</xdr:row>
      <xdr:rowOff>19655</xdr:rowOff>
    </xdr:to>
    <xdr:sp macro="" textlink="">
      <xdr:nvSpPr>
        <xdr:cNvPr id="90" name="円/楕円 89"/>
        <xdr:cNvSpPr/>
      </xdr:nvSpPr>
      <xdr:spPr>
        <a:xfrm>
          <a:off x="4064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4432</xdr:rowOff>
    </xdr:from>
    <xdr:ext cx="736600" cy="259045"/>
    <xdr:sp macro="" textlink="">
      <xdr:nvSpPr>
        <xdr:cNvPr id="91" name="テキスト ボックス 90"/>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66524</xdr:rowOff>
    </xdr:from>
    <xdr:to>
      <xdr:col>4</xdr:col>
      <xdr:colOff>533400</xdr:colOff>
      <xdr:row>42</xdr:row>
      <xdr:rowOff>168124</xdr:rowOff>
    </xdr:to>
    <xdr:sp macro="" textlink="">
      <xdr:nvSpPr>
        <xdr:cNvPr id="92" name="円/楕円 91"/>
        <xdr:cNvSpPr/>
      </xdr:nvSpPr>
      <xdr:spPr>
        <a:xfrm>
          <a:off x="3175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152901</xdr:rowOff>
    </xdr:from>
    <xdr:ext cx="762000" cy="259045"/>
    <xdr:sp macro="" textlink="">
      <xdr:nvSpPr>
        <xdr:cNvPr id="93" name="テキスト ボックス 92"/>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32052</xdr:rowOff>
    </xdr:from>
    <xdr:to>
      <xdr:col>3</xdr:col>
      <xdr:colOff>330200</xdr:colOff>
      <xdr:row>42</xdr:row>
      <xdr:rowOff>133652</xdr:rowOff>
    </xdr:to>
    <xdr:sp macro="" textlink="">
      <xdr:nvSpPr>
        <xdr:cNvPr id="94" name="円/楕円 93"/>
        <xdr:cNvSpPr/>
      </xdr:nvSpPr>
      <xdr:spPr>
        <a:xfrm>
          <a:off x="2286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118429</xdr:rowOff>
    </xdr:from>
    <xdr:ext cx="762000" cy="259045"/>
    <xdr:sp macro="" textlink="">
      <xdr:nvSpPr>
        <xdr:cNvPr id="95" name="テキスト ボックス 94"/>
        <xdr:cNvSpPr txBox="1"/>
      </xdr:nvSpPr>
      <xdr:spPr>
        <a:xfrm>
          <a:off x="1955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96" name="円/楕円 95"/>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83958</xdr:rowOff>
    </xdr:from>
    <xdr:ext cx="762000" cy="259045"/>
    <xdr:sp macro="" textlink="">
      <xdr:nvSpPr>
        <xdr:cNvPr id="97" name="テキスト ボックス 96"/>
        <xdr:cNvSpPr txBox="1"/>
      </xdr:nvSpPr>
      <xdr:spPr>
        <a:xfrm>
          <a:off x="1066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mn-ea"/>
              <a:cs typeface="+mn-cs"/>
            </a:rPr>
            <a:t>　財政再建プログラム（Ｈ</a:t>
          </a:r>
          <a:r>
            <a:rPr kumimoji="0" lang="en-US" altLang="ja-JP" sz="1200" b="0" i="0" u="none" strike="noStrike" kern="0" cap="none" spc="0" normalizeH="0" baseline="0" noProof="0">
              <a:ln>
                <a:noFill/>
              </a:ln>
              <a:solidFill>
                <a:srgbClr val="000000"/>
              </a:solidFill>
              <a:effectLst/>
              <a:uLnTx/>
              <a:uFillTx/>
              <a:latin typeface="ＭＳ Ｐゴシック"/>
              <a:ea typeface="+mn-ea"/>
              <a:cs typeface="+mn-cs"/>
            </a:rPr>
            <a:t>13</a:t>
          </a:r>
          <a:r>
            <a:rPr kumimoji="0" lang="ja-JP" altLang="en-US" sz="1200" b="0" i="0" u="none" strike="noStrike" kern="0" cap="none" spc="0" normalizeH="0" baseline="0" noProof="0">
              <a:ln>
                <a:noFill/>
              </a:ln>
              <a:solidFill>
                <a:srgbClr val="000000"/>
              </a:solidFill>
              <a:effectLst/>
              <a:uLnTx/>
              <a:uFillTx/>
              <a:latin typeface="ＭＳ Ｐゴシック"/>
              <a:ea typeface="+mn-ea"/>
              <a:cs typeface="+mn-cs"/>
            </a:rPr>
            <a:t>年度）及び自立経営プラン（Ｈ</a:t>
          </a:r>
          <a:r>
            <a:rPr kumimoji="0" lang="en-US" altLang="ja-JP" sz="1200" b="0" i="0" u="none" strike="noStrike" kern="0" cap="none" spc="0" normalizeH="0" baseline="0" noProof="0">
              <a:ln>
                <a:noFill/>
              </a:ln>
              <a:solidFill>
                <a:srgbClr val="000000"/>
              </a:solidFill>
              <a:effectLst/>
              <a:uLnTx/>
              <a:uFillTx/>
              <a:latin typeface="ＭＳ Ｐゴシック"/>
              <a:ea typeface="+mn-ea"/>
              <a:cs typeface="+mn-cs"/>
            </a:rPr>
            <a:t>16</a:t>
          </a:r>
          <a:r>
            <a:rPr kumimoji="0" lang="ja-JP" altLang="en-US" sz="1200" b="0" i="0" u="none" strike="noStrike" kern="0" cap="none" spc="0" normalizeH="0" baseline="0" noProof="0">
              <a:ln>
                <a:noFill/>
              </a:ln>
              <a:solidFill>
                <a:srgbClr val="000000"/>
              </a:solidFill>
              <a:effectLst/>
              <a:uLnTx/>
              <a:uFillTx/>
              <a:latin typeface="ＭＳ Ｐゴシック"/>
              <a:ea typeface="+mn-ea"/>
              <a:cs typeface="+mn-cs"/>
            </a:rPr>
            <a:t>年度）に基づく職員数の削減や事務事業の精査等により経常経費一般財源を圧縮し、他団体に先駆けて行財政計画に取組んだ結果、類似団体内平均値に近い状況にあった。しかしながら人口減少等から、歳入の根幹である町税、普通交付税が、減少傾向にある中で、行財政改革に取り組んでいるものの、抜本的な構造改革に至っていない状況にある。今後も過年度に整備したし尿処理施設に伴う既発債の元金償還が</a:t>
          </a:r>
          <a:r>
            <a:rPr kumimoji="0" lang="en-US" altLang="ja-JP" sz="1200" b="0" i="0" u="none" strike="noStrike" kern="0" cap="none" spc="0" normalizeH="0" baseline="0" noProof="0">
              <a:ln>
                <a:noFill/>
              </a:ln>
              <a:solidFill>
                <a:srgbClr val="000000"/>
              </a:solidFill>
              <a:effectLst/>
              <a:uLnTx/>
              <a:uFillTx/>
              <a:latin typeface="ＭＳ Ｐゴシック"/>
              <a:ea typeface="+mn-ea"/>
              <a:cs typeface="+mn-cs"/>
            </a:rPr>
            <a:t>H26</a:t>
          </a:r>
          <a:r>
            <a:rPr kumimoji="0" lang="ja-JP" altLang="en-US" sz="1200" b="0" i="0" u="none" strike="noStrike" kern="0" cap="none" spc="0" normalizeH="0" baseline="0" noProof="0">
              <a:ln>
                <a:noFill/>
              </a:ln>
              <a:solidFill>
                <a:srgbClr val="000000"/>
              </a:solidFill>
              <a:effectLst/>
              <a:uLnTx/>
              <a:uFillTx/>
              <a:latin typeface="ＭＳ Ｐゴシック"/>
              <a:ea typeface="+mn-ea"/>
              <a:cs typeface="+mn-cs"/>
            </a:rPr>
            <a:t>年度に始まり、現在着手している大型公共事業（学校再編・火葬場建設）により公債費のさらなる増加が見込まれることから、公共施設等の再編や総人件費の抑制等に取り組むことで経常経費の削減を図る。</a:t>
          </a:r>
        </a:p>
        <a:p>
          <a:r>
            <a:rPr kumimoji="1" lang="ja-JP" altLang="en-US" sz="13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133350</xdr:rowOff>
    </xdr:from>
    <xdr:to>
      <xdr:col>7</xdr:col>
      <xdr:colOff>152400</xdr:colOff>
      <xdr:row>65</xdr:row>
      <xdr:rowOff>137371</xdr:rowOff>
    </xdr:to>
    <xdr:cxnSp macro="">
      <xdr:nvCxnSpPr>
        <xdr:cNvPr id="132" name="直線コネクタ 131"/>
        <xdr:cNvCxnSpPr/>
      </xdr:nvCxnSpPr>
      <xdr:spPr>
        <a:xfrm>
          <a:off x="4114800" y="11277600"/>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25206</xdr:rowOff>
    </xdr:from>
    <xdr:ext cx="762000" cy="259045"/>
    <xdr:sp macro="" textlink="">
      <xdr:nvSpPr>
        <xdr:cNvPr id="133" name="財政構造の弾力性平均値テキスト"/>
        <xdr:cNvSpPr txBox="1"/>
      </xdr:nvSpPr>
      <xdr:spPr>
        <a:xfrm>
          <a:off x="5041900" y="10826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103717</xdr:rowOff>
    </xdr:from>
    <xdr:to>
      <xdr:col>6</xdr:col>
      <xdr:colOff>0</xdr:colOff>
      <xdr:row>65</xdr:row>
      <xdr:rowOff>133350</xdr:rowOff>
    </xdr:to>
    <xdr:cxnSp macro="">
      <xdr:nvCxnSpPr>
        <xdr:cNvPr id="135" name="直線コネクタ 134"/>
        <xdr:cNvCxnSpPr/>
      </xdr:nvCxnSpPr>
      <xdr:spPr>
        <a:xfrm>
          <a:off x="3225800" y="110765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164694</xdr:rowOff>
    </xdr:from>
    <xdr:ext cx="736600" cy="259045"/>
    <xdr:sp macro="" textlink="">
      <xdr:nvSpPr>
        <xdr:cNvPr id="137" name="テキスト ボックス 136"/>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43392</xdr:rowOff>
    </xdr:from>
    <xdr:to>
      <xdr:col>4</xdr:col>
      <xdr:colOff>482600</xdr:colOff>
      <xdr:row>64</xdr:row>
      <xdr:rowOff>103717</xdr:rowOff>
    </xdr:to>
    <xdr:cxnSp macro="">
      <xdr:nvCxnSpPr>
        <xdr:cNvPr id="138" name="直線コネクタ 137"/>
        <xdr:cNvCxnSpPr/>
      </xdr:nvCxnSpPr>
      <xdr:spPr>
        <a:xfrm>
          <a:off x="2336800" y="110161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128498</xdr:rowOff>
    </xdr:from>
    <xdr:ext cx="762000" cy="259045"/>
    <xdr:sp macro="" textlink="">
      <xdr:nvSpPr>
        <xdr:cNvPr id="140" name="テキスト ボックス 139"/>
        <xdr:cNvSpPr txBox="1"/>
      </xdr:nvSpPr>
      <xdr:spPr>
        <a:xfrm>
          <a:off x="2844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43392</xdr:rowOff>
    </xdr:from>
    <xdr:to>
      <xdr:col>3</xdr:col>
      <xdr:colOff>279400</xdr:colOff>
      <xdr:row>64</xdr:row>
      <xdr:rowOff>47413</xdr:rowOff>
    </xdr:to>
    <xdr:cxnSp macro="">
      <xdr:nvCxnSpPr>
        <xdr:cNvPr id="141" name="直線コネクタ 140"/>
        <xdr:cNvCxnSpPr/>
      </xdr:nvCxnSpPr>
      <xdr:spPr>
        <a:xfrm flipV="1">
          <a:off x="1447800" y="1101619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67521</xdr:rowOff>
    </xdr:from>
    <xdr:to>
      <xdr:col>3</xdr:col>
      <xdr:colOff>330200</xdr:colOff>
      <xdr:row>63</xdr:row>
      <xdr:rowOff>169121</xdr:rowOff>
    </xdr:to>
    <xdr:sp macro="" textlink="">
      <xdr:nvSpPr>
        <xdr:cNvPr id="142" name="フローチャート : 判断 141"/>
        <xdr:cNvSpPr/>
      </xdr:nvSpPr>
      <xdr:spPr>
        <a:xfrm>
          <a:off x="2286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7848</xdr:rowOff>
    </xdr:from>
    <xdr:ext cx="762000" cy="259045"/>
    <xdr:sp macro="" textlink="">
      <xdr:nvSpPr>
        <xdr:cNvPr id="143" name="テキスト ボックス 142"/>
        <xdr:cNvSpPr txBox="1"/>
      </xdr:nvSpPr>
      <xdr:spPr>
        <a:xfrm>
          <a:off x="1955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89112</xdr:rowOff>
    </xdr:from>
    <xdr:to>
      <xdr:col>2</xdr:col>
      <xdr:colOff>127000</xdr:colOff>
      <xdr:row>65</xdr:row>
      <xdr:rowOff>19262</xdr:rowOff>
    </xdr:to>
    <xdr:sp macro="" textlink="">
      <xdr:nvSpPr>
        <xdr:cNvPr id="144" name="フローチャート : 判断 143"/>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4039</xdr:rowOff>
    </xdr:from>
    <xdr:ext cx="762000" cy="259045"/>
    <xdr:sp macro="" textlink="">
      <xdr:nvSpPr>
        <xdr:cNvPr id="145" name="テキスト ボックス 144"/>
        <xdr:cNvSpPr txBox="1"/>
      </xdr:nvSpPr>
      <xdr:spPr>
        <a:xfrm>
          <a:off x="1066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86571</xdr:rowOff>
    </xdr:from>
    <xdr:to>
      <xdr:col>7</xdr:col>
      <xdr:colOff>203200</xdr:colOff>
      <xdr:row>66</xdr:row>
      <xdr:rowOff>16721</xdr:rowOff>
    </xdr:to>
    <xdr:sp macro="" textlink="">
      <xdr:nvSpPr>
        <xdr:cNvPr id="151" name="円/楕円 150"/>
        <xdr:cNvSpPr/>
      </xdr:nvSpPr>
      <xdr:spPr>
        <a:xfrm>
          <a:off x="49022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58648</xdr:rowOff>
    </xdr:from>
    <xdr:ext cx="762000" cy="259045"/>
    <xdr:sp macro="" textlink="">
      <xdr:nvSpPr>
        <xdr:cNvPr id="152" name="財政構造の弾力性該当値テキスト"/>
        <xdr:cNvSpPr txBox="1"/>
      </xdr:nvSpPr>
      <xdr:spPr>
        <a:xfrm>
          <a:off x="5041900" y="1120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82550</xdr:rowOff>
    </xdr:from>
    <xdr:to>
      <xdr:col>6</xdr:col>
      <xdr:colOff>50800</xdr:colOff>
      <xdr:row>66</xdr:row>
      <xdr:rowOff>12700</xdr:rowOff>
    </xdr:to>
    <xdr:sp macro="" textlink="">
      <xdr:nvSpPr>
        <xdr:cNvPr id="153" name="円/楕円 152"/>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168927</xdr:rowOff>
    </xdr:from>
    <xdr:ext cx="736600" cy="259045"/>
    <xdr:sp macro="" textlink="">
      <xdr:nvSpPr>
        <xdr:cNvPr id="154" name="テキスト ボックス 153"/>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52917</xdr:rowOff>
    </xdr:from>
    <xdr:to>
      <xdr:col>4</xdr:col>
      <xdr:colOff>533400</xdr:colOff>
      <xdr:row>64</xdr:row>
      <xdr:rowOff>154517</xdr:rowOff>
    </xdr:to>
    <xdr:sp macro="" textlink="">
      <xdr:nvSpPr>
        <xdr:cNvPr id="155" name="円/楕円 154"/>
        <xdr:cNvSpPr/>
      </xdr:nvSpPr>
      <xdr:spPr>
        <a:xfrm>
          <a:off x="3175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139294</xdr:rowOff>
    </xdr:from>
    <xdr:ext cx="762000" cy="259045"/>
    <xdr:sp macro="" textlink="">
      <xdr:nvSpPr>
        <xdr:cNvPr id="156" name="テキスト ボックス 155"/>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164042</xdr:rowOff>
    </xdr:from>
    <xdr:to>
      <xdr:col>3</xdr:col>
      <xdr:colOff>330200</xdr:colOff>
      <xdr:row>64</xdr:row>
      <xdr:rowOff>94192</xdr:rowOff>
    </xdr:to>
    <xdr:sp macro="" textlink="">
      <xdr:nvSpPr>
        <xdr:cNvPr id="157" name="円/楕円 156"/>
        <xdr:cNvSpPr/>
      </xdr:nvSpPr>
      <xdr:spPr>
        <a:xfrm>
          <a:off x="2286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58" name="テキスト ボックス 157"/>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168063</xdr:rowOff>
    </xdr:from>
    <xdr:to>
      <xdr:col>2</xdr:col>
      <xdr:colOff>127000</xdr:colOff>
      <xdr:row>64</xdr:row>
      <xdr:rowOff>98213</xdr:rowOff>
    </xdr:to>
    <xdr:sp macro="" textlink="">
      <xdr:nvSpPr>
        <xdr:cNvPr id="159" name="円/楕円 158"/>
        <xdr:cNvSpPr/>
      </xdr:nvSpPr>
      <xdr:spPr>
        <a:xfrm>
          <a:off x="1397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108390</xdr:rowOff>
    </xdr:from>
    <xdr:ext cx="762000" cy="259045"/>
    <xdr:sp macro="" textlink="">
      <xdr:nvSpPr>
        <xdr:cNvPr id="160" name="テキスト ボックス 159"/>
        <xdr:cNvSpPr txBox="1"/>
      </xdr:nvSpPr>
      <xdr:spPr>
        <a:xfrm>
          <a:off x="1066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[155,527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人口１人当たり人件費・物件費等の決算額は、</a:t>
          </a:r>
          <a:r>
            <a:rPr kumimoji="1" lang="en-US" altLang="ja-JP" sz="1300">
              <a:latin typeface="ＭＳ Ｐゴシック"/>
            </a:rPr>
            <a:t>155,000</a:t>
          </a:r>
          <a:r>
            <a:rPr kumimoji="1" lang="ja-JP" altLang="en-US" sz="1300">
              <a:latin typeface="ＭＳ Ｐゴシック"/>
            </a:rPr>
            <a:t>円前後で推移している。Ｈ</a:t>
          </a:r>
          <a:r>
            <a:rPr kumimoji="1" lang="en-US" altLang="ja-JP" sz="1300">
              <a:latin typeface="ＭＳ Ｐゴシック"/>
            </a:rPr>
            <a:t>25</a:t>
          </a:r>
          <a:r>
            <a:rPr kumimoji="1" lang="ja-JP" altLang="en-US" sz="1300">
              <a:latin typeface="ＭＳ Ｐゴシック"/>
            </a:rPr>
            <a:t>年度においては、</a:t>
          </a:r>
          <a:r>
            <a:rPr kumimoji="1" lang="en-US" altLang="ja-JP" sz="1300">
              <a:latin typeface="ＭＳ Ｐゴシック"/>
            </a:rPr>
            <a:t>H24</a:t>
          </a:r>
          <a:r>
            <a:rPr kumimoji="1" lang="ja-JP" altLang="en-US" sz="1300">
              <a:latin typeface="ＭＳ Ｐゴシック"/>
            </a:rPr>
            <a:t>年度に計上していたし尿処理施設解体に伴う費用が皆減となり、物件費が減少した結果、人口１人当たり人件費・物件費等の決算額は、前年度決算額及び類似団体内平均値を下回る水準となった。</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90173</xdr:rowOff>
    </xdr:from>
    <xdr:to>
      <xdr:col>7</xdr:col>
      <xdr:colOff>152400</xdr:colOff>
      <xdr:row>82</xdr:row>
      <xdr:rowOff>99068</xdr:rowOff>
    </xdr:to>
    <xdr:cxnSp macro="">
      <xdr:nvCxnSpPr>
        <xdr:cNvPr id="193" name="直線コネクタ 192"/>
        <xdr:cNvCxnSpPr/>
      </xdr:nvCxnSpPr>
      <xdr:spPr>
        <a:xfrm flipV="1">
          <a:off x="4114800" y="14149073"/>
          <a:ext cx="838200" cy="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12228</xdr:rowOff>
    </xdr:from>
    <xdr:ext cx="762000" cy="259045"/>
    <xdr:sp macro="" textlink="">
      <xdr:nvSpPr>
        <xdr:cNvPr id="194" name="人件費・物件費等の状況平均値テキスト"/>
        <xdr:cNvSpPr txBox="1"/>
      </xdr:nvSpPr>
      <xdr:spPr>
        <a:xfrm>
          <a:off x="5041900" y="140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86626</xdr:rowOff>
    </xdr:from>
    <xdr:to>
      <xdr:col>6</xdr:col>
      <xdr:colOff>0</xdr:colOff>
      <xdr:row>82</xdr:row>
      <xdr:rowOff>99068</xdr:rowOff>
    </xdr:to>
    <xdr:cxnSp macro="">
      <xdr:nvCxnSpPr>
        <xdr:cNvPr id="196" name="直線コネクタ 195"/>
        <xdr:cNvCxnSpPr/>
      </xdr:nvCxnSpPr>
      <xdr:spPr>
        <a:xfrm>
          <a:off x="3225800" y="14145526"/>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145933</xdr:rowOff>
    </xdr:from>
    <xdr:ext cx="736600" cy="259045"/>
    <xdr:sp macro="" textlink="">
      <xdr:nvSpPr>
        <xdr:cNvPr id="198" name="テキスト ボックス 197"/>
        <xdr:cNvSpPr txBox="1"/>
      </xdr:nvSpPr>
      <xdr:spPr>
        <a:xfrm>
          <a:off x="3733800" y="1386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50913</xdr:rowOff>
    </xdr:from>
    <xdr:to>
      <xdr:col>4</xdr:col>
      <xdr:colOff>482600</xdr:colOff>
      <xdr:row>82</xdr:row>
      <xdr:rowOff>86626</xdr:rowOff>
    </xdr:to>
    <xdr:cxnSp macro="">
      <xdr:nvCxnSpPr>
        <xdr:cNvPr id="199" name="直線コネクタ 198"/>
        <xdr:cNvCxnSpPr/>
      </xdr:nvCxnSpPr>
      <xdr:spPr>
        <a:xfrm>
          <a:off x="2336800" y="14109813"/>
          <a:ext cx="8890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144350</xdr:rowOff>
    </xdr:from>
    <xdr:ext cx="762000" cy="259045"/>
    <xdr:sp macro="" textlink="">
      <xdr:nvSpPr>
        <xdr:cNvPr id="201" name="テキスト ボックス 200"/>
        <xdr:cNvSpPr txBox="1"/>
      </xdr:nvSpPr>
      <xdr:spPr>
        <a:xfrm>
          <a:off x="2844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50913</xdr:rowOff>
    </xdr:from>
    <xdr:to>
      <xdr:col>3</xdr:col>
      <xdr:colOff>279400</xdr:colOff>
      <xdr:row>82</xdr:row>
      <xdr:rowOff>52598</xdr:rowOff>
    </xdr:to>
    <xdr:cxnSp macro="">
      <xdr:nvCxnSpPr>
        <xdr:cNvPr id="202" name="直線コネクタ 201"/>
        <xdr:cNvCxnSpPr/>
      </xdr:nvCxnSpPr>
      <xdr:spPr>
        <a:xfrm flipV="1">
          <a:off x="1447800" y="14109813"/>
          <a:ext cx="889000" cy="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23327</xdr:rowOff>
    </xdr:from>
    <xdr:to>
      <xdr:col>3</xdr:col>
      <xdr:colOff>330200</xdr:colOff>
      <xdr:row>82</xdr:row>
      <xdr:rowOff>124927</xdr:rowOff>
    </xdr:to>
    <xdr:sp macro="" textlink="">
      <xdr:nvSpPr>
        <xdr:cNvPr id="203" name="フローチャート : 判断 202"/>
        <xdr:cNvSpPr/>
      </xdr:nvSpPr>
      <xdr:spPr>
        <a:xfrm>
          <a:off x="2286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109704</xdr:rowOff>
    </xdr:from>
    <xdr:ext cx="762000" cy="259045"/>
    <xdr:sp macro="" textlink="">
      <xdr:nvSpPr>
        <xdr:cNvPr id="204" name="テキスト ボックス 203"/>
        <xdr:cNvSpPr txBox="1"/>
      </xdr:nvSpPr>
      <xdr:spPr>
        <a:xfrm>
          <a:off x="1955800" y="1416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163919</xdr:rowOff>
    </xdr:from>
    <xdr:to>
      <xdr:col>2</xdr:col>
      <xdr:colOff>127000</xdr:colOff>
      <xdr:row>82</xdr:row>
      <xdr:rowOff>94069</xdr:rowOff>
    </xdr:to>
    <xdr:sp macro="" textlink="">
      <xdr:nvSpPr>
        <xdr:cNvPr id="205" name="フローチャート : 判断 204"/>
        <xdr:cNvSpPr/>
      </xdr:nvSpPr>
      <xdr:spPr>
        <a:xfrm>
          <a:off x="1397000" y="140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104246</xdr:rowOff>
    </xdr:from>
    <xdr:ext cx="762000" cy="259045"/>
    <xdr:sp macro="" textlink="">
      <xdr:nvSpPr>
        <xdr:cNvPr id="206" name="テキスト ボックス 205"/>
        <xdr:cNvSpPr txBox="1"/>
      </xdr:nvSpPr>
      <xdr:spPr>
        <a:xfrm>
          <a:off x="1066800" y="138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145,808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39373</xdr:rowOff>
    </xdr:from>
    <xdr:to>
      <xdr:col>7</xdr:col>
      <xdr:colOff>203200</xdr:colOff>
      <xdr:row>82</xdr:row>
      <xdr:rowOff>140973</xdr:rowOff>
    </xdr:to>
    <xdr:sp macro="" textlink="">
      <xdr:nvSpPr>
        <xdr:cNvPr id="212" name="円/楕円 211"/>
        <xdr:cNvSpPr/>
      </xdr:nvSpPr>
      <xdr:spPr>
        <a:xfrm>
          <a:off x="4902200" y="1409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55900</xdr:rowOff>
    </xdr:from>
    <xdr:ext cx="762000" cy="259045"/>
    <xdr:sp macro="" textlink="">
      <xdr:nvSpPr>
        <xdr:cNvPr id="213" name="人件費・物件費等の状況該当値テキスト"/>
        <xdr:cNvSpPr txBox="1"/>
      </xdr:nvSpPr>
      <xdr:spPr>
        <a:xfrm>
          <a:off x="5041900" y="13943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155,527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48268</xdr:rowOff>
    </xdr:from>
    <xdr:to>
      <xdr:col>6</xdr:col>
      <xdr:colOff>50800</xdr:colOff>
      <xdr:row>82</xdr:row>
      <xdr:rowOff>149868</xdr:rowOff>
    </xdr:to>
    <xdr:sp macro="" textlink="">
      <xdr:nvSpPr>
        <xdr:cNvPr id="214" name="円/楕円 213"/>
        <xdr:cNvSpPr/>
      </xdr:nvSpPr>
      <xdr:spPr>
        <a:xfrm>
          <a:off x="4064000" y="14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134645</xdr:rowOff>
    </xdr:from>
    <xdr:ext cx="736600" cy="259045"/>
    <xdr:sp macro="" textlink="">
      <xdr:nvSpPr>
        <xdr:cNvPr id="215" name="テキスト ボックス 214"/>
        <xdr:cNvSpPr txBox="1"/>
      </xdr:nvSpPr>
      <xdr:spPr>
        <a:xfrm>
          <a:off x="3733800" y="1419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157,370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35826</xdr:rowOff>
    </xdr:from>
    <xdr:to>
      <xdr:col>4</xdr:col>
      <xdr:colOff>533400</xdr:colOff>
      <xdr:row>82</xdr:row>
      <xdr:rowOff>137426</xdr:rowOff>
    </xdr:to>
    <xdr:sp macro="" textlink="">
      <xdr:nvSpPr>
        <xdr:cNvPr id="216" name="円/楕円 215"/>
        <xdr:cNvSpPr/>
      </xdr:nvSpPr>
      <xdr:spPr>
        <a:xfrm>
          <a:off x="3175000" y="1409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147603</xdr:rowOff>
    </xdr:from>
    <xdr:ext cx="762000" cy="259045"/>
    <xdr:sp macro="" textlink="">
      <xdr:nvSpPr>
        <xdr:cNvPr id="217" name="テキスト ボックス 216"/>
        <xdr:cNvSpPr txBox="1"/>
      </xdr:nvSpPr>
      <xdr:spPr>
        <a:xfrm>
          <a:off x="2844800" y="1386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154,792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113</xdr:rowOff>
    </xdr:from>
    <xdr:to>
      <xdr:col>3</xdr:col>
      <xdr:colOff>330200</xdr:colOff>
      <xdr:row>82</xdr:row>
      <xdr:rowOff>101713</xdr:rowOff>
    </xdr:to>
    <xdr:sp macro="" textlink="">
      <xdr:nvSpPr>
        <xdr:cNvPr id="218" name="円/楕円 217"/>
        <xdr:cNvSpPr/>
      </xdr:nvSpPr>
      <xdr:spPr>
        <a:xfrm>
          <a:off x="2286000" y="1405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111890</xdr:rowOff>
    </xdr:from>
    <xdr:ext cx="762000" cy="259045"/>
    <xdr:sp macro="" textlink="">
      <xdr:nvSpPr>
        <xdr:cNvPr id="219" name="テキスト ボックス 218"/>
        <xdr:cNvSpPr txBox="1"/>
      </xdr:nvSpPr>
      <xdr:spPr>
        <a:xfrm>
          <a:off x="1955800" y="1382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147,392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1798</xdr:rowOff>
    </xdr:from>
    <xdr:to>
      <xdr:col>2</xdr:col>
      <xdr:colOff>127000</xdr:colOff>
      <xdr:row>82</xdr:row>
      <xdr:rowOff>103398</xdr:rowOff>
    </xdr:to>
    <xdr:sp macro="" textlink="">
      <xdr:nvSpPr>
        <xdr:cNvPr id="220" name="円/楕円 219"/>
        <xdr:cNvSpPr/>
      </xdr:nvSpPr>
      <xdr:spPr>
        <a:xfrm>
          <a:off x="1397000" y="1406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88175</xdr:rowOff>
    </xdr:from>
    <xdr:ext cx="762000" cy="259045"/>
    <xdr:sp macro="" textlink="">
      <xdr:nvSpPr>
        <xdr:cNvPr id="221" name="テキスト ボックス 220"/>
        <xdr:cNvSpPr txBox="1"/>
      </xdr:nvSpPr>
      <xdr:spPr>
        <a:xfrm>
          <a:off x="1066800" y="1414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近年、採用抑制に努めたことにより職員の平均年齢が上昇し、類似団体内平均値を上回る結果となっている。</a:t>
          </a:r>
          <a:r>
            <a:rPr kumimoji="1" lang="en-US" altLang="ja-JP" sz="1300">
              <a:latin typeface="ＭＳ Ｐゴシック"/>
            </a:rPr>
            <a:t>H25</a:t>
          </a:r>
          <a:r>
            <a:rPr kumimoji="1" lang="ja-JP" altLang="en-US" sz="1300">
              <a:latin typeface="ＭＳ Ｐゴシック"/>
            </a:rPr>
            <a:t>年度は、国家公務員の時限的な（</a:t>
          </a:r>
          <a:r>
            <a:rPr kumimoji="1" lang="en-US" altLang="ja-JP" sz="1300">
              <a:latin typeface="ＭＳ Ｐゴシック"/>
            </a:rPr>
            <a:t>2</a:t>
          </a:r>
          <a:r>
            <a:rPr kumimoji="1" lang="ja-JP" altLang="en-US" sz="1300">
              <a:latin typeface="ＭＳ Ｐゴシック"/>
            </a:rPr>
            <a:t>年間）給与改定特例法に基づく措置に伴う給与減額が、</a:t>
          </a:r>
          <a:r>
            <a:rPr kumimoji="1" lang="en-US" altLang="ja-JP" sz="1300">
              <a:latin typeface="ＭＳ Ｐゴシック"/>
            </a:rPr>
            <a:t>H26</a:t>
          </a:r>
          <a:r>
            <a:rPr kumimoji="1" lang="ja-JP" altLang="en-US" sz="1300">
              <a:latin typeface="ＭＳ Ｐゴシック"/>
            </a:rPr>
            <a:t>年</a:t>
          </a:r>
          <a:r>
            <a:rPr kumimoji="1" lang="en-US" altLang="ja-JP" sz="1300">
              <a:latin typeface="ＭＳ Ｐゴシック"/>
            </a:rPr>
            <a:t>6</a:t>
          </a:r>
          <a:r>
            <a:rPr kumimoji="1" lang="ja-JP" altLang="en-US" sz="1300">
              <a:latin typeface="ＭＳ Ｐゴシック"/>
            </a:rPr>
            <a:t>月までの間となり類似団体の取組が終了した時点での指数となったことから、類似団体内平均値を下回る結果となった。しかしながら、本町での給与削減の取組が終了した場合のラスパイレス指数を見込むと、類似団体内平均値を約</a:t>
          </a:r>
          <a:r>
            <a:rPr kumimoji="1" lang="en-US" altLang="ja-JP" sz="1300">
              <a:latin typeface="ＭＳ Ｐゴシック"/>
            </a:rPr>
            <a:t>2</a:t>
          </a:r>
          <a:r>
            <a:rPr kumimoji="1" lang="ja-JP" altLang="en-US" sz="1300">
              <a:latin typeface="ＭＳ Ｐゴシック"/>
            </a:rPr>
            <a:t>ポイント上回る水準となる。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88</xdr:row>
      <xdr:rowOff>16087</xdr:rowOff>
    </xdr:to>
    <xdr:cxnSp macro="">
      <xdr:nvCxnSpPr>
        <xdr:cNvPr id="250" name="直線コネクタ 249"/>
        <xdr:cNvCxnSpPr/>
      </xdr:nvCxnSpPr>
      <xdr:spPr>
        <a:xfrm flipV="1">
          <a:off x="17018000" y="1389718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1"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2" name="直線コネクタ 251"/>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3"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4" name="直線コネクタ 253"/>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149437</xdr:rowOff>
    </xdr:from>
    <xdr:to>
      <xdr:col>24</xdr:col>
      <xdr:colOff>558800</xdr:colOff>
      <xdr:row>89</xdr:row>
      <xdr:rowOff>142239</xdr:rowOff>
    </xdr:to>
    <xdr:cxnSp macro="">
      <xdr:nvCxnSpPr>
        <xdr:cNvPr id="255" name="直線コネクタ 254"/>
        <xdr:cNvCxnSpPr/>
      </xdr:nvCxnSpPr>
      <xdr:spPr>
        <a:xfrm flipV="1">
          <a:off x="16179800" y="14379787"/>
          <a:ext cx="838200" cy="102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77893</xdr:rowOff>
    </xdr:from>
    <xdr:to>
      <xdr:col>23</xdr:col>
      <xdr:colOff>406400</xdr:colOff>
      <xdr:row>89</xdr:row>
      <xdr:rowOff>142239</xdr:rowOff>
    </xdr:to>
    <xdr:cxnSp macro="">
      <xdr:nvCxnSpPr>
        <xdr:cNvPr id="258" name="直線コネクタ 257"/>
        <xdr:cNvCxnSpPr/>
      </xdr:nvCxnSpPr>
      <xdr:spPr>
        <a:xfrm>
          <a:off x="15290800" y="15336943"/>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77893</xdr:rowOff>
    </xdr:from>
    <xdr:to>
      <xdr:col>23</xdr:col>
      <xdr:colOff>457200</xdr:colOff>
      <xdr:row>89</xdr:row>
      <xdr:rowOff>8043</xdr:rowOff>
    </xdr:to>
    <xdr:sp macro="" textlink="">
      <xdr:nvSpPr>
        <xdr:cNvPr id="259" name="フローチャート : 判断 258"/>
        <xdr:cNvSpPr/>
      </xdr:nvSpPr>
      <xdr:spPr>
        <a:xfrm>
          <a:off x="16129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18220</xdr:rowOff>
    </xdr:from>
    <xdr:ext cx="736600" cy="259045"/>
    <xdr:sp macro="" textlink="">
      <xdr:nvSpPr>
        <xdr:cNvPr id="260" name="テキスト ボックス 259"/>
        <xdr:cNvSpPr txBox="1"/>
      </xdr:nvSpPr>
      <xdr:spPr>
        <a:xfrm>
          <a:off x="15798800" y="14934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152400</xdr:rowOff>
    </xdr:from>
    <xdr:to>
      <xdr:col>22</xdr:col>
      <xdr:colOff>203200</xdr:colOff>
      <xdr:row>89</xdr:row>
      <xdr:rowOff>77893</xdr:rowOff>
    </xdr:to>
    <xdr:cxnSp macro="">
      <xdr:nvCxnSpPr>
        <xdr:cNvPr id="261" name="直線コネクタ 260"/>
        <xdr:cNvCxnSpPr/>
      </xdr:nvCxnSpPr>
      <xdr:spPr>
        <a:xfrm>
          <a:off x="14401800" y="14725650"/>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2" name="フローチャート : 判断 261"/>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18220</xdr:rowOff>
    </xdr:from>
    <xdr:ext cx="762000" cy="259045"/>
    <xdr:sp macro="" textlink="">
      <xdr:nvSpPr>
        <xdr:cNvPr id="263" name="テキスト ボックス 262"/>
        <xdr:cNvSpPr txBox="1"/>
      </xdr:nvSpPr>
      <xdr:spPr>
        <a:xfrm>
          <a:off x="14909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112184</xdr:rowOff>
    </xdr:from>
    <xdr:to>
      <xdr:col>21</xdr:col>
      <xdr:colOff>0</xdr:colOff>
      <xdr:row>85</xdr:row>
      <xdr:rowOff>152400</xdr:rowOff>
    </xdr:to>
    <xdr:cxnSp macro="">
      <xdr:nvCxnSpPr>
        <xdr:cNvPr id="264" name="直線コネクタ 263"/>
        <xdr:cNvCxnSpPr/>
      </xdr:nvCxnSpPr>
      <xdr:spPr>
        <a:xfrm>
          <a:off x="13512800" y="146854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96096</xdr:rowOff>
    </xdr:from>
    <xdr:to>
      <xdr:col>21</xdr:col>
      <xdr:colOff>50800</xdr:colOff>
      <xdr:row>85</xdr:row>
      <xdr:rowOff>26246</xdr:rowOff>
    </xdr:to>
    <xdr:sp macro="" textlink="">
      <xdr:nvSpPr>
        <xdr:cNvPr id="265" name="フローチャート : 判断 264"/>
        <xdr:cNvSpPr/>
      </xdr:nvSpPr>
      <xdr:spPr>
        <a:xfrm>
          <a:off x="14351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36423</xdr:rowOff>
    </xdr:from>
    <xdr:ext cx="762000" cy="259045"/>
    <xdr:sp macro="" textlink="">
      <xdr:nvSpPr>
        <xdr:cNvPr id="266" name="テキスト ボックス 265"/>
        <xdr:cNvSpPr txBox="1"/>
      </xdr:nvSpPr>
      <xdr:spPr>
        <a:xfrm>
          <a:off x="14020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67" name="フローチャート : 判断 266"/>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20338</xdr:rowOff>
    </xdr:from>
    <xdr:ext cx="762000" cy="259045"/>
    <xdr:sp macro="" textlink="">
      <xdr:nvSpPr>
        <xdr:cNvPr id="268" name="テキスト ボックス 267"/>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74" name="円/楕円 273"/>
        <xdr:cNvSpPr/>
      </xdr:nvSpPr>
      <xdr:spPr>
        <a:xfrm>
          <a:off x="169672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115164</xdr:rowOff>
    </xdr:from>
    <xdr:ext cx="762000" cy="259045"/>
    <xdr:sp macro="" textlink="">
      <xdr:nvSpPr>
        <xdr:cNvPr id="275" name="給与水準   （国との比較）該当値テキスト"/>
        <xdr:cNvSpPr txBox="1"/>
      </xdr:nvSpPr>
      <xdr:spPr>
        <a:xfrm>
          <a:off x="17106900" y="1417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91439</xdr:rowOff>
    </xdr:from>
    <xdr:to>
      <xdr:col>23</xdr:col>
      <xdr:colOff>457200</xdr:colOff>
      <xdr:row>90</xdr:row>
      <xdr:rowOff>21589</xdr:rowOff>
    </xdr:to>
    <xdr:sp macro="" textlink="">
      <xdr:nvSpPr>
        <xdr:cNvPr id="276" name="円/楕円 275"/>
        <xdr:cNvSpPr/>
      </xdr:nvSpPr>
      <xdr:spPr>
        <a:xfrm>
          <a:off x="16129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6366</xdr:rowOff>
    </xdr:from>
    <xdr:ext cx="736600" cy="259045"/>
    <xdr:sp macro="" textlink="">
      <xdr:nvSpPr>
        <xdr:cNvPr id="277" name="テキスト ボックス 276"/>
        <xdr:cNvSpPr txBox="1"/>
      </xdr:nvSpPr>
      <xdr:spPr>
        <a:xfrm>
          <a:off x="15798800" y="15436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27093</xdr:rowOff>
    </xdr:from>
    <xdr:to>
      <xdr:col>22</xdr:col>
      <xdr:colOff>254000</xdr:colOff>
      <xdr:row>89</xdr:row>
      <xdr:rowOff>128693</xdr:rowOff>
    </xdr:to>
    <xdr:sp macro="" textlink="">
      <xdr:nvSpPr>
        <xdr:cNvPr id="278" name="円/楕円 277"/>
        <xdr:cNvSpPr/>
      </xdr:nvSpPr>
      <xdr:spPr>
        <a:xfrm>
          <a:off x="15240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79" name="テキスト ボックス 278"/>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101600</xdr:rowOff>
    </xdr:from>
    <xdr:to>
      <xdr:col>21</xdr:col>
      <xdr:colOff>50800</xdr:colOff>
      <xdr:row>86</xdr:row>
      <xdr:rowOff>31750</xdr:rowOff>
    </xdr:to>
    <xdr:sp macro="" textlink="">
      <xdr:nvSpPr>
        <xdr:cNvPr id="280" name="円/楕円 279"/>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16527</xdr:rowOff>
    </xdr:from>
    <xdr:ext cx="762000" cy="259045"/>
    <xdr:sp macro="" textlink="">
      <xdr:nvSpPr>
        <xdr:cNvPr id="281" name="テキスト ボックス 280"/>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82" name="円/楕円 281"/>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147761</xdr:rowOff>
    </xdr:from>
    <xdr:ext cx="762000" cy="259045"/>
    <xdr:sp macro="" textlink="">
      <xdr:nvSpPr>
        <xdr:cNvPr id="283" name="テキスト ボックス 282"/>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財政再建プログラム及び、自立経営プランに基づき職員数を削減したことで、類似団体内平均値を下回っている。しかしながら経常収支比率及び実質公債費比率の悪化を踏まえると、行財政改革プログラム及び定員適正化計画（</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H25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も基づき、総人件費の抑制に努めなければならない。</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10" name="直線コネクタ 309"/>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11"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2" name="直線コネクタ 311"/>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3"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4" name="直線コネクタ 313"/>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61468</xdr:rowOff>
    </xdr:from>
    <xdr:to>
      <xdr:col>24</xdr:col>
      <xdr:colOff>558800</xdr:colOff>
      <xdr:row>61</xdr:row>
      <xdr:rowOff>68707</xdr:rowOff>
    </xdr:to>
    <xdr:cxnSp macro="">
      <xdr:nvCxnSpPr>
        <xdr:cNvPr id="315" name="直線コネクタ 314"/>
        <xdr:cNvCxnSpPr/>
      </xdr:nvCxnSpPr>
      <xdr:spPr>
        <a:xfrm flipV="1">
          <a:off x="16179800" y="10519918"/>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29557</xdr:rowOff>
    </xdr:from>
    <xdr:ext cx="762000" cy="259045"/>
    <xdr:sp macro="" textlink="">
      <xdr:nvSpPr>
        <xdr:cNvPr id="316" name="定員管理の状況平均値テキスト"/>
        <xdr:cNvSpPr txBox="1"/>
      </xdr:nvSpPr>
      <xdr:spPr>
        <a:xfrm>
          <a:off x="17106900" y="1048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7" name="フローチャート : 判断 316"/>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50851</xdr:rowOff>
    </xdr:from>
    <xdr:to>
      <xdr:col>23</xdr:col>
      <xdr:colOff>406400</xdr:colOff>
      <xdr:row>61</xdr:row>
      <xdr:rowOff>68707</xdr:rowOff>
    </xdr:to>
    <xdr:cxnSp macro="">
      <xdr:nvCxnSpPr>
        <xdr:cNvPr id="318" name="直線コネクタ 317"/>
        <xdr:cNvCxnSpPr/>
      </xdr:nvCxnSpPr>
      <xdr:spPr>
        <a:xfrm>
          <a:off x="15290800" y="10509301"/>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9" name="フローチャート : 判断 318"/>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140479</xdr:rowOff>
    </xdr:from>
    <xdr:ext cx="736600" cy="259045"/>
    <xdr:sp macro="" textlink="">
      <xdr:nvSpPr>
        <xdr:cNvPr id="320" name="テキスト ボックス 319"/>
        <xdr:cNvSpPr txBox="1"/>
      </xdr:nvSpPr>
      <xdr:spPr>
        <a:xfrm>
          <a:off x="15798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26238</xdr:rowOff>
    </xdr:from>
    <xdr:to>
      <xdr:col>22</xdr:col>
      <xdr:colOff>203200</xdr:colOff>
      <xdr:row>61</xdr:row>
      <xdr:rowOff>50851</xdr:rowOff>
    </xdr:to>
    <xdr:cxnSp macro="">
      <xdr:nvCxnSpPr>
        <xdr:cNvPr id="321" name="直線コネクタ 320"/>
        <xdr:cNvCxnSpPr/>
      </xdr:nvCxnSpPr>
      <xdr:spPr>
        <a:xfrm>
          <a:off x="14401800" y="10484688"/>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2" name="フローチャート : 判断 321"/>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147718</xdr:rowOff>
    </xdr:from>
    <xdr:ext cx="762000" cy="259045"/>
    <xdr:sp macro="" textlink="">
      <xdr:nvSpPr>
        <xdr:cNvPr id="323" name="テキスト ボックス 322"/>
        <xdr:cNvSpPr txBox="1"/>
      </xdr:nvSpPr>
      <xdr:spPr>
        <a:xfrm>
          <a:off x="14909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26238</xdr:rowOff>
    </xdr:from>
    <xdr:to>
      <xdr:col>21</xdr:col>
      <xdr:colOff>0</xdr:colOff>
      <xdr:row>61</xdr:row>
      <xdr:rowOff>40716</xdr:rowOff>
    </xdr:to>
    <xdr:cxnSp macro="">
      <xdr:nvCxnSpPr>
        <xdr:cNvPr id="324" name="直線コネクタ 323"/>
        <xdr:cNvCxnSpPr/>
      </xdr:nvCxnSpPr>
      <xdr:spPr>
        <a:xfrm flipV="1">
          <a:off x="13512800" y="1048468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55067</xdr:rowOff>
    </xdr:from>
    <xdr:to>
      <xdr:col>21</xdr:col>
      <xdr:colOff>50800</xdr:colOff>
      <xdr:row>61</xdr:row>
      <xdr:rowOff>156667</xdr:rowOff>
    </xdr:to>
    <xdr:sp macro="" textlink="">
      <xdr:nvSpPr>
        <xdr:cNvPr id="325" name="フローチャート : 判断 324"/>
        <xdr:cNvSpPr/>
      </xdr:nvSpPr>
      <xdr:spPr>
        <a:xfrm>
          <a:off x="14351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141444</xdr:rowOff>
    </xdr:from>
    <xdr:ext cx="762000" cy="259045"/>
    <xdr:sp macro="" textlink="">
      <xdr:nvSpPr>
        <xdr:cNvPr id="326" name="テキスト ボックス 325"/>
        <xdr:cNvSpPr txBox="1"/>
      </xdr:nvSpPr>
      <xdr:spPr>
        <a:xfrm>
          <a:off x="14020800" y="105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38659</xdr:rowOff>
    </xdr:from>
    <xdr:to>
      <xdr:col>19</xdr:col>
      <xdr:colOff>533400</xdr:colOff>
      <xdr:row>61</xdr:row>
      <xdr:rowOff>140259</xdr:rowOff>
    </xdr:to>
    <xdr:sp macro="" textlink="">
      <xdr:nvSpPr>
        <xdr:cNvPr id="327" name="フローチャート : 判断 326"/>
        <xdr:cNvSpPr/>
      </xdr:nvSpPr>
      <xdr:spPr>
        <a:xfrm>
          <a:off x="13462000" y="1049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125036</xdr:rowOff>
    </xdr:from>
    <xdr:ext cx="762000" cy="259045"/>
    <xdr:sp macro="" textlink="">
      <xdr:nvSpPr>
        <xdr:cNvPr id="328" name="テキスト ボックス 327"/>
        <xdr:cNvSpPr txBox="1"/>
      </xdr:nvSpPr>
      <xdr:spPr>
        <a:xfrm>
          <a:off x="13131800" y="1058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10668</xdr:rowOff>
    </xdr:from>
    <xdr:to>
      <xdr:col>24</xdr:col>
      <xdr:colOff>609600</xdr:colOff>
      <xdr:row>61</xdr:row>
      <xdr:rowOff>112268</xdr:rowOff>
    </xdr:to>
    <xdr:sp macro="" textlink="">
      <xdr:nvSpPr>
        <xdr:cNvPr id="334" name="円/楕円 333"/>
        <xdr:cNvSpPr/>
      </xdr:nvSpPr>
      <xdr:spPr>
        <a:xfrm>
          <a:off x="169672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27195</xdr:rowOff>
    </xdr:from>
    <xdr:ext cx="762000" cy="259045"/>
    <xdr:sp macro="" textlink="">
      <xdr:nvSpPr>
        <xdr:cNvPr id="335" name="定員管理の状況該当値テキスト"/>
        <xdr:cNvSpPr txBox="1"/>
      </xdr:nvSpPr>
      <xdr:spPr>
        <a:xfrm>
          <a:off x="17106900" y="1031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17907</xdr:rowOff>
    </xdr:from>
    <xdr:to>
      <xdr:col>23</xdr:col>
      <xdr:colOff>457200</xdr:colOff>
      <xdr:row>61</xdr:row>
      <xdr:rowOff>119507</xdr:rowOff>
    </xdr:to>
    <xdr:sp macro="" textlink="">
      <xdr:nvSpPr>
        <xdr:cNvPr id="336" name="円/楕円 335"/>
        <xdr:cNvSpPr/>
      </xdr:nvSpPr>
      <xdr:spPr>
        <a:xfrm>
          <a:off x="16129000" y="104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129684</xdr:rowOff>
    </xdr:from>
    <xdr:ext cx="736600" cy="259045"/>
    <xdr:sp macro="" textlink="">
      <xdr:nvSpPr>
        <xdr:cNvPr id="337" name="テキスト ボックス 336"/>
        <xdr:cNvSpPr txBox="1"/>
      </xdr:nvSpPr>
      <xdr:spPr>
        <a:xfrm>
          <a:off x="15798800" y="1024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51</xdr:rowOff>
    </xdr:from>
    <xdr:to>
      <xdr:col>22</xdr:col>
      <xdr:colOff>254000</xdr:colOff>
      <xdr:row>61</xdr:row>
      <xdr:rowOff>101651</xdr:rowOff>
    </xdr:to>
    <xdr:sp macro="" textlink="">
      <xdr:nvSpPr>
        <xdr:cNvPr id="338" name="円/楕円 337"/>
        <xdr:cNvSpPr/>
      </xdr:nvSpPr>
      <xdr:spPr>
        <a:xfrm>
          <a:off x="15240000" y="104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111828</xdr:rowOff>
    </xdr:from>
    <xdr:ext cx="762000" cy="259045"/>
    <xdr:sp macro="" textlink="">
      <xdr:nvSpPr>
        <xdr:cNvPr id="339" name="テキスト ボックス 338"/>
        <xdr:cNvSpPr txBox="1"/>
      </xdr:nvSpPr>
      <xdr:spPr>
        <a:xfrm>
          <a:off x="14909800" y="1022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146888</xdr:rowOff>
    </xdr:from>
    <xdr:to>
      <xdr:col>21</xdr:col>
      <xdr:colOff>50800</xdr:colOff>
      <xdr:row>61</xdr:row>
      <xdr:rowOff>77038</xdr:rowOff>
    </xdr:to>
    <xdr:sp macro="" textlink="">
      <xdr:nvSpPr>
        <xdr:cNvPr id="340" name="円/楕円 339"/>
        <xdr:cNvSpPr/>
      </xdr:nvSpPr>
      <xdr:spPr>
        <a:xfrm>
          <a:off x="14351000" y="1043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87215</xdr:rowOff>
    </xdr:from>
    <xdr:ext cx="762000" cy="259045"/>
    <xdr:sp macro="" textlink="">
      <xdr:nvSpPr>
        <xdr:cNvPr id="341" name="テキスト ボックス 340"/>
        <xdr:cNvSpPr txBox="1"/>
      </xdr:nvSpPr>
      <xdr:spPr>
        <a:xfrm>
          <a:off x="14020800" y="1020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161366</xdr:rowOff>
    </xdr:from>
    <xdr:to>
      <xdr:col>19</xdr:col>
      <xdr:colOff>533400</xdr:colOff>
      <xdr:row>61</xdr:row>
      <xdr:rowOff>91516</xdr:rowOff>
    </xdr:to>
    <xdr:sp macro="" textlink="">
      <xdr:nvSpPr>
        <xdr:cNvPr id="342" name="円/楕円 341"/>
        <xdr:cNvSpPr/>
      </xdr:nvSpPr>
      <xdr:spPr>
        <a:xfrm>
          <a:off x="13462000" y="1044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101693</xdr:rowOff>
    </xdr:from>
    <xdr:ext cx="762000" cy="259045"/>
    <xdr:sp macro="" textlink="">
      <xdr:nvSpPr>
        <xdr:cNvPr id="343" name="テキスト ボックス 342"/>
        <xdr:cNvSpPr txBox="1"/>
      </xdr:nvSpPr>
      <xdr:spPr>
        <a:xfrm>
          <a:off x="13131800" y="1021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H23</a:t>
          </a:r>
          <a:r>
            <a:rPr kumimoji="1" lang="ja-JP" altLang="en-US" sz="1300">
              <a:latin typeface="ＭＳ Ｐゴシック"/>
            </a:rPr>
            <a:t>年度までは、類似団体内平均値を下回る水準を維持してきたが、</a:t>
          </a:r>
          <a:r>
            <a:rPr kumimoji="1" lang="en-US" altLang="ja-JP" sz="1300">
              <a:latin typeface="ＭＳ Ｐゴシック"/>
            </a:rPr>
            <a:t>H24</a:t>
          </a:r>
          <a:r>
            <a:rPr kumimoji="1" lang="ja-JP" altLang="en-US" sz="1300">
              <a:latin typeface="ＭＳ Ｐゴシック"/>
            </a:rPr>
            <a:t>年度からは、特別会計における公債費の負担が増加することによって平均値を上回った。し尿処理施設整備事業債の元金償還の開始や</a:t>
          </a:r>
          <a:r>
            <a:rPr kumimoji="1" lang="en-US" altLang="ja-JP" sz="1300">
              <a:latin typeface="ＭＳ Ｐゴシック"/>
            </a:rPr>
            <a:t>H26</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年度に取り組む大型公共事業を見込むと、数値はさらに悪化することになり、さらなる行財政改革が求められる状況である。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8" name="直線コネクタ 367"/>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9"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70" name="直線コネクタ 369"/>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71"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2" name="直線コネクタ 371"/>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21907</xdr:rowOff>
    </xdr:from>
    <xdr:to>
      <xdr:col>24</xdr:col>
      <xdr:colOff>558800</xdr:colOff>
      <xdr:row>41</xdr:row>
      <xdr:rowOff>76200</xdr:rowOff>
    </xdr:to>
    <xdr:cxnSp macro="">
      <xdr:nvCxnSpPr>
        <xdr:cNvPr id="373" name="直線コネクタ 372"/>
        <xdr:cNvCxnSpPr/>
      </xdr:nvCxnSpPr>
      <xdr:spPr>
        <a:xfrm>
          <a:off x="16179800" y="7051357"/>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98759</xdr:rowOff>
    </xdr:from>
    <xdr:ext cx="762000" cy="259045"/>
    <xdr:sp macro="" textlink="">
      <xdr:nvSpPr>
        <xdr:cNvPr id="374" name="公債費負担の状況平均値テキスト"/>
        <xdr:cNvSpPr txBox="1"/>
      </xdr:nvSpPr>
      <xdr:spPr>
        <a:xfrm>
          <a:off x="17106900" y="678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5" name="フローチャート : 判断 374"/>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114935</xdr:rowOff>
    </xdr:from>
    <xdr:to>
      <xdr:col>23</xdr:col>
      <xdr:colOff>406400</xdr:colOff>
      <xdr:row>41</xdr:row>
      <xdr:rowOff>21907</xdr:rowOff>
    </xdr:to>
    <xdr:cxnSp macro="">
      <xdr:nvCxnSpPr>
        <xdr:cNvPr id="376" name="直線コネクタ 375"/>
        <xdr:cNvCxnSpPr/>
      </xdr:nvCxnSpPr>
      <xdr:spPr>
        <a:xfrm>
          <a:off x="15290800" y="6972935"/>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7" name="フローチャート : 判断 376"/>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70820</xdr:rowOff>
    </xdr:from>
    <xdr:ext cx="736600" cy="259045"/>
    <xdr:sp macro="" textlink="">
      <xdr:nvSpPr>
        <xdr:cNvPr id="378" name="テキスト ボックス 377"/>
        <xdr:cNvSpPr txBox="1"/>
      </xdr:nvSpPr>
      <xdr:spPr>
        <a:xfrm>
          <a:off x="15798800" y="675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48578</xdr:rowOff>
    </xdr:from>
    <xdr:to>
      <xdr:col>22</xdr:col>
      <xdr:colOff>203200</xdr:colOff>
      <xdr:row>40</xdr:row>
      <xdr:rowOff>114935</xdr:rowOff>
    </xdr:to>
    <xdr:cxnSp macro="">
      <xdr:nvCxnSpPr>
        <xdr:cNvPr id="379" name="直線コネクタ 378"/>
        <xdr:cNvCxnSpPr/>
      </xdr:nvCxnSpPr>
      <xdr:spPr>
        <a:xfrm>
          <a:off x="14401800" y="690657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0" name="フローチャート : 判断 37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381" name="テキスト ボックス 380"/>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24447</xdr:rowOff>
    </xdr:from>
    <xdr:to>
      <xdr:col>21</xdr:col>
      <xdr:colOff>0</xdr:colOff>
      <xdr:row>40</xdr:row>
      <xdr:rowOff>48578</xdr:rowOff>
    </xdr:to>
    <xdr:cxnSp macro="">
      <xdr:nvCxnSpPr>
        <xdr:cNvPr id="382" name="直線コネクタ 381"/>
        <xdr:cNvCxnSpPr/>
      </xdr:nvCxnSpPr>
      <xdr:spPr>
        <a:xfrm>
          <a:off x="13512800" y="688244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31432</xdr:rowOff>
    </xdr:from>
    <xdr:to>
      <xdr:col>21</xdr:col>
      <xdr:colOff>50800</xdr:colOff>
      <xdr:row>41</xdr:row>
      <xdr:rowOff>133032</xdr:rowOff>
    </xdr:to>
    <xdr:sp macro="" textlink="">
      <xdr:nvSpPr>
        <xdr:cNvPr id="383" name="フローチャート : 判断 382"/>
        <xdr:cNvSpPr/>
      </xdr:nvSpPr>
      <xdr:spPr>
        <a:xfrm>
          <a:off x="14351000" y="706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117809</xdr:rowOff>
    </xdr:from>
    <xdr:ext cx="762000" cy="259045"/>
    <xdr:sp macro="" textlink="">
      <xdr:nvSpPr>
        <xdr:cNvPr id="384" name="テキスト ボックス 383"/>
        <xdr:cNvSpPr txBox="1"/>
      </xdr:nvSpPr>
      <xdr:spPr>
        <a:xfrm>
          <a:off x="14020800" y="71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91757</xdr:rowOff>
    </xdr:from>
    <xdr:to>
      <xdr:col>19</xdr:col>
      <xdr:colOff>533400</xdr:colOff>
      <xdr:row>42</xdr:row>
      <xdr:rowOff>21907</xdr:rowOff>
    </xdr:to>
    <xdr:sp macro="" textlink="">
      <xdr:nvSpPr>
        <xdr:cNvPr id="385" name="フローチャート : 判断 384"/>
        <xdr:cNvSpPr/>
      </xdr:nvSpPr>
      <xdr:spPr>
        <a:xfrm>
          <a:off x="13462000" y="712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6684</xdr:rowOff>
    </xdr:from>
    <xdr:ext cx="762000" cy="259045"/>
    <xdr:sp macro="" textlink="">
      <xdr:nvSpPr>
        <xdr:cNvPr id="386" name="テキスト ボックス 385"/>
        <xdr:cNvSpPr txBox="1"/>
      </xdr:nvSpPr>
      <xdr:spPr>
        <a:xfrm>
          <a:off x="13131800" y="72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92" name="円/楕円 391"/>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168927</xdr:rowOff>
    </xdr:from>
    <xdr:ext cx="762000" cy="259045"/>
    <xdr:sp macro="" textlink="">
      <xdr:nvSpPr>
        <xdr:cNvPr id="393"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142557</xdr:rowOff>
    </xdr:from>
    <xdr:to>
      <xdr:col>23</xdr:col>
      <xdr:colOff>457200</xdr:colOff>
      <xdr:row>41</xdr:row>
      <xdr:rowOff>72707</xdr:rowOff>
    </xdr:to>
    <xdr:sp macro="" textlink="">
      <xdr:nvSpPr>
        <xdr:cNvPr id="394" name="円/楕円 393"/>
        <xdr:cNvSpPr/>
      </xdr:nvSpPr>
      <xdr:spPr>
        <a:xfrm>
          <a:off x="16129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57484</xdr:rowOff>
    </xdr:from>
    <xdr:ext cx="736600" cy="259045"/>
    <xdr:sp macro="" textlink="">
      <xdr:nvSpPr>
        <xdr:cNvPr id="395" name="テキスト ボックス 394"/>
        <xdr:cNvSpPr txBox="1"/>
      </xdr:nvSpPr>
      <xdr:spPr>
        <a:xfrm>
          <a:off x="15798800" y="70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64135</xdr:rowOff>
    </xdr:from>
    <xdr:to>
      <xdr:col>22</xdr:col>
      <xdr:colOff>254000</xdr:colOff>
      <xdr:row>40</xdr:row>
      <xdr:rowOff>165735</xdr:rowOff>
    </xdr:to>
    <xdr:sp macro="" textlink="">
      <xdr:nvSpPr>
        <xdr:cNvPr id="396" name="円/楕円 395"/>
        <xdr:cNvSpPr/>
      </xdr:nvSpPr>
      <xdr:spPr>
        <a:xfrm>
          <a:off x="15240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4462</xdr:rowOff>
    </xdr:from>
    <xdr:ext cx="762000" cy="259045"/>
    <xdr:sp macro="" textlink="">
      <xdr:nvSpPr>
        <xdr:cNvPr id="397" name="テキスト ボックス 396"/>
        <xdr:cNvSpPr txBox="1"/>
      </xdr:nvSpPr>
      <xdr:spPr>
        <a:xfrm>
          <a:off x="14909800" y="669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169228</xdr:rowOff>
    </xdr:from>
    <xdr:to>
      <xdr:col>21</xdr:col>
      <xdr:colOff>50800</xdr:colOff>
      <xdr:row>40</xdr:row>
      <xdr:rowOff>99378</xdr:rowOff>
    </xdr:to>
    <xdr:sp macro="" textlink="">
      <xdr:nvSpPr>
        <xdr:cNvPr id="398" name="円/楕円 397"/>
        <xdr:cNvSpPr/>
      </xdr:nvSpPr>
      <xdr:spPr>
        <a:xfrm>
          <a:off x="14351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109555</xdr:rowOff>
    </xdr:from>
    <xdr:ext cx="762000" cy="259045"/>
    <xdr:sp macro="" textlink="">
      <xdr:nvSpPr>
        <xdr:cNvPr id="399" name="テキスト ボックス 398"/>
        <xdr:cNvSpPr txBox="1"/>
      </xdr:nvSpPr>
      <xdr:spPr>
        <a:xfrm>
          <a:off x="14020800" y="662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145097</xdr:rowOff>
    </xdr:from>
    <xdr:to>
      <xdr:col>19</xdr:col>
      <xdr:colOff>533400</xdr:colOff>
      <xdr:row>40</xdr:row>
      <xdr:rowOff>75247</xdr:rowOff>
    </xdr:to>
    <xdr:sp macro="" textlink="">
      <xdr:nvSpPr>
        <xdr:cNvPr id="400" name="円/楕円 399"/>
        <xdr:cNvSpPr/>
      </xdr:nvSpPr>
      <xdr:spPr>
        <a:xfrm>
          <a:off x="134620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85424</xdr:rowOff>
    </xdr:from>
    <xdr:ext cx="762000" cy="259045"/>
    <xdr:sp macro="" textlink="">
      <xdr:nvSpPr>
        <xdr:cNvPr id="401" name="テキスト ボックス 400"/>
        <xdr:cNvSpPr txBox="1"/>
      </xdr:nvSpPr>
      <xdr:spPr>
        <a:xfrm>
          <a:off x="13131800" y="660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一般会計において新発債発行額は償還額を上回ったものの、財政調整基金残高は増加し、企業会計等の企業債残高は減少したことなどから前年度に比して</a:t>
          </a:r>
          <a:r>
            <a:rPr kumimoji="1" lang="en-US" altLang="ja-JP" sz="1300">
              <a:latin typeface="ＭＳ Ｐゴシック"/>
            </a:rPr>
            <a:t>8.3</a:t>
          </a:r>
          <a:r>
            <a:rPr kumimoji="1" lang="ja-JP" altLang="en-US" sz="1300">
              <a:latin typeface="ＭＳ Ｐゴシック"/>
            </a:rPr>
            <a:t>％数値が改善した。しかしながら</a:t>
          </a:r>
          <a:r>
            <a:rPr kumimoji="1" lang="en-US" altLang="ja-JP" sz="1300">
              <a:latin typeface="ＭＳ Ｐゴシック"/>
            </a:rPr>
            <a:t>H26</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年度に大型公共事業（学校再編・火葬場建設）を予定しており、今後、数値の悪化が見込まれる。後世への負担を少しでも軽減すべく、地方債発行の抑制等に努め、さらなる財政健全化を図る。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30" name="直線コネクタ 429"/>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31"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2" name="直線コネクタ 431"/>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3"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4" name="直線コネクタ 433"/>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28829</xdr:rowOff>
    </xdr:from>
    <xdr:to>
      <xdr:col>24</xdr:col>
      <xdr:colOff>558800</xdr:colOff>
      <xdr:row>16</xdr:row>
      <xdr:rowOff>95589</xdr:rowOff>
    </xdr:to>
    <xdr:cxnSp macro="">
      <xdr:nvCxnSpPr>
        <xdr:cNvPr id="435" name="直線コネクタ 434"/>
        <xdr:cNvCxnSpPr/>
      </xdr:nvCxnSpPr>
      <xdr:spPr>
        <a:xfrm flipV="1">
          <a:off x="16179800" y="2772029"/>
          <a:ext cx="8382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88113</xdr:rowOff>
    </xdr:from>
    <xdr:ext cx="762000" cy="259045"/>
    <xdr:sp macro="" textlink="">
      <xdr:nvSpPr>
        <xdr:cNvPr id="436" name="将来負担の状況平均値テキスト"/>
        <xdr:cNvSpPr txBox="1"/>
      </xdr:nvSpPr>
      <xdr:spPr>
        <a:xfrm>
          <a:off x="17106900" y="2316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7" name="フローチャート : 判断 436"/>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95589</xdr:rowOff>
    </xdr:from>
    <xdr:to>
      <xdr:col>23</xdr:col>
      <xdr:colOff>406400</xdr:colOff>
      <xdr:row>17</xdr:row>
      <xdr:rowOff>6985</xdr:rowOff>
    </xdr:to>
    <xdr:cxnSp macro="">
      <xdr:nvCxnSpPr>
        <xdr:cNvPr id="438" name="直線コネクタ 437"/>
        <xdr:cNvCxnSpPr/>
      </xdr:nvCxnSpPr>
      <xdr:spPr>
        <a:xfrm flipV="1">
          <a:off x="15290800" y="2838789"/>
          <a:ext cx="889000" cy="8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9" name="フローチャート : 判断 438"/>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96368</xdr:rowOff>
    </xdr:from>
    <xdr:ext cx="736600" cy="259045"/>
    <xdr:sp macro="" textlink="">
      <xdr:nvSpPr>
        <xdr:cNvPr id="440" name="テキスト ボックス 439"/>
        <xdr:cNvSpPr txBox="1"/>
      </xdr:nvSpPr>
      <xdr:spPr>
        <a:xfrm>
          <a:off x="15798800" y="23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56176</xdr:rowOff>
    </xdr:from>
    <xdr:to>
      <xdr:col>22</xdr:col>
      <xdr:colOff>203200</xdr:colOff>
      <xdr:row>17</xdr:row>
      <xdr:rowOff>6985</xdr:rowOff>
    </xdr:to>
    <xdr:cxnSp macro="">
      <xdr:nvCxnSpPr>
        <xdr:cNvPr id="441" name="直線コネクタ 440"/>
        <xdr:cNvCxnSpPr/>
      </xdr:nvCxnSpPr>
      <xdr:spPr>
        <a:xfrm>
          <a:off x="14401800" y="2799376"/>
          <a:ext cx="889000" cy="1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32046</xdr:rowOff>
    </xdr:from>
    <xdr:to>
      <xdr:col>22</xdr:col>
      <xdr:colOff>254000</xdr:colOff>
      <xdr:row>15</xdr:row>
      <xdr:rowOff>133646</xdr:rowOff>
    </xdr:to>
    <xdr:sp macro="" textlink="">
      <xdr:nvSpPr>
        <xdr:cNvPr id="442" name="フローチャート : 判断 441"/>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143823</xdr:rowOff>
    </xdr:from>
    <xdr:ext cx="762000" cy="259045"/>
    <xdr:sp macro="" textlink="">
      <xdr:nvSpPr>
        <xdr:cNvPr id="443" name="テキスト ボックス 442"/>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22394</xdr:rowOff>
    </xdr:from>
    <xdr:to>
      <xdr:col>21</xdr:col>
      <xdr:colOff>0</xdr:colOff>
      <xdr:row>16</xdr:row>
      <xdr:rowOff>56176</xdr:rowOff>
    </xdr:to>
    <xdr:cxnSp macro="">
      <xdr:nvCxnSpPr>
        <xdr:cNvPr id="444" name="直線コネクタ 443"/>
        <xdr:cNvCxnSpPr/>
      </xdr:nvCxnSpPr>
      <xdr:spPr>
        <a:xfrm>
          <a:off x="13512800" y="276559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2286</xdr:rowOff>
    </xdr:from>
    <xdr:to>
      <xdr:col>21</xdr:col>
      <xdr:colOff>50800</xdr:colOff>
      <xdr:row>15</xdr:row>
      <xdr:rowOff>103886</xdr:rowOff>
    </xdr:to>
    <xdr:sp macro="" textlink="">
      <xdr:nvSpPr>
        <xdr:cNvPr id="445" name="フローチャート : 判断 444"/>
        <xdr:cNvSpPr/>
      </xdr:nvSpPr>
      <xdr:spPr>
        <a:xfrm>
          <a:off x="14351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114063</xdr:rowOff>
    </xdr:from>
    <xdr:ext cx="762000" cy="259045"/>
    <xdr:sp macro="" textlink="">
      <xdr:nvSpPr>
        <xdr:cNvPr id="446" name="テキスト ボックス 445"/>
        <xdr:cNvSpPr txBox="1"/>
      </xdr:nvSpPr>
      <xdr:spPr>
        <a:xfrm>
          <a:off x="14020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158327</xdr:rowOff>
    </xdr:from>
    <xdr:to>
      <xdr:col>19</xdr:col>
      <xdr:colOff>533400</xdr:colOff>
      <xdr:row>16</xdr:row>
      <xdr:rowOff>88477</xdr:rowOff>
    </xdr:to>
    <xdr:sp macro="" textlink="">
      <xdr:nvSpPr>
        <xdr:cNvPr id="447" name="フローチャート : 判断 446"/>
        <xdr:cNvSpPr/>
      </xdr:nvSpPr>
      <xdr:spPr>
        <a:xfrm>
          <a:off x="13462000" y="273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73254</xdr:rowOff>
    </xdr:from>
    <xdr:ext cx="762000" cy="259045"/>
    <xdr:sp macro="" textlink="">
      <xdr:nvSpPr>
        <xdr:cNvPr id="448" name="テキスト ボックス 447"/>
        <xdr:cNvSpPr txBox="1"/>
      </xdr:nvSpPr>
      <xdr:spPr>
        <a:xfrm>
          <a:off x="13131800" y="281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149479</xdr:rowOff>
    </xdr:from>
    <xdr:to>
      <xdr:col>24</xdr:col>
      <xdr:colOff>609600</xdr:colOff>
      <xdr:row>16</xdr:row>
      <xdr:rowOff>79629</xdr:rowOff>
    </xdr:to>
    <xdr:sp macro="" textlink="">
      <xdr:nvSpPr>
        <xdr:cNvPr id="454" name="円/楕円 453"/>
        <xdr:cNvSpPr/>
      </xdr:nvSpPr>
      <xdr:spPr>
        <a:xfrm>
          <a:off x="16967200" y="27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121556</xdr:rowOff>
    </xdr:from>
    <xdr:ext cx="762000" cy="259045"/>
    <xdr:sp macro="" textlink="">
      <xdr:nvSpPr>
        <xdr:cNvPr id="455" name="将来負担の状況該当値テキスト"/>
        <xdr:cNvSpPr txBox="1"/>
      </xdr:nvSpPr>
      <xdr:spPr>
        <a:xfrm>
          <a:off x="17106900" y="269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44789</xdr:rowOff>
    </xdr:from>
    <xdr:to>
      <xdr:col>23</xdr:col>
      <xdr:colOff>457200</xdr:colOff>
      <xdr:row>16</xdr:row>
      <xdr:rowOff>146389</xdr:rowOff>
    </xdr:to>
    <xdr:sp macro="" textlink="">
      <xdr:nvSpPr>
        <xdr:cNvPr id="456" name="円/楕円 455"/>
        <xdr:cNvSpPr/>
      </xdr:nvSpPr>
      <xdr:spPr>
        <a:xfrm>
          <a:off x="161290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131166</xdr:rowOff>
    </xdr:from>
    <xdr:ext cx="736600" cy="259045"/>
    <xdr:sp macro="" textlink="">
      <xdr:nvSpPr>
        <xdr:cNvPr id="457" name="テキスト ボックス 456"/>
        <xdr:cNvSpPr txBox="1"/>
      </xdr:nvSpPr>
      <xdr:spPr>
        <a:xfrm>
          <a:off x="15798800" y="2874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127635</xdr:rowOff>
    </xdr:from>
    <xdr:to>
      <xdr:col>22</xdr:col>
      <xdr:colOff>254000</xdr:colOff>
      <xdr:row>17</xdr:row>
      <xdr:rowOff>57785</xdr:rowOff>
    </xdr:to>
    <xdr:sp macro="" textlink="">
      <xdr:nvSpPr>
        <xdr:cNvPr id="458" name="円/楕円 457"/>
        <xdr:cNvSpPr/>
      </xdr:nvSpPr>
      <xdr:spPr>
        <a:xfrm>
          <a:off x="152400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42562</xdr:rowOff>
    </xdr:from>
    <xdr:ext cx="762000" cy="259045"/>
    <xdr:sp macro="" textlink="">
      <xdr:nvSpPr>
        <xdr:cNvPr id="459" name="テキスト ボックス 458"/>
        <xdr:cNvSpPr txBox="1"/>
      </xdr:nvSpPr>
      <xdr:spPr>
        <a:xfrm>
          <a:off x="14909800" y="29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5376</xdr:rowOff>
    </xdr:from>
    <xdr:to>
      <xdr:col>21</xdr:col>
      <xdr:colOff>50800</xdr:colOff>
      <xdr:row>16</xdr:row>
      <xdr:rowOff>106976</xdr:rowOff>
    </xdr:to>
    <xdr:sp macro="" textlink="">
      <xdr:nvSpPr>
        <xdr:cNvPr id="460" name="円/楕円 459"/>
        <xdr:cNvSpPr/>
      </xdr:nvSpPr>
      <xdr:spPr>
        <a:xfrm>
          <a:off x="14351000" y="27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91753</xdr:rowOff>
    </xdr:from>
    <xdr:ext cx="762000" cy="259045"/>
    <xdr:sp macro="" textlink="">
      <xdr:nvSpPr>
        <xdr:cNvPr id="461" name="テキスト ボックス 460"/>
        <xdr:cNvSpPr txBox="1"/>
      </xdr:nvSpPr>
      <xdr:spPr>
        <a:xfrm>
          <a:off x="14020800" y="283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143044</xdr:rowOff>
    </xdr:from>
    <xdr:to>
      <xdr:col>19</xdr:col>
      <xdr:colOff>533400</xdr:colOff>
      <xdr:row>16</xdr:row>
      <xdr:rowOff>73194</xdr:rowOff>
    </xdr:to>
    <xdr:sp macro="" textlink="">
      <xdr:nvSpPr>
        <xdr:cNvPr id="462" name="円/楕円 461"/>
        <xdr:cNvSpPr/>
      </xdr:nvSpPr>
      <xdr:spPr>
        <a:xfrm>
          <a:off x="13462000" y="27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83371</xdr:rowOff>
    </xdr:from>
    <xdr:ext cx="762000" cy="259045"/>
    <xdr:sp macro="" textlink="">
      <xdr:nvSpPr>
        <xdr:cNvPr id="463" name="テキスト ボックス 462"/>
        <xdr:cNvSpPr txBox="1"/>
      </xdr:nvSpPr>
      <xdr:spPr>
        <a:xfrm>
          <a:off x="13131800" y="248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大阪府能勢町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11,504
11,447
98.68
4,869,176
4,530,259
282,655
3,297,388
4,425,177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49.9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財政再建プログラム（Ｈ</a:t>
          </a:r>
          <a:r>
            <a:rPr kumimoji="1" lang="en-US" altLang="ja-JP" sz="1200">
              <a:latin typeface="ＭＳ Ｐゴシック"/>
            </a:rPr>
            <a:t>13</a:t>
          </a:r>
          <a:r>
            <a:rPr kumimoji="1" lang="ja-JP" altLang="en-US" sz="1200">
              <a:latin typeface="ＭＳ Ｐゴシック"/>
            </a:rPr>
            <a:t>年度）及び自立経営プラン（Ｈ</a:t>
          </a:r>
          <a:r>
            <a:rPr kumimoji="1" lang="en-US" altLang="ja-JP" sz="1200">
              <a:latin typeface="ＭＳ Ｐゴシック"/>
            </a:rPr>
            <a:t>16</a:t>
          </a:r>
          <a:r>
            <a:rPr kumimoji="1" lang="ja-JP" altLang="en-US" sz="1200">
              <a:latin typeface="ＭＳ Ｐゴシック"/>
            </a:rPr>
            <a:t>年度）に基づき職員数の削減、給与体系・諸手当の見直しを行うなど改革に努めてきたところであるが、職員の年齢構成に偏重をきたすことから、総人件費の抑制効果は限定的であり、類似団体内平均値には及んでいない。</a:t>
          </a:r>
          <a:r>
            <a:rPr kumimoji="1" lang="en-US" altLang="ja-JP" sz="1200">
              <a:latin typeface="ＭＳ Ｐゴシック"/>
            </a:rPr>
            <a:t>H25</a:t>
          </a:r>
          <a:r>
            <a:rPr kumimoji="1" lang="ja-JP" altLang="en-US" sz="1200">
              <a:latin typeface="ＭＳ Ｐゴシック"/>
            </a:rPr>
            <a:t>年度は退職者数の減により前年度より数値は改善しているが、今後とも引き続き新規採用の抑制を図りつつ、早期勧奨退職を実施するなど、適切な定数管理に努める。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108712</xdr:rowOff>
    </xdr:from>
    <xdr:to>
      <xdr:col>7</xdr:col>
      <xdr:colOff>15875</xdr:colOff>
      <xdr:row>39</xdr:row>
      <xdr:rowOff>28702</xdr:rowOff>
    </xdr:to>
    <xdr:cxnSp macro="">
      <xdr:nvCxnSpPr>
        <xdr:cNvPr id="63" name="直線コネクタ 62"/>
        <xdr:cNvCxnSpPr/>
      </xdr:nvCxnSpPr>
      <xdr:spPr>
        <a:xfrm flipV="1">
          <a:off x="3987800" y="662381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4"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94996</xdr:rowOff>
    </xdr:from>
    <xdr:to>
      <xdr:col>5</xdr:col>
      <xdr:colOff>549275</xdr:colOff>
      <xdr:row>39</xdr:row>
      <xdr:rowOff>28702</xdr:rowOff>
    </xdr:to>
    <xdr:cxnSp macro="">
      <xdr:nvCxnSpPr>
        <xdr:cNvPr id="66" name="直線コネクタ 65"/>
        <xdr:cNvCxnSpPr/>
      </xdr:nvCxnSpPr>
      <xdr:spPr>
        <a:xfrm>
          <a:off x="3098800" y="66100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94996</xdr:rowOff>
    </xdr:from>
    <xdr:to>
      <xdr:col>4</xdr:col>
      <xdr:colOff>346075</xdr:colOff>
      <xdr:row>38</xdr:row>
      <xdr:rowOff>163576</xdr:rowOff>
    </xdr:to>
    <xdr:cxnSp macro="">
      <xdr:nvCxnSpPr>
        <xdr:cNvPr id="69" name="直線コネクタ 68"/>
        <xdr:cNvCxnSpPr/>
      </xdr:nvCxnSpPr>
      <xdr:spPr>
        <a:xfrm flipV="1">
          <a:off x="2209800" y="66100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117111</xdr:rowOff>
    </xdr:from>
    <xdr:ext cx="762000" cy="259045"/>
    <xdr:sp macro="" textlink="">
      <xdr:nvSpPr>
        <xdr:cNvPr id="71" name="テキスト ボックス 70"/>
        <xdr:cNvSpPr txBox="1"/>
      </xdr:nvSpPr>
      <xdr:spPr>
        <a:xfrm>
          <a:off x="2717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108712</xdr:rowOff>
    </xdr:from>
    <xdr:to>
      <xdr:col>3</xdr:col>
      <xdr:colOff>142875</xdr:colOff>
      <xdr:row>38</xdr:row>
      <xdr:rowOff>163576</xdr:rowOff>
    </xdr:to>
    <xdr:cxnSp macro="">
      <xdr:nvCxnSpPr>
        <xdr:cNvPr id="72" name="直線コネクタ 71"/>
        <xdr:cNvCxnSpPr/>
      </xdr:nvCxnSpPr>
      <xdr:spPr>
        <a:xfrm>
          <a:off x="1320800" y="66238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4" name="テキスト ボックス 73"/>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75" name="フローチャート : 判断 74"/>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5097</xdr:rowOff>
    </xdr:from>
    <xdr:ext cx="762000" cy="259045"/>
    <xdr:sp macro="" textlink="">
      <xdr:nvSpPr>
        <xdr:cNvPr id="76" name="テキスト ボックス 75"/>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57912</xdr:rowOff>
    </xdr:from>
    <xdr:to>
      <xdr:col>7</xdr:col>
      <xdr:colOff>66675</xdr:colOff>
      <xdr:row>38</xdr:row>
      <xdr:rowOff>159512</xdr:rowOff>
    </xdr:to>
    <xdr:sp macro="" textlink="">
      <xdr:nvSpPr>
        <xdr:cNvPr id="82" name="円/楕円 81"/>
        <xdr:cNvSpPr/>
      </xdr:nvSpPr>
      <xdr:spPr>
        <a:xfrm>
          <a:off x="4775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29989</xdr:rowOff>
    </xdr:from>
    <xdr:ext cx="762000" cy="259045"/>
    <xdr:sp macro="" textlink="">
      <xdr:nvSpPr>
        <xdr:cNvPr id="83" name="人件費該当値テキスト"/>
        <xdr:cNvSpPr txBox="1"/>
      </xdr:nvSpPr>
      <xdr:spPr>
        <a:xfrm>
          <a:off x="4914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149352</xdr:rowOff>
    </xdr:from>
    <xdr:to>
      <xdr:col>5</xdr:col>
      <xdr:colOff>600075</xdr:colOff>
      <xdr:row>39</xdr:row>
      <xdr:rowOff>79502</xdr:rowOff>
    </xdr:to>
    <xdr:sp macro="" textlink="">
      <xdr:nvSpPr>
        <xdr:cNvPr id="84" name="円/楕円 83"/>
        <xdr:cNvSpPr/>
      </xdr:nvSpPr>
      <xdr:spPr>
        <a:xfrm>
          <a:off x="3937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64279</xdr:rowOff>
    </xdr:from>
    <xdr:ext cx="736600" cy="259045"/>
    <xdr:sp macro="" textlink="">
      <xdr:nvSpPr>
        <xdr:cNvPr id="85" name="テキスト ボックス 84"/>
        <xdr:cNvSpPr txBox="1"/>
      </xdr:nvSpPr>
      <xdr:spPr>
        <a:xfrm>
          <a:off x="3606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44196</xdr:rowOff>
    </xdr:from>
    <xdr:to>
      <xdr:col>4</xdr:col>
      <xdr:colOff>396875</xdr:colOff>
      <xdr:row>38</xdr:row>
      <xdr:rowOff>145796</xdr:rowOff>
    </xdr:to>
    <xdr:sp macro="" textlink="">
      <xdr:nvSpPr>
        <xdr:cNvPr id="86" name="円/楕円 85"/>
        <xdr:cNvSpPr/>
      </xdr:nvSpPr>
      <xdr:spPr>
        <a:xfrm>
          <a:off x="3048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130573</xdr:rowOff>
    </xdr:from>
    <xdr:ext cx="762000" cy="259045"/>
    <xdr:sp macro="" textlink="">
      <xdr:nvSpPr>
        <xdr:cNvPr id="87" name="テキスト ボックス 86"/>
        <xdr:cNvSpPr txBox="1"/>
      </xdr:nvSpPr>
      <xdr:spPr>
        <a:xfrm>
          <a:off x="2717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112776</xdr:rowOff>
    </xdr:from>
    <xdr:to>
      <xdr:col>3</xdr:col>
      <xdr:colOff>193675</xdr:colOff>
      <xdr:row>39</xdr:row>
      <xdr:rowOff>42926</xdr:rowOff>
    </xdr:to>
    <xdr:sp macro="" textlink="">
      <xdr:nvSpPr>
        <xdr:cNvPr id="88" name="円/楕円 87"/>
        <xdr:cNvSpPr/>
      </xdr:nvSpPr>
      <xdr:spPr>
        <a:xfrm>
          <a:off x="2159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27703</xdr:rowOff>
    </xdr:from>
    <xdr:ext cx="762000" cy="259045"/>
    <xdr:sp macro="" textlink="">
      <xdr:nvSpPr>
        <xdr:cNvPr id="89" name="テキスト ボックス 88"/>
        <xdr:cNvSpPr txBox="1"/>
      </xdr:nvSpPr>
      <xdr:spPr>
        <a:xfrm>
          <a:off x="1828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57912</xdr:rowOff>
    </xdr:from>
    <xdr:to>
      <xdr:col>1</xdr:col>
      <xdr:colOff>676275</xdr:colOff>
      <xdr:row>38</xdr:row>
      <xdr:rowOff>159512</xdr:rowOff>
    </xdr:to>
    <xdr:sp macro="" textlink="">
      <xdr:nvSpPr>
        <xdr:cNvPr id="90" name="円/楕円 89"/>
        <xdr:cNvSpPr/>
      </xdr:nvSpPr>
      <xdr:spPr>
        <a:xfrm>
          <a:off x="1270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144289</xdr:rowOff>
    </xdr:from>
    <xdr:ext cx="762000" cy="259045"/>
    <xdr:sp macro="" textlink="">
      <xdr:nvSpPr>
        <xdr:cNvPr id="91" name="テキスト ボックス 90"/>
        <xdr:cNvSpPr txBox="1"/>
      </xdr:nvSpPr>
      <xdr:spPr>
        <a:xfrm>
          <a:off x="939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営施設が、類似団体と比し多いことから、類似団体内平均値を若干上回る傾向は依然変わっていない。加えて学校再編に伴うスクールバスの運行等により将来的な物件費の上昇要因が見込まれる状況であり、町内施設の統廃合による再編を図り、更なるコストの削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127000</xdr:rowOff>
    </xdr:from>
    <xdr:to>
      <xdr:col>24</xdr:col>
      <xdr:colOff>31750</xdr:colOff>
      <xdr:row>17</xdr:row>
      <xdr:rowOff>54610</xdr:rowOff>
    </xdr:to>
    <xdr:cxnSp macro="">
      <xdr:nvCxnSpPr>
        <xdr:cNvPr id="124" name="直線コネクタ 123"/>
        <xdr:cNvCxnSpPr/>
      </xdr:nvCxnSpPr>
      <xdr:spPr>
        <a:xfrm>
          <a:off x="15671800" y="28702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5"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16</xdr:row>
      <xdr:rowOff>149860</xdr:rowOff>
    </xdr:to>
    <xdr:cxnSp macro="">
      <xdr:nvCxnSpPr>
        <xdr:cNvPr id="127" name="直線コネクタ 126"/>
        <xdr:cNvCxnSpPr/>
      </xdr:nvCxnSpPr>
      <xdr:spPr>
        <a:xfrm flipV="1">
          <a:off x="14782800" y="2870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96520</xdr:rowOff>
    </xdr:from>
    <xdr:to>
      <xdr:col>21</xdr:col>
      <xdr:colOff>361950</xdr:colOff>
      <xdr:row>16</xdr:row>
      <xdr:rowOff>149860</xdr:rowOff>
    </xdr:to>
    <xdr:cxnSp macro="">
      <xdr:nvCxnSpPr>
        <xdr:cNvPr id="130" name="直線コネクタ 129"/>
        <xdr:cNvCxnSpPr/>
      </xdr:nvCxnSpPr>
      <xdr:spPr>
        <a:xfrm>
          <a:off x="13893800" y="2839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32" name="テキスト ボックス 131"/>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96520</xdr:rowOff>
    </xdr:from>
    <xdr:to>
      <xdr:col>20</xdr:col>
      <xdr:colOff>158750</xdr:colOff>
      <xdr:row>16</xdr:row>
      <xdr:rowOff>134620</xdr:rowOff>
    </xdr:to>
    <xdr:cxnSp macro="">
      <xdr:nvCxnSpPr>
        <xdr:cNvPr id="133" name="直線コネクタ 132"/>
        <xdr:cNvCxnSpPr/>
      </xdr:nvCxnSpPr>
      <xdr:spPr>
        <a:xfrm flipV="1">
          <a:off x="13004800" y="2839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4" name="フローチャート : 判断 133"/>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5" name="テキスト ボックス 134"/>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6" name="フローチャート : 判断 135"/>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7" name="テキスト ボックス 136"/>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3810</xdr:rowOff>
    </xdr:from>
    <xdr:to>
      <xdr:col>24</xdr:col>
      <xdr:colOff>82550</xdr:colOff>
      <xdr:row>17</xdr:row>
      <xdr:rowOff>105410</xdr:rowOff>
    </xdr:to>
    <xdr:sp macro="" textlink="">
      <xdr:nvSpPr>
        <xdr:cNvPr id="143" name="円/楕円 142"/>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147337</xdr:rowOff>
    </xdr:from>
    <xdr:ext cx="762000" cy="259045"/>
    <xdr:sp macro="" textlink="">
      <xdr:nvSpPr>
        <xdr:cNvPr id="144" name="物件費該当値テキスト"/>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76200</xdr:rowOff>
    </xdr:from>
    <xdr:to>
      <xdr:col>22</xdr:col>
      <xdr:colOff>615950</xdr:colOff>
      <xdr:row>17</xdr:row>
      <xdr:rowOff>6350</xdr:rowOff>
    </xdr:to>
    <xdr:sp macro="" textlink="">
      <xdr:nvSpPr>
        <xdr:cNvPr id="145" name="円/楕円 144"/>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46" name="テキスト ボックス 145"/>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99060</xdr:rowOff>
    </xdr:from>
    <xdr:to>
      <xdr:col>21</xdr:col>
      <xdr:colOff>412750</xdr:colOff>
      <xdr:row>17</xdr:row>
      <xdr:rowOff>29210</xdr:rowOff>
    </xdr:to>
    <xdr:sp macro="" textlink="">
      <xdr:nvSpPr>
        <xdr:cNvPr id="147" name="円/楕円 146"/>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48" name="テキスト ボックス 147"/>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45720</xdr:rowOff>
    </xdr:from>
    <xdr:to>
      <xdr:col>20</xdr:col>
      <xdr:colOff>209550</xdr:colOff>
      <xdr:row>16</xdr:row>
      <xdr:rowOff>147320</xdr:rowOff>
    </xdr:to>
    <xdr:sp macro="" textlink="">
      <xdr:nvSpPr>
        <xdr:cNvPr id="149" name="円/楕円 148"/>
        <xdr:cNvSpPr/>
      </xdr:nvSpPr>
      <xdr:spPr>
        <a:xfrm>
          <a:off x="13843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50" name="テキスト ボックス 149"/>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83820</xdr:rowOff>
    </xdr:from>
    <xdr:to>
      <xdr:col>19</xdr:col>
      <xdr:colOff>6350</xdr:colOff>
      <xdr:row>17</xdr:row>
      <xdr:rowOff>13970</xdr:rowOff>
    </xdr:to>
    <xdr:sp macro="" textlink="">
      <xdr:nvSpPr>
        <xdr:cNvPr id="151" name="円/楕円 150"/>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170197</xdr:rowOff>
    </xdr:from>
    <xdr:ext cx="762000" cy="259045"/>
    <xdr:sp macro="" textlink="">
      <xdr:nvSpPr>
        <xdr:cNvPr id="152" name="テキスト ボックス 151"/>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過年度より類似団体内平均値を下回っているが、他団体と比し児童福祉費に係る対象が少ないことが要因と思われる。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88900</xdr:rowOff>
    </xdr:from>
    <xdr:to>
      <xdr:col>7</xdr:col>
      <xdr:colOff>15875</xdr:colOff>
      <xdr:row>55</xdr:row>
      <xdr:rowOff>127000</xdr:rowOff>
    </xdr:to>
    <xdr:cxnSp macro="">
      <xdr:nvCxnSpPr>
        <xdr:cNvPr id="185" name="直線コネクタ 184"/>
        <xdr:cNvCxnSpPr/>
      </xdr:nvCxnSpPr>
      <xdr:spPr>
        <a:xfrm flipV="1">
          <a:off x="3987800" y="9518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6"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55</xdr:row>
      <xdr:rowOff>127000</xdr:rowOff>
    </xdr:to>
    <xdr:cxnSp macro="">
      <xdr:nvCxnSpPr>
        <xdr:cNvPr id="188" name="直線コネクタ 187"/>
        <xdr:cNvCxnSpPr/>
      </xdr:nvCxnSpPr>
      <xdr:spPr>
        <a:xfrm>
          <a:off x="3098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88900</xdr:rowOff>
    </xdr:to>
    <xdr:cxnSp macro="">
      <xdr:nvCxnSpPr>
        <xdr:cNvPr id="191" name="直線コネクタ 190"/>
        <xdr:cNvCxnSpPr/>
      </xdr:nvCxnSpPr>
      <xdr:spPr>
        <a:xfrm>
          <a:off x="2209800" y="9423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3" name="テキスト ボックス 192"/>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69850</xdr:rowOff>
    </xdr:from>
    <xdr:to>
      <xdr:col>3</xdr:col>
      <xdr:colOff>142875</xdr:colOff>
      <xdr:row>54</xdr:row>
      <xdr:rowOff>165100</xdr:rowOff>
    </xdr:to>
    <xdr:cxnSp macro="">
      <xdr:nvCxnSpPr>
        <xdr:cNvPr id="194" name="直線コネクタ 193"/>
        <xdr:cNvCxnSpPr/>
      </xdr:nvCxnSpPr>
      <xdr:spPr>
        <a:xfrm>
          <a:off x="1320800" y="9328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7" name="フローチャート : 判断 196"/>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198" name="テキスト ボックス 197"/>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204" name="円/楕円 203"/>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54627</xdr:rowOff>
    </xdr:from>
    <xdr:ext cx="762000" cy="259045"/>
    <xdr:sp macro="" textlink="">
      <xdr:nvSpPr>
        <xdr:cNvPr id="205"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76200</xdr:rowOff>
    </xdr:from>
    <xdr:to>
      <xdr:col>5</xdr:col>
      <xdr:colOff>600075</xdr:colOff>
      <xdr:row>56</xdr:row>
      <xdr:rowOff>6350</xdr:rowOff>
    </xdr:to>
    <xdr:sp macro="" textlink="">
      <xdr:nvSpPr>
        <xdr:cNvPr id="206" name="円/楕円 205"/>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207" name="テキスト ボックス 206"/>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38100</xdr:rowOff>
    </xdr:from>
    <xdr:to>
      <xdr:col>4</xdr:col>
      <xdr:colOff>396875</xdr:colOff>
      <xdr:row>55</xdr:row>
      <xdr:rowOff>139700</xdr:rowOff>
    </xdr:to>
    <xdr:sp macro="" textlink="">
      <xdr:nvSpPr>
        <xdr:cNvPr id="208" name="円/楕円 207"/>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149877</xdr:rowOff>
    </xdr:from>
    <xdr:ext cx="762000" cy="259045"/>
    <xdr:sp macro="" textlink="">
      <xdr:nvSpPr>
        <xdr:cNvPr id="209" name="テキスト ボックス 208"/>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0" name="円/楕円 209"/>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211" name="テキスト ボックス 210"/>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12" name="円/楕円 211"/>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13" name="テキスト ボックス 212"/>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年度より類似団体内平均値を上回っており、特別会計への繰出金の割合が、他団体に比し高いことが要因と思われる。今後も高い水準での推移が見込まれるため、その他の経費を圧縮・見直すことにより、全体の調整を図らなければならない。</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153670</xdr:rowOff>
    </xdr:from>
    <xdr:to>
      <xdr:col>24</xdr:col>
      <xdr:colOff>31750</xdr:colOff>
      <xdr:row>58</xdr:row>
      <xdr:rowOff>111760</xdr:rowOff>
    </xdr:to>
    <xdr:cxnSp macro="">
      <xdr:nvCxnSpPr>
        <xdr:cNvPr id="246" name="直線コネクタ 245"/>
        <xdr:cNvCxnSpPr/>
      </xdr:nvCxnSpPr>
      <xdr:spPr>
        <a:xfrm>
          <a:off x="15671800" y="99263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7"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85090</xdr:rowOff>
    </xdr:from>
    <xdr:to>
      <xdr:col>22</xdr:col>
      <xdr:colOff>565150</xdr:colOff>
      <xdr:row>57</xdr:row>
      <xdr:rowOff>153670</xdr:rowOff>
    </xdr:to>
    <xdr:cxnSp macro="">
      <xdr:nvCxnSpPr>
        <xdr:cNvPr id="249" name="直線コネクタ 248"/>
        <xdr:cNvCxnSpPr/>
      </xdr:nvCxnSpPr>
      <xdr:spPr>
        <a:xfrm>
          <a:off x="14782800" y="9857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51" name="テキスト ボックス 250"/>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77470</xdr:rowOff>
    </xdr:from>
    <xdr:to>
      <xdr:col>21</xdr:col>
      <xdr:colOff>361950</xdr:colOff>
      <xdr:row>57</xdr:row>
      <xdr:rowOff>85090</xdr:rowOff>
    </xdr:to>
    <xdr:cxnSp macro="">
      <xdr:nvCxnSpPr>
        <xdr:cNvPr id="252" name="直線コネクタ 251"/>
        <xdr:cNvCxnSpPr/>
      </xdr:nvCxnSpPr>
      <xdr:spPr>
        <a:xfrm>
          <a:off x="13893800" y="985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54" name="テキスト ボックス 253"/>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77470</xdr:rowOff>
    </xdr:from>
    <xdr:to>
      <xdr:col>20</xdr:col>
      <xdr:colOff>158750</xdr:colOff>
      <xdr:row>57</xdr:row>
      <xdr:rowOff>130810</xdr:rowOff>
    </xdr:to>
    <xdr:cxnSp macro="">
      <xdr:nvCxnSpPr>
        <xdr:cNvPr id="255" name="直線コネクタ 254"/>
        <xdr:cNvCxnSpPr/>
      </xdr:nvCxnSpPr>
      <xdr:spPr>
        <a:xfrm flipV="1">
          <a:off x="13004800" y="9850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57" name="テキスト ボックス 25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8" name="フローチャート : 判断 257"/>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59" name="テキスト ボックス 258"/>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60960</xdr:rowOff>
    </xdr:from>
    <xdr:to>
      <xdr:col>24</xdr:col>
      <xdr:colOff>82550</xdr:colOff>
      <xdr:row>58</xdr:row>
      <xdr:rowOff>162560</xdr:rowOff>
    </xdr:to>
    <xdr:sp macro="" textlink="">
      <xdr:nvSpPr>
        <xdr:cNvPr id="265" name="円/楕円 264"/>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33037</xdr:rowOff>
    </xdr:from>
    <xdr:ext cx="762000" cy="259045"/>
    <xdr:sp macro="" textlink="">
      <xdr:nvSpPr>
        <xdr:cNvPr id="266" name="その他該当値テキスト"/>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102870</xdr:rowOff>
    </xdr:from>
    <xdr:to>
      <xdr:col>22</xdr:col>
      <xdr:colOff>615950</xdr:colOff>
      <xdr:row>58</xdr:row>
      <xdr:rowOff>33020</xdr:rowOff>
    </xdr:to>
    <xdr:sp macro="" textlink="">
      <xdr:nvSpPr>
        <xdr:cNvPr id="267" name="円/楕円 266"/>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17797</xdr:rowOff>
    </xdr:from>
    <xdr:ext cx="736600" cy="259045"/>
    <xdr:sp macro="" textlink="">
      <xdr:nvSpPr>
        <xdr:cNvPr id="268" name="テキスト ボックス 267"/>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34290</xdr:rowOff>
    </xdr:from>
    <xdr:to>
      <xdr:col>21</xdr:col>
      <xdr:colOff>412750</xdr:colOff>
      <xdr:row>57</xdr:row>
      <xdr:rowOff>135890</xdr:rowOff>
    </xdr:to>
    <xdr:sp macro="" textlink="">
      <xdr:nvSpPr>
        <xdr:cNvPr id="269" name="円/楕円 268"/>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120667</xdr:rowOff>
    </xdr:from>
    <xdr:ext cx="762000" cy="259045"/>
    <xdr:sp macro="" textlink="">
      <xdr:nvSpPr>
        <xdr:cNvPr id="270" name="テキスト ボックス 269"/>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26670</xdr:rowOff>
    </xdr:from>
    <xdr:to>
      <xdr:col>20</xdr:col>
      <xdr:colOff>209550</xdr:colOff>
      <xdr:row>57</xdr:row>
      <xdr:rowOff>128270</xdr:rowOff>
    </xdr:to>
    <xdr:sp macro="" textlink="">
      <xdr:nvSpPr>
        <xdr:cNvPr id="271" name="円/楕円 270"/>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113047</xdr:rowOff>
    </xdr:from>
    <xdr:ext cx="762000" cy="259045"/>
    <xdr:sp macro="" textlink="">
      <xdr:nvSpPr>
        <xdr:cNvPr id="272" name="テキスト ボックス 271"/>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80010</xdr:rowOff>
    </xdr:from>
    <xdr:to>
      <xdr:col>19</xdr:col>
      <xdr:colOff>6350</xdr:colOff>
      <xdr:row>58</xdr:row>
      <xdr:rowOff>10160</xdr:rowOff>
    </xdr:to>
    <xdr:sp macro="" textlink="">
      <xdr:nvSpPr>
        <xdr:cNvPr id="273" name="円/楕円 272"/>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166387</xdr:rowOff>
    </xdr:from>
    <xdr:ext cx="762000" cy="259045"/>
    <xdr:sp macro="" textlink="">
      <xdr:nvSpPr>
        <xdr:cNvPr id="274" name="テキスト ボックス 273"/>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過年度より類似団体内平均値を下回っていたが、Ｈ</a:t>
          </a:r>
          <a:r>
            <a:rPr kumimoji="1" lang="en-US" altLang="ja-JP" sz="1300">
              <a:latin typeface="ＭＳ Ｐゴシック"/>
            </a:rPr>
            <a:t>21</a:t>
          </a:r>
          <a:r>
            <a:rPr kumimoji="1" lang="ja-JP" altLang="en-US" sz="1300">
              <a:latin typeface="ＭＳ Ｐゴシック"/>
            </a:rPr>
            <a:t>年度から広域ごみ処理施設（一部事務組合）建設に係る元金償還の開始に伴う負担金の増加等により数値が悪化傾向にある。今後は、消防常備化に伴う負担金等によって、さらなる数値の悪化が見込まれる。その他の補助費等について圧縮・見直すことにより、全体の調整を図らなければならない。</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56134</xdr:rowOff>
    </xdr:from>
    <xdr:to>
      <xdr:col>24</xdr:col>
      <xdr:colOff>31750</xdr:colOff>
      <xdr:row>37</xdr:row>
      <xdr:rowOff>83566</xdr:rowOff>
    </xdr:to>
    <xdr:cxnSp macro="">
      <xdr:nvCxnSpPr>
        <xdr:cNvPr id="304" name="直線コネクタ 303"/>
        <xdr:cNvCxnSpPr/>
      </xdr:nvCxnSpPr>
      <xdr:spPr>
        <a:xfrm>
          <a:off x="15671800" y="63997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05"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10414</xdr:rowOff>
    </xdr:from>
    <xdr:to>
      <xdr:col>22</xdr:col>
      <xdr:colOff>565150</xdr:colOff>
      <xdr:row>37</xdr:row>
      <xdr:rowOff>56134</xdr:rowOff>
    </xdr:to>
    <xdr:cxnSp macro="">
      <xdr:nvCxnSpPr>
        <xdr:cNvPr id="307" name="直線コネクタ 306"/>
        <xdr:cNvCxnSpPr/>
      </xdr:nvCxnSpPr>
      <xdr:spPr>
        <a:xfrm>
          <a:off x="14782800" y="63540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9" name="テキスト ボックス 308"/>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37</xdr:row>
      <xdr:rowOff>10414</xdr:rowOff>
    </xdr:to>
    <xdr:cxnSp macro="">
      <xdr:nvCxnSpPr>
        <xdr:cNvPr id="310" name="直線コネクタ 309"/>
        <xdr:cNvCxnSpPr/>
      </xdr:nvCxnSpPr>
      <xdr:spPr>
        <a:xfrm>
          <a:off x="13893800" y="62992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2" name="テキスト ボックス 311"/>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117856</xdr:rowOff>
    </xdr:from>
    <xdr:to>
      <xdr:col>20</xdr:col>
      <xdr:colOff>158750</xdr:colOff>
      <xdr:row>36</xdr:row>
      <xdr:rowOff>127000</xdr:rowOff>
    </xdr:to>
    <xdr:cxnSp macro="">
      <xdr:nvCxnSpPr>
        <xdr:cNvPr id="313" name="直線コネクタ 312"/>
        <xdr:cNvCxnSpPr/>
      </xdr:nvCxnSpPr>
      <xdr:spPr>
        <a:xfrm>
          <a:off x="13004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4" name="フローチャート : 判断 313"/>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5" name="テキスト ボックス 314"/>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6" name="フローチャート : 判断 315"/>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17" name="テキスト ボックス 316"/>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32766</xdr:rowOff>
    </xdr:from>
    <xdr:to>
      <xdr:col>24</xdr:col>
      <xdr:colOff>82550</xdr:colOff>
      <xdr:row>37</xdr:row>
      <xdr:rowOff>134366</xdr:rowOff>
    </xdr:to>
    <xdr:sp macro="" textlink="">
      <xdr:nvSpPr>
        <xdr:cNvPr id="323" name="円/楕円 322"/>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4843</xdr:rowOff>
    </xdr:from>
    <xdr:ext cx="762000" cy="259045"/>
    <xdr:sp macro="" textlink="">
      <xdr:nvSpPr>
        <xdr:cNvPr id="324" name="補助費等該当値テキスト"/>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5334</xdr:rowOff>
    </xdr:from>
    <xdr:to>
      <xdr:col>22</xdr:col>
      <xdr:colOff>615950</xdr:colOff>
      <xdr:row>37</xdr:row>
      <xdr:rowOff>106934</xdr:rowOff>
    </xdr:to>
    <xdr:sp macro="" textlink="">
      <xdr:nvSpPr>
        <xdr:cNvPr id="325" name="円/楕円 324"/>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91711</xdr:rowOff>
    </xdr:from>
    <xdr:ext cx="736600" cy="259045"/>
    <xdr:sp macro="" textlink="">
      <xdr:nvSpPr>
        <xdr:cNvPr id="326" name="テキスト ボックス 325"/>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131064</xdr:rowOff>
    </xdr:from>
    <xdr:to>
      <xdr:col>21</xdr:col>
      <xdr:colOff>412750</xdr:colOff>
      <xdr:row>37</xdr:row>
      <xdr:rowOff>61214</xdr:rowOff>
    </xdr:to>
    <xdr:sp macro="" textlink="">
      <xdr:nvSpPr>
        <xdr:cNvPr id="327" name="円/楕円 326"/>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71391</xdr:rowOff>
    </xdr:from>
    <xdr:ext cx="762000" cy="259045"/>
    <xdr:sp macro="" textlink="">
      <xdr:nvSpPr>
        <xdr:cNvPr id="328" name="テキスト ボックス 327"/>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29" name="円/楕円 328"/>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30" name="テキスト ボックス 329"/>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31" name="円/楕円 330"/>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32" name="テキスト ボックス 331"/>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年度からの起債抑制策により、類似団体内平均値を大きく下回っているが、今後はし尿処理施設建設に係る事業債の元金償還開始や、学校再編及び消防常備化に伴う地方債の発行により数値の上昇は避けられないものであ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26415</xdr:rowOff>
    </xdr:from>
    <xdr:to>
      <xdr:col>7</xdr:col>
      <xdr:colOff>15875</xdr:colOff>
      <xdr:row>76</xdr:row>
      <xdr:rowOff>85852</xdr:rowOff>
    </xdr:to>
    <xdr:cxnSp macro="">
      <xdr:nvCxnSpPr>
        <xdr:cNvPr id="362" name="直線コネクタ 361"/>
        <xdr:cNvCxnSpPr/>
      </xdr:nvCxnSpPr>
      <xdr:spPr>
        <a:xfrm flipV="1">
          <a:off x="3987800" y="13056615"/>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3"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44704</xdr:rowOff>
    </xdr:from>
    <xdr:to>
      <xdr:col>5</xdr:col>
      <xdr:colOff>549275</xdr:colOff>
      <xdr:row>76</xdr:row>
      <xdr:rowOff>85852</xdr:rowOff>
    </xdr:to>
    <xdr:cxnSp macro="">
      <xdr:nvCxnSpPr>
        <xdr:cNvPr id="365" name="直線コネクタ 364"/>
        <xdr:cNvCxnSpPr/>
      </xdr:nvCxnSpPr>
      <xdr:spPr>
        <a:xfrm>
          <a:off x="3098800" y="13074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34562</xdr:rowOff>
    </xdr:from>
    <xdr:ext cx="736600" cy="259045"/>
    <xdr:sp macro="" textlink="">
      <xdr:nvSpPr>
        <xdr:cNvPr id="367" name="テキスト ボックス 366"/>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21844</xdr:rowOff>
    </xdr:from>
    <xdr:to>
      <xdr:col>4</xdr:col>
      <xdr:colOff>346075</xdr:colOff>
      <xdr:row>76</xdr:row>
      <xdr:rowOff>44704</xdr:rowOff>
    </xdr:to>
    <xdr:cxnSp macro="">
      <xdr:nvCxnSpPr>
        <xdr:cNvPr id="368" name="直線コネクタ 367"/>
        <xdr:cNvCxnSpPr/>
      </xdr:nvCxnSpPr>
      <xdr:spPr>
        <a:xfrm>
          <a:off x="2209800" y="13052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0" name="テキスト ボックス 369"/>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21844</xdr:rowOff>
    </xdr:from>
    <xdr:to>
      <xdr:col>3</xdr:col>
      <xdr:colOff>142875</xdr:colOff>
      <xdr:row>76</xdr:row>
      <xdr:rowOff>58420</xdr:rowOff>
    </xdr:to>
    <xdr:cxnSp macro="">
      <xdr:nvCxnSpPr>
        <xdr:cNvPr id="371" name="直線コネクタ 370"/>
        <xdr:cNvCxnSpPr/>
      </xdr:nvCxnSpPr>
      <xdr:spPr>
        <a:xfrm flipV="1">
          <a:off x="1320800" y="13052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2" name="フローチャート : 判断 371"/>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155719</xdr:rowOff>
    </xdr:from>
    <xdr:ext cx="762000" cy="259045"/>
    <xdr:sp macro="" textlink="">
      <xdr:nvSpPr>
        <xdr:cNvPr id="373" name="テキスト ボックス 372"/>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75" name="テキスト ボックス 374"/>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147065</xdr:rowOff>
    </xdr:from>
    <xdr:to>
      <xdr:col>7</xdr:col>
      <xdr:colOff>66675</xdr:colOff>
      <xdr:row>76</xdr:row>
      <xdr:rowOff>77215</xdr:rowOff>
    </xdr:to>
    <xdr:sp macro="" textlink="">
      <xdr:nvSpPr>
        <xdr:cNvPr id="381" name="円/楕円 380"/>
        <xdr:cNvSpPr/>
      </xdr:nvSpPr>
      <xdr:spPr>
        <a:xfrm>
          <a:off x="4775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163593</xdr:rowOff>
    </xdr:from>
    <xdr:ext cx="762000" cy="259045"/>
    <xdr:sp macro="" textlink="">
      <xdr:nvSpPr>
        <xdr:cNvPr id="382" name="公債費該当値テキスト"/>
        <xdr:cNvSpPr txBox="1"/>
      </xdr:nvSpPr>
      <xdr:spPr>
        <a:xfrm>
          <a:off x="4914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35052</xdr:rowOff>
    </xdr:from>
    <xdr:to>
      <xdr:col>5</xdr:col>
      <xdr:colOff>600075</xdr:colOff>
      <xdr:row>76</xdr:row>
      <xdr:rowOff>136652</xdr:rowOff>
    </xdr:to>
    <xdr:sp macro="" textlink="">
      <xdr:nvSpPr>
        <xdr:cNvPr id="383" name="円/楕円 382"/>
        <xdr:cNvSpPr/>
      </xdr:nvSpPr>
      <xdr:spPr>
        <a:xfrm>
          <a:off x="3937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146829</xdr:rowOff>
    </xdr:from>
    <xdr:ext cx="736600" cy="259045"/>
    <xdr:sp macro="" textlink="">
      <xdr:nvSpPr>
        <xdr:cNvPr id="384" name="テキスト ボックス 383"/>
        <xdr:cNvSpPr txBox="1"/>
      </xdr:nvSpPr>
      <xdr:spPr>
        <a:xfrm>
          <a:off x="3606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165354</xdr:rowOff>
    </xdr:from>
    <xdr:to>
      <xdr:col>4</xdr:col>
      <xdr:colOff>396875</xdr:colOff>
      <xdr:row>76</xdr:row>
      <xdr:rowOff>95504</xdr:rowOff>
    </xdr:to>
    <xdr:sp macro="" textlink="">
      <xdr:nvSpPr>
        <xdr:cNvPr id="385" name="円/楕円 384"/>
        <xdr:cNvSpPr/>
      </xdr:nvSpPr>
      <xdr:spPr>
        <a:xfrm>
          <a:off x="3048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105681</xdr:rowOff>
    </xdr:from>
    <xdr:ext cx="762000" cy="259045"/>
    <xdr:sp macro="" textlink="">
      <xdr:nvSpPr>
        <xdr:cNvPr id="386" name="テキスト ボックス 385"/>
        <xdr:cNvSpPr txBox="1"/>
      </xdr:nvSpPr>
      <xdr:spPr>
        <a:xfrm>
          <a:off x="2717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142494</xdr:rowOff>
    </xdr:from>
    <xdr:to>
      <xdr:col>3</xdr:col>
      <xdr:colOff>193675</xdr:colOff>
      <xdr:row>76</xdr:row>
      <xdr:rowOff>72644</xdr:rowOff>
    </xdr:to>
    <xdr:sp macro="" textlink="">
      <xdr:nvSpPr>
        <xdr:cNvPr id="387" name="円/楕円 386"/>
        <xdr:cNvSpPr/>
      </xdr:nvSpPr>
      <xdr:spPr>
        <a:xfrm>
          <a:off x="2159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82821</xdr:rowOff>
    </xdr:from>
    <xdr:ext cx="762000" cy="259045"/>
    <xdr:sp macro="" textlink="">
      <xdr:nvSpPr>
        <xdr:cNvPr id="388" name="テキスト ボックス 387"/>
        <xdr:cNvSpPr txBox="1"/>
      </xdr:nvSpPr>
      <xdr:spPr>
        <a:xfrm>
          <a:off x="1828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xdr:rowOff>
    </xdr:from>
    <xdr:to>
      <xdr:col>1</xdr:col>
      <xdr:colOff>676275</xdr:colOff>
      <xdr:row>76</xdr:row>
      <xdr:rowOff>109220</xdr:rowOff>
    </xdr:to>
    <xdr:sp macro="" textlink="">
      <xdr:nvSpPr>
        <xdr:cNvPr id="389" name="円/楕円 388"/>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119397</xdr:rowOff>
    </xdr:from>
    <xdr:ext cx="762000" cy="259045"/>
    <xdr:sp macro="" textlink="">
      <xdr:nvSpPr>
        <xdr:cNvPr id="390" name="テキスト ボックス 389"/>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過年度より類似団体内平均値を上回っており、人件費・特別会計への繰出金等が要因と思われる。今後、繰出金・補助費等の上昇が見込まれることから、予算全体の調整・見直しを図らなければならない。</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123189</xdr:rowOff>
    </xdr:from>
    <xdr:to>
      <xdr:col>24</xdr:col>
      <xdr:colOff>31750</xdr:colOff>
      <xdr:row>80</xdr:row>
      <xdr:rowOff>5080</xdr:rowOff>
    </xdr:to>
    <xdr:cxnSp macro="">
      <xdr:nvCxnSpPr>
        <xdr:cNvPr id="423" name="直線コネクタ 422"/>
        <xdr:cNvCxnSpPr/>
      </xdr:nvCxnSpPr>
      <xdr:spPr>
        <a:xfrm>
          <a:off x="15671800" y="136677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4"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138430</xdr:rowOff>
    </xdr:from>
    <xdr:to>
      <xdr:col>22</xdr:col>
      <xdr:colOff>565150</xdr:colOff>
      <xdr:row>79</xdr:row>
      <xdr:rowOff>123189</xdr:rowOff>
    </xdr:to>
    <xdr:cxnSp macro="">
      <xdr:nvCxnSpPr>
        <xdr:cNvPr id="426" name="直線コネクタ 425"/>
        <xdr:cNvCxnSpPr/>
      </xdr:nvCxnSpPr>
      <xdr:spPr>
        <a:xfrm>
          <a:off x="14782800" y="13511530"/>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123207</xdr:rowOff>
    </xdr:from>
    <xdr:ext cx="736600" cy="259045"/>
    <xdr:sp macro="" textlink="">
      <xdr:nvSpPr>
        <xdr:cNvPr id="428" name="テキスト ボックス 427"/>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100330</xdr:rowOff>
    </xdr:from>
    <xdr:to>
      <xdr:col>21</xdr:col>
      <xdr:colOff>361950</xdr:colOff>
      <xdr:row>78</xdr:row>
      <xdr:rowOff>138430</xdr:rowOff>
    </xdr:to>
    <xdr:cxnSp macro="">
      <xdr:nvCxnSpPr>
        <xdr:cNvPr id="429" name="直線コネクタ 428"/>
        <xdr:cNvCxnSpPr/>
      </xdr:nvCxnSpPr>
      <xdr:spPr>
        <a:xfrm>
          <a:off x="13893800" y="13473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1" name="テキスト ボックス 430"/>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73661</xdr:rowOff>
    </xdr:from>
    <xdr:to>
      <xdr:col>20</xdr:col>
      <xdr:colOff>158750</xdr:colOff>
      <xdr:row>78</xdr:row>
      <xdr:rowOff>100330</xdr:rowOff>
    </xdr:to>
    <xdr:cxnSp macro="">
      <xdr:nvCxnSpPr>
        <xdr:cNvPr id="432" name="直線コネクタ 431"/>
        <xdr:cNvCxnSpPr/>
      </xdr:nvCxnSpPr>
      <xdr:spPr>
        <a:xfrm>
          <a:off x="13004800" y="134467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76200</xdr:rowOff>
    </xdr:from>
    <xdr:to>
      <xdr:col>20</xdr:col>
      <xdr:colOff>209550</xdr:colOff>
      <xdr:row>77</xdr:row>
      <xdr:rowOff>6350</xdr:rowOff>
    </xdr:to>
    <xdr:sp macro="" textlink="">
      <xdr:nvSpPr>
        <xdr:cNvPr id="433" name="フローチャート : 判断 432"/>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16527</xdr:rowOff>
    </xdr:from>
    <xdr:ext cx="762000" cy="259045"/>
    <xdr:sp macro="" textlink="">
      <xdr:nvSpPr>
        <xdr:cNvPr id="434" name="テキスト ボックス 433"/>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5" name="フローチャート : 判断 434"/>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146066</xdr:rowOff>
    </xdr:from>
    <xdr:ext cx="762000" cy="259045"/>
    <xdr:sp macro="" textlink="">
      <xdr:nvSpPr>
        <xdr:cNvPr id="436" name="テキスト ボックス 435"/>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125730</xdr:rowOff>
    </xdr:from>
    <xdr:to>
      <xdr:col>24</xdr:col>
      <xdr:colOff>82550</xdr:colOff>
      <xdr:row>80</xdr:row>
      <xdr:rowOff>55880</xdr:rowOff>
    </xdr:to>
    <xdr:sp macro="" textlink="">
      <xdr:nvSpPr>
        <xdr:cNvPr id="442" name="円/楕円 441"/>
        <xdr:cNvSpPr/>
      </xdr:nvSpPr>
      <xdr:spPr>
        <a:xfrm>
          <a:off x="164592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97807</xdr:rowOff>
    </xdr:from>
    <xdr:ext cx="762000" cy="259045"/>
    <xdr:sp macro="" textlink="">
      <xdr:nvSpPr>
        <xdr:cNvPr id="443" name="公債費以外該当値テキスト"/>
        <xdr:cNvSpPr txBox="1"/>
      </xdr:nvSpPr>
      <xdr:spPr>
        <a:xfrm>
          <a:off x="165989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72389</xdr:rowOff>
    </xdr:from>
    <xdr:to>
      <xdr:col>22</xdr:col>
      <xdr:colOff>615950</xdr:colOff>
      <xdr:row>80</xdr:row>
      <xdr:rowOff>2539</xdr:rowOff>
    </xdr:to>
    <xdr:sp macro="" textlink="">
      <xdr:nvSpPr>
        <xdr:cNvPr id="444" name="円/楕円 443"/>
        <xdr:cNvSpPr/>
      </xdr:nvSpPr>
      <xdr:spPr>
        <a:xfrm>
          <a:off x="15621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158766</xdr:rowOff>
    </xdr:from>
    <xdr:ext cx="736600" cy="259045"/>
    <xdr:sp macro="" textlink="">
      <xdr:nvSpPr>
        <xdr:cNvPr id="445" name="テキスト ボックス 444"/>
        <xdr:cNvSpPr txBox="1"/>
      </xdr:nvSpPr>
      <xdr:spPr>
        <a:xfrm>
          <a:off x="15290800" y="1370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87630</xdr:rowOff>
    </xdr:from>
    <xdr:to>
      <xdr:col>21</xdr:col>
      <xdr:colOff>412750</xdr:colOff>
      <xdr:row>79</xdr:row>
      <xdr:rowOff>17780</xdr:rowOff>
    </xdr:to>
    <xdr:sp macro="" textlink="">
      <xdr:nvSpPr>
        <xdr:cNvPr id="446" name="円/楕円 445"/>
        <xdr:cNvSpPr/>
      </xdr:nvSpPr>
      <xdr:spPr>
        <a:xfrm>
          <a:off x="14732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2557</xdr:rowOff>
    </xdr:from>
    <xdr:ext cx="762000" cy="259045"/>
    <xdr:sp macro="" textlink="">
      <xdr:nvSpPr>
        <xdr:cNvPr id="447" name="テキスト ボックス 446"/>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49530</xdr:rowOff>
    </xdr:from>
    <xdr:to>
      <xdr:col>20</xdr:col>
      <xdr:colOff>209550</xdr:colOff>
      <xdr:row>78</xdr:row>
      <xdr:rowOff>151130</xdr:rowOff>
    </xdr:to>
    <xdr:sp macro="" textlink="">
      <xdr:nvSpPr>
        <xdr:cNvPr id="448" name="円/楕円 447"/>
        <xdr:cNvSpPr/>
      </xdr:nvSpPr>
      <xdr:spPr>
        <a:xfrm>
          <a:off x="13843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135907</xdr:rowOff>
    </xdr:from>
    <xdr:ext cx="762000" cy="259045"/>
    <xdr:sp macro="" textlink="">
      <xdr:nvSpPr>
        <xdr:cNvPr id="449" name="テキスト ボックス 448"/>
        <xdr:cNvSpPr txBox="1"/>
      </xdr:nvSpPr>
      <xdr:spPr>
        <a:xfrm>
          <a:off x="13512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22861</xdr:rowOff>
    </xdr:from>
    <xdr:to>
      <xdr:col>19</xdr:col>
      <xdr:colOff>6350</xdr:colOff>
      <xdr:row>78</xdr:row>
      <xdr:rowOff>124461</xdr:rowOff>
    </xdr:to>
    <xdr:sp macro="" textlink="">
      <xdr:nvSpPr>
        <xdr:cNvPr id="450" name="円/楕円 449"/>
        <xdr:cNvSpPr/>
      </xdr:nvSpPr>
      <xdr:spPr>
        <a:xfrm>
          <a:off x="12954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109238</xdr:rowOff>
    </xdr:from>
    <xdr:ext cx="762000" cy="259045"/>
    <xdr:sp macro="" textlink="">
      <xdr:nvSpPr>
        <xdr:cNvPr id="451" name="テキスト ボックス 450"/>
        <xdr:cNvSpPr txBox="1"/>
      </xdr:nvSpPr>
      <xdr:spPr>
        <a:xfrm>
          <a:off x="12623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大阪府能勢町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31491</xdr:rowOff>
    </xdr:from>
    <xdr:to>
      <xdr:col>4</xdr:col>
      <xdr:colOff>1117600</xdr:colOff>
      <xdr:row>18</xdr:row>
      <xdr:rowOff>42334</xdr:rowOff>
    </xdr:to>
    <xdr:cxnSp macro="">
      <xdr:nvCxnSpPr>
        <xdr:cNvPr id="50" name="直線コネクタ 49"/>
        <xdr:cNvCxnSpPr/>
      </xdr:nvCxnSpPr>
      <xdr:spPr bwMode="auto">
        <a:xfrm flipV="1">
          <a:off x="5003800" y="3165216"/>
          <a:ext cx="647700" cy="10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131673</xdr:rowOff>
    </xdr:from>
    <xdr:ext cx="762000" cy="259045"/>
    <xdr:sp macro="" textlink="">
      <xdr:nvSpPr>
        <xdr:cNvPr id="51" name="人口1人当たり決算額の推移平均値テキスト130"/>
        <xdr:cNvSpPr txBox="1"/>
      </xdr:nvSpPr>
      <xdr:spPr>
        <a:xfrm>
          <a:off x="5740400" y="2922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42334</xdr:rowOff>
    </xdr:from>
    <xdr:to>
      <xdr:col>4</xdr:col>
      <xdr:colOff>469900</xdr:colOff>
      <xdr:row>18</xdr:row>
      <xdr:rowOff>50556</xdr:rowOff>
    </xdr:to>
    <xdr:cxnSp macro="">
      <xdr:nvCxnSpPr>
        <xdr:cNvPr id="53" name="直線コネクタ 52"/>
        <xdr:cNvCxnSpPr/>
      </xdr:nvCxnSpPr>
      <xdr:spPr bwMode="auto">
        <a:xfrm flipV="1">
          <a:off x="4305300" y="3176059"/>
          <a:ext cx="698500" cy="8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48569</xdr:rowOff>
    </xdr:from>
    <xdr:ext cx="736600" cy="259045"/>
    <xdr:sp macro="" textlink="">
      <xdr:nvSpPr>
        <xdr:cNvPr id="55" name="テキスト ボックス 54"/>
        <xdr:cNvSpPr txBox="1"/>
      </xdr:nvSpPr>
      <xdr:spPr>
        <a:xfrm>
          <a:off x="4622800" y="283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50556</xdr:rowOff>
    </xdr:from>
    <xdr:to>
      <xdr:col>3</xdr:col>
      <xdr:colOff>904875</xdr:colOff>
      <xdr:row>18</xdr:row>
      <xdr:rowOff>82293</xdr:rowOff>
    </xdr:to>
    <xdr:cxnSp macro="">
      <xdr:nvCxnSpPr>
        <xdr:cNvPr id="56" name="直線コネクタ 55"/>
        <xdr:cNvCxnSpPr/>
      </xdr:nvCxnSpPr>
      <xdr:spPr bwMode="auto">
        <a:xfrm flipV="1">
          <a:off x="3606800" y="3184281"/>
          <a:ext cx="698500" cy="31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30388</xdr:rowOff>
    </xdr:from>
    <xdr:ext cx="762000" cy="259045"/>
    <xdr:sp macro="" textlink="">
      <xdr:nvSpPr>
        <xdr:cNvPr id="58" name="テキスト ボックス 57"/>
        <xdr:cNvSpPr txBox="1"/>
      </xdr:nvSpPr>
      <xdr:spPr>
        <a:xfrm>
          <a:off x="3924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82293</xdr:rowOff>
    </xdr:from>
    <xdr:to>
      <xdr:col>3</xdr:col>
      <xdr:colOff>206375</xdr:colOff>
      <xdr:row>18</xdr:row>
      <xdr:rowOff>112270</xdr:rowOff>
    </xdr:to>
    <xdr:cxnSp macro="">
      <xdr:nvCxnSpPr>
        <xdr:cNvPr id="59" name="直線コネクタ 58"/>
        <xdr:cNvCxnSpPr/>
      </xdr:nvCxnSpPr>
      <xdr:spPr bwMode="auto">
        <a:xfrm flipV="1">
          <a:off x="2908300" y="3216018"/>
          <a:ext cx="698500" cy="29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112311</xdr:rowOff>
    </xdr:from>
    <xdr:to>
      <xdr:col>3</xdr:col>
      <xdr:colOff>257175</xdr:colOff>
      <xdr:row>18</xdr:row>
      <xdr:rowOff>42461</xdr:rowOff>
    </xdr:to>
    <xdr:sp macro="" textlink="">
      <xdr:nvSpPr>
        <xdr:cNvPr id="60" name="フローチャート : 判断 59"/>
        <xdr:cNvSpPr/>
      </xdr:nvSpPr>
      <xdr:spPr bwMode="auto">
        <a:xfrm>
          <a:off x="35560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52638</xdr:rowOff>
    </xdr:from>
    <xdr:ext cx="762000" cy="259045"/>
    <xdr:sp macro="" textlink="">
      <xdr:nvSpPr>
        <xdr:cNvPr id="61" name="テキスト ボックス 60"/>
        <xdr:cNvSpPr txBox="1"/>
      </xdr:nvSpPr>
      <xdr:spPr>
        <a:xfrm>
          <a:off x="3225800" y="284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140970</xdr:rowOff>
    </xdr:from>
    <xdr:to>
      <xdr:col>2</xdr:col>
      <xdr:colOff>692150</xdr:colOff>
      <xdr:row>18</xdr:row>
      <xdr:rowOff>71120</xdr:rowOff>
    </xdr:to>
    <xdr:sp macro="" textlink="">
      <xdr:nvSpPr>
        <xdr:cNvPr id="62" name="フローチャート : 判断 61"/>
        <xdr:cNvSpPr/>
      </xdr:nvSpPr>
      <xdr:spPr bwMode="auto">
        <a:xfrm>
          <a:off x="2857500" y="31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81297</xdr:rowOff>
    </xdr:from>
    <xdr:ext cx="762000" cy="259045"/>
    <xdr:sp macro="" textlink="">
      <xdr:nvSpPr>
        <xdr:cNvPr id="63" name="テキスト ボックス 62"/>
        <xdr:cNvSpPr txBox="1"/>
      </xdr:nvSpPr>
      <xdr:spPr>
        <a:xfrm>
          <a:off x="2527300" y="28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152141</xdr:rowOff>
    </xdr:from>
    <xdr:to>
      <xdr:col>5</xdr:col>
      <xdr:colOff>34925</xdr:colOff>
      <xdr:row>18</xdr:row>
      <xdr:rowOff>82291</xdr:rowOff>
    </xdr:to>
    <xdr:sp macro="" textlink="">
      <xdr:nvSpPr>
        <xdr:cNvPr id="69" name="円/楕円 68"/>
        <xdr:cNvSpPr/>
      </xdr:nvSpPr>
      <xdr:spPr bwMode="auto">
        <a:xfrm>
          <a:off x="5600700" y="3114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124218</xdr:rowOff>
    </xdr:from>
    <xdr:ext cx="762000" cy="259045"/>
    <xdr:sp macro="" textlink="">
      <xdr:nvSpPr>
        <xdr:cNvPr id="70" name="人口1人当たり決算額の推移該当値テキスト130"/>
        <xdr:cNvSpPr txBox="1"/>
      </xdr:nvSpPr>
      <xdr:spPr>
        <a:xfrm>
          <a:off x="5740400" y="308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101,284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162984</xdr:rowOff>
    </xdr:from>
    <xdr:to>
      <xdr:col>4</xdr:col>
      <xdr:colOff>520700</xdr:colOff>
      <xdr:row>18</xdr:row>
      <xdr:rowOff>93134</xdr:rowOff>
    </xdr:to>
    <xdr:sp macro="" textlink="">
      <xdr:nvSpPr>
        <xdr:cNvPr id="71" name="円/楕円 70"/>
        <xdr:cNvSpPr/>
      </xdr:nvSpPr>
      <xdr:spPr bwMode="auto">
        <a:xfrm>
          <a:off x="4953000" y="3125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77911</xdr:rowOff>
    </xdr:from>
    <xdr:ext cx="736600" cy="259045"/>
    <xdr:sp macro="" textlink="">
      <xdr:nvSpPr>
        <xdr:cNvPr id="72" name="テキスト ボックス 71"/>
        <xdr:cNvSpPr txBox="1"/>
      </xdr:nvSpPr>
      <xdr:spPr>
        <a:xfrm>
          <a:off x="4622800" y="3211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99,861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171206</xdr:rowOff>
    </xdr:from>
    <xdr:to>
      <xdr:col>3</xdr:col>
      <xdr:colOff>955675</xdr:colOff>
      <xdr:row>18</xdr:row>
      <xdr:rowOff>101356</xdr:rowOff>
    </xdr:to>
    <xdr:sp macro="" textlink="">
      <xdr:nvSpPr>
        <xdr:cNvPr id="73" name="円/楕円 72"/>
        <xdr:cNvSpPr/>
      </xdr:nvSpPr>
      <xdr:spPr bwMode="auto">
        <a:xfrm>
          <a:off x="4254500" y="3133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86133</xdr:rowOff>
    </xdr:from>
    <xdr:ext cx="762000" cy="259045"/>
    <xdr:sp macro="" textlink="">
      <xdr:nvSpPr>
        <xdr:cNvPr id="74" name="テキスト ボックス 73"/>
        <xdr:cNvSpPr txBox="1"/>
      </xdr:nvSpPr>
      <xdr:spPr>
        <a:xfrm>
          <a:off x="3924300" y="321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98,782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31493</xdr:rowOff>
    </xdr:from>
    <xdr:to>
      <xdr:col>3</xdr:col>
      <xdr:colOff>257175</xdr:colOff>
      <xdr:row>18</xdr:row>
      <xdr:rowOff>133093</xdr:rowOff>
    </xdr:to>
    <xdr:sp macro="" textlink="">
      <xdr:nvSpPr>
        <xdr:cNvPr id="75" name="円/楕円 74"/>
        <xdr:cNvSpPr/>
      </xdr:nvSpPr>
      <xdr:spPr bwMode="auto">
        <a:xfrm>
          <a:off x="3556000" y="3165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117870</xdr:rowOff>
    </xdr:from>
    <xdr:ext cx="762000" cy="259045"/>
    <xdr:sp macro="" textlink="">
      <xdr:nvSpPr>
        <xdr:cNvPr id="76" name="テキスト ボックス 75"/>
        <xdr:cNvSpPr txBox="1"/>
      </xdr:nvSpPr>
      <xdr:spPr>
        <a:xfrm>
          <a:off x="3225800" y="325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94,617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61470</xdr:rowOff>
    </xdr:from>
    <xdr:to>
      <xdr:col>2</xdr:col>
      <xdr:colOff>692150</xdr:colOff>
      <xdr:row>18</xdr:row>
      <xdr:rowOff>163071</xdr:rowOff>
    </xdr:to>
    <xdr:sp macro="" textlink="">
      <xdr:nvSpPr>
        <xdr:cNvPr id="77" name="円/楕円 76"/>
        <xdr:cNvSpPr/>
      </xdr:nvSpPr>
      <xdr:spPr bwMode="auto">
        <a:xfrm>
          <a:off x="2857500" y="319519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147848</xdr:rowOff>
    </xdr:from>
    <xdr:ext cx="762000" cy="259045"/>
    <xdr:sp macro="" textlink="">
      <xdr:nvSpPr>
        <xdr:cNvPr id="78" name="テキスト ボックス 77"/>
        <xdr:cNvSpPr txBox="1"/>
      </xdr:nvSpPr>
      <xdr:spPr>
        <a:xfrm>
          <a:off x="2527300" y="328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159359</xdr:rowOff>
    </xdr:from>
    <xdr:to>
      <xdr:col>4</xdr:col>
      <xdr:colOff>1117600</xdr:colOff>
      <xdr:row>35</xdr:row>
      <xdr:rowOff>175209</xdr:rowOff>
    </xdr:to>
    <xdr:cxnSp macro="">
      <xdr:nvCxnSpPr>
        <xdr:cNvPr id="111" name="直線コネクタ 110"/>
        <xdr:cNvCxnSpPr/>
      </xdr:nvCxnSpPr>
      <xdr:spPr bwMode="auto">
        <a:xfrm>
          <a:off x="5003800" y="6769709"/>
          <a:ext cx="647700" cy="15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159986</xdr:rowOff>
    </xdr:from>
    <xdr:ext cx="762000" cy="259045"/>
    <xdr:sp macro="" textlink="">
      <xdr:nvSpPr>
        <xdr:cNvPr id="112" name="人口1人当たり決算額の推移平均値テキスト445"/>
        <xdr:cNvSpPr txBox="1"/>
      </xdr:nvSpPr>
      <xdr:spPr>
        <a:xfrm>
          <a:off x="5740400" y="6770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159359</xdr:rowOff>
    </xdr:from>
    <xdr:to>
      <xdr:col>4</xdr:col>
      <xdr:colOff>469900</xdr:colOff>
      <xdr:row>35</xdr:row>
      <xdr:rowOff>211861</xdr:rowOff>
    </xdr:to>
    <xdr:cxnSp macro="">
      <xdr:nvCxnSpPr>
        <xdr:cNvPr id="114" name="直線コネクタ 113"/>
        <xdr:cNvCxnSpPr/>
      </xdr:nvCxnSpPr>
      <xdr:spPr bwMode="auto">
        <a:xfrm flipV="1">
          <a:off x="4305300" y="6769709"/>
          <a:ext cx="698500" cy="52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254588</xdr:rowOff>
    </xdr:from>
    <xdr:ext cx="736600" cy="259045"/>
    <xdr:sp macro="" textlink="">
      <xdr:nvSpPr>
        <xdr:cNvPr id="116" name="テキスト ボックス 115"/>
        <xdr:cNvSpPr txBox="1"/>
      </xdr:nvSpPr>
      <xdr:spPr>
        <a:xfrm>
          <a:off x="4622800" y="6864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211861</xdr:rowOff>
    </xdr:from>
    <xdr:to>
      <xdr:col>3</xdr:col>
      <xdr:colOff>904875</xdr:colOff>
      <xdr:row>35</xdr:row>
      <xdr:rowOff>266573</xdr:rowOff>
    </xdr:to>
    <xdr:cxnSp macro="">
      <xdr:nvCxnSpPr>
        <xdr:cNvPr id="117" name="直線コネクタ 116"/>
        <xdr:cNvCxnSpPr/>
      </xdr:nvCxnSpPr>
      <xdr:spPr bwMode="auto">
        <a:xfrm flipV="1">
          <a:off x="3606800" y="6822211"/>
          <a:ext cx="698500" cy="54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247578</xdr:rowOff>
    </xdr:from>
    <xdr:ext cx="762000" cy="259045"/>
    <xdr:sp macro="" textlink="">
      <xdr:nvSpPr>
        <xdr:cNvPr id="119" name="テキスト ボックス 118"/>
        <xdr:cNvSpPr txBox="1"/>
      </xdr:nvSpPr>
      <xdr:spPr>
        <a:xfrm>
          <a:off x="39243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266573</xdr:rowOff>
    </xdr:from>
    <xdr:to>
      <xdr:col>3</xdr:col>
      <xdr:colOff>206375</xdr:colOff>
      <xdr:row>35</xdr:row>
      <xdr:rowOff>296405</xdr:rowOff>
    </xdr:to>
    <xdr:cxnSp macro="">
      <xdr:nvCxnSpPr>
        <xdr:cNvPr id="120" name="直線コネクタ 119"/>
        <xdr:cNvCxnSpPr/>
      </xdr:nvCxnSpPr>
      <xdr:spPr bwMode="auto">
        <a:xfrm flipV="1">
          <a:off x="2908300" y="6876923"/>
          <a:ext cx="698500" cy="29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136893</xdr:rowOff>
    </xdr:from>
    <xdr:to>
      <xdr:col>3</xdr:col>
      <xdr:colOff>257175</xdr:colOff>
      <xdr:row>35</xdr:row>
      <xdr:rowOff>238493</xdr:rowOff>
    </xdr:to>
    <xdr:sp macro="" textlink="">
      <xdr:nvSpPr>
        <xdr:cNvPr id="121" name="フローチャート : 判断 120"/>
        <xdr:cNvSpPr/>
      </xdr:nvSpPr>
      <xdr:spPr bwMode="auto">
        <a:xfrm>
          <a:off x="35560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248670</xdr:rowOff>
    </xdr:from>
    <xdr:ext cx="762000" cy="259045"/>
    <xdr:sp macro="" textlink="">
      <xdr:nvSpPr>
        <xdr:cNvPr id="122" name="テキスト ボックス 121"/>
        <xdr:cNvSpPr txBox="1"/>
      </xdr:nvSpPr>
      <xdr:spPr>
        <a:xfrm>
          <a:off x="3225800" y="651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120104</xdr:rowOff>
    </xdr:from>
    <xdr:to>
      <xdr:col>2</xdr:col>
      <xdr:colOff>692150</xdr:colOff>
      <xdr:row>35</xdr:row>
      <xdr:rowOff>221704</xdr:rowOff>
    </xdr:to>
    <xdr:sp macro="" textlink="">
      <xdr:nvSpPr>
        <xdr:cNvPr id="123" name="フローチャート : 判断 122"/>
        <xdr:cNvSpPr/>
      </xdr:nvSpPr>
      <xdr:spPr bwMode="auto">
        <a:xfrm>
          <a:off x="2857500" y="67304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231881</xdr:rowOff>
    </xdr:from>
    <xdr:ext cx="762000" cy="259045"/>
    <xdr:sp macro="" textlink="">
      <xdr:nvSpPr>
        <xdr:cNvPr id="124" name="テキスト ボックス 123"/>
        <xdr:cNvSpPr txBox="1"/>
      </xdr:nvSpPr>
      <xdr:spPr>
        <a:xfrm>
          <a:off x="2527300" y="649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124409</xdr:rowOff>
    </xdr:from>
    <xdr:to>
      <xdr:col>5</xdr:col>
      <xdr:colOff>34925</xdr:colOff>
      <xdr:row>35</xdr:row>
      <xdr:rowOff>226009</xdr:rowOff>
    </xdr:to>
    <xdr:sp macro="" textlink="">
      <xdr:nvSpPr>
        <xdr:cNvPr id="130" name="円/楕円 129"/>
        <xdr:cNvSpPr/>
      </xdr:nvSpPr>
      <xdr:spPr bwMode="auto">
        <a:xfrm>
          <a:off x="5600700" y="6734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312386</xdr:rowOff>
    </xdr:from>
    <xdr:ext cx="762000" cy="259045"/>
    <xdr:sp macro="" textlink="">
      <xdr:nvSpPr>
        <xdr:cNvPr id="131" name="人口1人当たり決算額の推移該当値テキスト445"/>
        <xdr:cNvSpPr txBox="1"/>
      </xdr:nvSpPr>
      <xdr:spPr>
        <a:xfrm>
          <a:off x="5740400" y="6579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30,704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108559</xdr:rowOff>
    </xdr:from>
    <xdr:to>
      <xdr:col>4</xdr:col>
      <xdr:colOff>520700</xdr:colOff>
      <xdr:row>35</xdr:row>
      <xdr:rowOff>210159</xdr:rowOff>
    </xdr:to>
    <xdr:sp macro="" textlink="">
      <xdr:nvSpPr>
        <xdr:cNvPr id="132" name="円/楕円 131"/>
        <xdr:cNvSpPr/>
      </xdr:nvSpPr>
      <xdr:spPr bwMode="auto">
        <a:xfrm>
          <a:off x="4953000" y="6718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220336</xdr:rowOff>
    </xdr:from>
    <xdr:ext cx="736600" cy="259045"/>
    <xdr:sp macro="" textlink="">
      <xdr:nvSpPr>
        <xdr:cNvPr id="133" name="テキスト ボックス 132"/>
        <xdr:cNvSpPr txBox="1"/>
      </xdr:nvSpPr>
      <xdr:spPr>
        <a:xfrm>
          <a:off x="4622800" y="64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31,952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161061</xdr:rowOff>
    </xdr:from>
    <xdr:to>
      <xdr:col>3</xdr:col>
      <xdr:colOff>955675</xdr:colOff>
      <xdr:row>35</xdr:row>
      <xdr:rowOff>262661</xdr:rowOff>
    </xdr:to>
    <xdr:sp macro="" textlink="">
      <xdr:nvSpPr>
        <xdr:cNvPr id="134" name="円/楕円 133"/>
        <xdr:cNvSpPr/>
      </xdr:nvSpPr>
      <xdr:spPr bwMode="auto">
        <a:xfrm>
          <a:off x="4254500" y="6771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247438</xdr:rowOff>
    </xdr:from>
    <xdr:ext cx="762000" cy="259045"/>
    <xdr:sp macro="" textlink="">
      <xdr:nvSpPr>
        <xdr:cNvPr id="135" name="テキスト ボックス 134"/>
        <xdr:cNvSpPr txBox="1"/>
      </xdr:nvSpPr>
      <xdr:spPr>
        <a:xfrm>
          <a:off x="3924300" y="685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27,818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215773</xdr:rowOff>
    </xdr:from>
    <xdr:to>
      <xdr:col>3</xdr:col>
      <xdr:colOff>257175</xdr:colOff>
      <xdr:row>35</xdr:row>
      <xdr:rowOff>317373</xdr:rowOff>
    </xdr:to>
    <xdr:sp macro="" textlink="">
      <xdr:nvSpPr>
        <xdr:cNvPr id="136" name="円/楕円 135"/>
        <xdr:cNvSpPr/>
      </xdr:nvSpPr>
      <xdr:spPr bwMode="auto">
        <a:xfrm>
          <a:off x="3556000" y="6826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302150</xdr:rowOff>
    </xdr:from>
    <xdr:ext cx="762000" cy="259045"/>
    <xdr:sp macro="" textlink="">
      <xdr:nvSpPr>
        <xdr:cNvPr id="137" name="テキスト ボックス 136"/>
        <xdr:cNvSpPr txBox="1"/>
      </xdr:nvSpPr>
      <xdr:spPr>
        <a:xfrm>
          <a:off x="3225800" y="69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23,510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245605</xdr:rowOff>
    </xdr:from>
    <xdr:to>
      <xdr:col>2</xdr:col>
      <xdr:colOff>692150</xdr:colOff>
      <xdr:row>36</xdr:row>
      <xdr:rowOff>4305</xdr:rowOff>
    </xdr:to>
    <xdr:sp macro="" textlink="">
      <xdr:nvSpPr>
        <xdr:cNvPr id="138" name="円/楕円 137"/>
        <xdr:cNvSpPr/>
      </xdr:nvSpPr>
      <xdr:spPr bwMode="auto">
        <a:xfrm>
          <a:off x="2857500" y="6855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331982</xdr:rowOff>
    </xdr:from>
    <xdr:ext cx="762000" cy="259045"/>
    <xdr:sp macro="" textlink="">
      <xdr:nvSpPr>
        <xdr:cNvPr id="139" name="テキスト ボックス 138"/>
        <xdr:cNvSpPr txBox="1"/>
      </xdr:nvSpPr>
      <xdr:spPr>
        <a:xfrm>
          <a:off x="2527300" y="694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Ｈ</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年度からＨ</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年度にかけて、財政調整基金に大きく積立て（</a:t>
          </a:r>
          <a:r>
            <a:rPr kumimoji="1" lang="en-US" altLang="ja-JP" sz="1400">
              <a:latin typeface="ＭＳ ゴシック" pitchFamily="49" charset="-128"/>
              <a:ea typeface="ＭＳ ゴシック" pitchFamily="49" charset="-128"/>
            </a:rPr>
            <a:t>251</a:t>
          </a:r>
          <a:r>
            <a:rPr kumimoji="1" lang="ja-JP" altLang="en-US" sz="1400">
              <a:latin typeface="ＭＳ ゴシック" pitchFamily="49" charset="-128"/>
              <a:ea typeface="ＭＳ ゴシック" pitchFamily="49" charset="-128"/>
            </a:rPr>
            <a:t>百万～</a:t>
          </a:r>
          <a:r>
            <a:rPr kumimoji="1" lang="en-US" altLang="ja-JP" sz="1400">
              <a:latin typeface="ＭＳ ゴシック" pitchFamily="49" charset="-128"/>
              <a:ea typeface="ＭＳ ゴシック" pitchFamily="49" charset="-128"/>
            </a:rPr>
            <a:t>506</a:t>
          </a:r>
          <a:r>
            <a:rPr kumimoji="1" lang="ja-JP" altLang="en-US" sz="1400">
              <a:latin typeface="ＭＳ ゴシック" pitchFamily="49" charset="-128"/>
              <a:ea typeface="ＭＳ ゴシック" pitchFamily="49" charset="-128"/>
            </a:rPr>
            <a:t>百万円）た上で、実質収支を確保（</a:t>
          </a:r>
          <a:r>
            <a:rPr kumimoji="1" lang="en-US" altLang="ja-JP" sz="1400">
              <a:latin typeface="ＭＳ ゴシック" pitchFamily="49" charset="-128"/>
              <a:ea typeface="ＭＳ ゴシック" pitchFamily="49" charset="-128"/>
            </a:rPr>
            <a:t>164</a:t>
          </a:r>
          <a:r>
            <a:rPr kumimoji="1" lang="ja-JP" altLang="en-US" sz="1400">
              <a:latin typeface="ＭＳ ゴシック" pitchFamily="49" charset="-128"/>
              <a:ea typeface="ＭＳ ゴシック" pitchFamily="49" charset="-128"/>
            </a:rPr>
            <a:t>百万～</a:t>
          </a:r>
          <a:r>
            <a:rPr kumimoji="1" lang="en-US" altLang="ja-JP" sz="1400">
              <a:latin typeface="ＭＳ ゴシック" pitchFamily="49" charset="-128"/>
              <a:ea typeface="ＭＳ ゴシック" pitchFamily="49" charset="-128"/>
            </a:rPr>
            <a:t>191</a:t>
          </a:r>
          <a:r>
            <a:rPr kumimoji="1" lang="ja-JP" altLang="en-US" sz="1400">
              <a:latin typeface="ＭＳ ゴシック" pitchFamily="49" charset="-128"/>
              <a:ea typeface="ＭＳ ゴシック" pitchFamily="49" charset="-128"/>
            </a:rPr>
            <a:t>百万円）し、</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についても黒字基調の決算で決了しているが、今後本格的に事業展開する学校再編・火葬場建設への財源として財政調整基金を見込んでおり、その取崩額も多大であるとから、さらなる健全な財政運営に努め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を含む８会計において、黒字基調で推移しているが、水道事業会計については料金収入の増加が見込まれない中で、高料金対策及び過年度債の元金償還開始に係る経費が増加し、下水道事業特別会計についても同様に過年度債の元金償還開始に係る経費が増加する。一般会計においても、標準財政規模に比し多大な投資的事業を控えていることから、今後も健全な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までは、類似団体内平均値を下回る数値で推移してきたが、し尿処理施設の建設に係る元金償還開始を控えていること、加えて学校再編・消防常備化等に伴う事業債も見込まれることから数値の上昇は避けることができず、今後、実質公債費比率は、さらに悪化し類似団体内平均値を大きく上回ることが予想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は、学校再編及び学校耐震化に係る起債により一般会計等に係る地方債の現在高は増加したものの、他の将来負担額が減少したこと、加えて財政調整基金の積立等によって、充当可能財源等が増加したことにより、数値は改善している。今後、火葬場建設、学校再編を控えており、地方債の発行及び多額の財政調整基金の取崩しにより財源を確保することが見込まれるため、数値の悪化は確実であり、将来負担比率が類似団体内平均値を大きく上回ることが見込ま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4869176</v>
      </c>
      <c r="BO4" s="349"/>
      <c r="BP4" s="349"/>
      <c r="BQ4" s="349"/>
      <c r="BR4" s="349"/>
      <c r="BS4" s="349"/>
      <c r="BT4" s="349"/>
      <c r="BU4" s="350"/>
      <c r="BV4" s="348">
        <v>4940588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8.6</v>
      </c>
      <c r="CU4" s="355"/>
      <c r="CV4" s="355"/>
      <c r="CW4" s="355"/>
      <c r="CX4" s="355"/>
      <c r="CY4" s="355"/>
      <c r="CZ4" s="355"/>
      <c r="DA4" s="356"/>
      <c r="DB4" s="354">
        <v>5.7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4530259</v>
      </c>
      <c r="BO5" s="386"/>
      <c r="BP5" s="386"/>
      <c r="BQ5" s="386"/>
      <c r="BR5" s="386"/>
      <c r="BS5" s="386"/>
      <c r="BT5" s="386"/>
      <c r="BU5" s="387"/>
      <c r="BV5" s="385">
        <v>4642309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92.1</v>
      </c>
      <c r="CU5" s="383"/>
      <c r="CV5" s="383"/>
      <c r="CW5" s="383"/>
      <c r="CX5" s="383"/>
      <c r="CY5" s="383"/>
      <c r="CZ5" s="383"/>
      <c r="DA5" s="384"/>
      <c r="DB5" s="382">
        <v>92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338917</v>
      </c>
      <c r="BO6" s="386"/>
      <c r="BP6" s="386"/>
      <c r="BQ6" s="386"/>
      <c r="BR6" s="386"/>
      <c r="BS6" s="386"/>
      <c r="BT6" s="386"/>
      <c r="BU6" s="387"/>
      <c r="BV6" s="385">
        <v>298279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99.5</v>
      </c>
      <c r="CU6" s="423"/>
      <c r="CV6" s="423"/>
      <c r="CW6" s="423"/>
      <c r="CX6" s="423"/>
      <c r="CY6" s="423"/>
      <c r="CZ6" s="423"/>
      <c r="DA6" s="424"/>
      <c r="DB6" s="422">
        <v>99.6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56262</v>
      </c>
      <c r="BO7" s="386"/>
      <c r="BP7" s="386"/>
      <c r="BQ7" s="386"/>
      <c r="BR7" s="386"/>
      <c r="BS7" s="386"/>
      <c r="BT7" s="386"/>
      <c r="BU7" s="387"/>
      <c r="BV7" s="385">
        <v>109716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3297388</v>
      </c>
      <c r="CU7" s="386"/>
      <c r="CV7" s="386"/>
      <c r="CW7" s="386"/>
      <c r="CX7" s="386"/>
      <c r="CY7" s="386"/>
      <c r="CZ7" s="386"/>
      <c r="DA7" s="387"/>
      <c r="DB7" s="385">
        <v>3309499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282655</v>
      </c>
      <c r="BO8" s="386"/>
      <c r="BP8" s="386"/>
      <c r="BQ8" s="386"/>
      <c r="BR8" s="386"/>
      <c r="BS8" s="386"/>
      <c r="BT8" s="386"/>
      <c r="BU8" s="387"/>
      <c r="BV8" s="385">
        <v>188563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0.44</v>
      </c>
      <c r="CU8" s="426"/>
      <c r="CV8" s="426"/>
      <c r="CW8" s="426"/>
      <c r="CX8" s="426"/>
      <c r="CY8" s="426"/>
      <c r="CZ8" s="426"/>
      <c r="DA8" s="427"/>
      <c r="DB8" s="425">
        <v>0.44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11650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94092</v>
      </c>
      <c r="BO9" s="386"/>
      <c r="BP9" s="386"/>
      <c r="BQ9" s="386"/>
      <c r="BR9" s="386"/>
      <c r="BS9" s="386"/>
      <c r="BT9" s="386"/>
      <c r="BU9" s="387"/>
      <c r="BV9" s="385">
        <v>14882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8.6</v>
      </c>
      <c r="CU9" s="383"/>
      <c r="CV9" s="383"/>
      <c r="CW9" s="383"/>
      <c r="CX9" s="383"/>
      <c r="CY9" s="383"/>
      <c r="CZ9" s="383"/>
      <c r="DA9" s="384"/>
      <c r="DB9" s="382">
        <v>9.1999999999999993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12897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206360</v>
      </c>
      <c r="BO10" s="386"/>
      <c r="BP10" s="386"/>
      <c r="BQ10" s="386"/>
      <c r="BR10" s="386"/>
      <c r="BS10" s="386"/>
      <c r="BT10" s="386"/>
      <c r="BU10" s="387"/>
      <c r="BV10" s="385">
        <v>315229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11504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30000</v>
      </c>
      <c r="BO12" s="386"/>
      <c r="BP12" s="386"/>
      <c r="BQ12" s="386"/>
      <c r="BR12" s="386"/>
      <c r="BS12" s="386"/>
      <c r="BT12" s="386"/>
      <c r="BU12" s="387"/>
      <c r="BV12" s="385">
        <v>219000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11447</v>
      </c>
      <c r="S13" s="467"/>
      <c r="T13" s="467"/>
      <c r="U13" s="467"/>
      <c r="V13" s="468"/>
      <c r="W13" s="401" t="s">
        <v>123</v>
      </c>
      <c r="X13" s="402"/>
      <c r="Y13" s="402"/>
      <c r="Z13" s="402"/>
      <c r="AA13" s="402"/>
      <c r="AB13" s="392"/>
      <c r="AC13" s="436">
        <v>507</v>
      </c>
      <c r="AD13" s="437"/>
      <c r="AE13" s="437"/>
      <c r="AF13" s="437"/>
      <c r="AG13" s="476"/>
      <c r="AH13" s="436">
        <v>689</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270452</v>
      </c>
      <c r="BO13" s="386"/>
      <c r="BP13" s="386"/>
      <c r="BQ13" s="386"/>
      <c r="BR13" s="386"/>
      <c r="BS13" s="386"/>
      <c r="BT13" s="386"/>
      <c r="BU13" s="387"/>
      <c r="BV13" s="385">
        <v>111111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12</v>
      </c>
      <c r="CU13" s="383"/>
      <c r="CV13" s="383"/>
      <c r="CW13" s="383"/>
      <c r="CX13" s="383"/>
      <c r="CY13" s="383"/>
      <c r="CZ13" s="383"/>
      <c r="DA13" s="384"/>
      <c r="DB13" s="382">
        <v>11.1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11646</v>
      </c>
      <c r="S14" s="467"/>
      <c r="T14" s="467"/>
      <c r="U14" s="467"/>
      <c r="V14" s="468"/>
      <c r="W14" s="375"/>
      <c r="X14" s="376"/>
      <c r="Y14" s="376"/>
      <c r="Z14" s="376"/>
      <c r="AA14" s="376"/>
      <c r="AB14" s="365"/>
      <c r="AC14" s="469">
        <v>9.5</v>
      </c>
      <c r="AD14" s="470"/>
      <c r="AE14" s="470"/>
      <c r="AF14" s="470"/>
      <c r="AG14" s="471"/>
      <c r="AH14" s="469">
        <v>10.8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49.9</v>
      </c>
      <c r="CU14" s="481"/>
      <c r="CV14" s="481"/>
      <c r="CW14" s="481"/>
      <c r="CX14" s="481"/>
      <c r="CY14" s="481"/>
      <c r="CZ14" s="481"/>
      <c r="DA14" s="482"/>
      <c r="DB14" s="480">
        <v>58.2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11590</v>
      </c>
      <c r="S15" s="467"/>
      <c r="T15" s="467"/>
      <c r="U15" s="467"/>
      <c r="V15" s="468"/>
      <c r="W15" s="401" t="s">
        <v>130</v>
      </c>
      <c r="X15" s="402"/>
      <c r="Y15" s="402"/>
      <c r="Z15" s="402"/>
      <c r="AA15" s="402"/>
      <c r="AB15" s="392"/>
      <c r="AC15" s="436">
        <v>1115</v>
      </c>
      <c r="AD15" s="437"/>
      <c r="AE15" s="437"/>
      <c r="AF15" s="437"/>
      <c r="AG15" s="476"/>
      <c r="AH15" s="436">
        <v>1474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1164665</v>
      </c>
      <c r="BO15" s="349"/>
      <c r="BP15" s="349"/>
      <c r="BQ15" s="349"/>
      <c r="BR15" s="349"/>
      <c r="BS15" s="349"/>
      <c r="BT15" s="349"/>
      <c r="BU15" s="350"/>
      <c r="BV15" s="348">
        <v>1209901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20.8</v>
      </c>
      <c r="AD16" s="470"/>
      <c r="AE16" s="470"/>
      <c r="AF16" s="470"/>
      <c r="AG16" s="471"/>
      <c r="AH16" s="469">
        <v>23.1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2714653</v>
      </c>
      <c r="BO16" s="386"/>
      <c r="BP16" s="386"/>
      <c r="BQ16" s="386"/>
      <c r="BR16" s="386"/>
      <c r="BS16" s="386"/>
      <c r="BT16" s="386"/>
      <c r="BU16" s="387"/>
      <c r="BV16" s="385">
        <v>2716658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3730</v>
      </c>
      <c r="AD17" s="437"/>
      <c r="AE17" s="437"/>
      <c r="AF17" s="437"/>
      <c r="AG17" s="476"/>
      <c r="AH17" s="436">
        <v>3933</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1490714</v>
      </c>
      <c r="BO17" s="386"/>
      <c r="BP17" s="386"/>
      <c r="BQ17" s="386"/>
      <c r="BR17" s="386"/>
      <c r="BS17" s="386"/>
      <c r="BT17" s="386"/>
      <c r="BU17" s="387"/>
      <c r="BV17" s="385">
        <v>1549369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98.68</v>
      </c>
      <c r="M18" s="498"/>
      <c r="N18" s="498"/>
      <c r="O18" s="498"/>
      <c r="P18" s="498"/>
      <c r="Q18" s="498"/>
      <c r="R18" s="499"/>
      <c r="S18" s="499"/>
      <c r="T18" s="499"/>
      <c r="U18" s="499"/>
      <c r="V18" s="500"/>
      <c r="W18" s="403"/>
      <c r="X18" s="404"/>
      <c r="Y18" s="404"/>
      <c r="Z18" s="404"/>
      <c r="AA18" s="404"/>
      <c r="AB18" s="395"/>
      <c r="AC18" s="501">
        <v>69.7</v>
      </c>
      <c r="AD18" s="502"/>
      <c r="AE18" s="502"/>
      <c r="AF18" s="502"/>
      <c r="AG18" s="503"/>
      <c r="AH18" s="501">
        <v>61.5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3067206</v>
      </c>
      <c r="BO18" s="386"/>
      <c r="BP18" s="386"/>
      <c r="BQ18" s="386"/>
      <c r="BR18" s="386"/>
      <c r="BS18" s="386"/>
      <c r="BT18" s="386"/>
      <c r="BU18" s="387"/>
      <c r="BV18" s="385">
        <v>3052136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118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4006799</v>
      </c>
      <c r="BO19" s="386"/>
      <c r="BP19" s="386"/>
      <c r="BQ19" s="386"/>
      <c r="BR19" s="386"/>
      <c r="BS19" s="386"/>
      <c r="BT19" s="386"/>
      <c r="BU19" s="387"/>
      <c r="BV19" s="385">
        <v>4178209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3853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4425177</v>
      </c>
      <c r="BO23" s="386"/>
      <c r="BP23" s="386"/>
      <c r="BQ23" s="386"/>
      <c r="BR23" s="386"/>
      <c r="BS23" s="386"/>
      <c r="BT23" s="386"/>
      <c r="BU23" s="387"/>
      <c r="BV23" s="385">
        <v>4354054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6300</v>
      </c>
      <c r="R24" s="437"/>
      <c r="S24" s="437"/>
      <c r="T24" s="437"/>
      <c r="U24" s="437"/>
      <c r="V24" s="476"/>
      <c r="W24" s="531"/>
      <c r="X24" s="519"/>
      <c r="Y24" s="520"/>
      <c r="Z24" s="435" t="s">
        <v>153</v>
      </c>
      <c r="AA24" s="415"/>
      <c r="AB24" s="415"/>
      <c r="AC24" s="415"/>
      <c r="AD24" s="415"/>
      <c r="AE24" s="415"/>
      <c r="AF24" s="415"/>
      <c r="AG24" s="416"/>
      <c r="AH24" s="436">
        <v>102</v>
      </c>
      <c r="AI24" s="437"/>
      <c r="AJ24" s="437"/>
      <c r="AK24" s="437"/>
      <c r="AL24" s="476"/>
      <c r="AM24" s="436">
        <v>310182</v>
      </c>
      <c r="AN24" s="437"/>
      <c r="AO24" s="437"/>
      <c r="AP24" s="437"/>
      <c r="AQ24" s="437"/>
      <c r="AR24" s="476"/>
      <c r="AS24" s="436">
        <v>3041</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3609764</v>
      </c>
      <c r="BO24" s="386"/>
      <c r="BP24" s="386"/>
      <c r="BQ24" s="386"/>
      <c r="BR24" s="386"/>
      <c r="BS24" s="386"/>
      <c r="BT24" s="386"/>
      <c r="BU24" s="387"/>
      <c r="BV24" s="385">
        <v>3432776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5840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580495</v>
      </c>
      <c r="BO25" s="349"/>
      <c r="BP25" s="349"/>
      <c r="BQ25" s="349"/>
      <c r="BR25" s="349"/>
      <c r="BS25" s="349"/>
      <c r="BT25" s="349"/>
      <c r="BU25" s="350"/>
      <c r="BV25" s="348">
        <v>227851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5280</v>
      </c>
      <c r="R26" s="437"/>
      <c r="S26" s="437"/>
      <c r="T26" s="437"/>
      <c r="U26" s="437"/>
      <c r="V26" s="476"/>
      <c r="W26" s="531"/>
      <c r="X26" s="519"/>
      <c r="Y26" s="520"/>
      <c r="Z26" s="435" t="s">
        <v>159</v>
      </c>
      <c r="AA26" s="539"/>
      <c r="AB26" s="539"/>
      <c r="AC26" s="539"/>
      <c r="AD26" s="539"/>
      <c r="AE26" s="539"/>
      <c r="AF26" s="539"/>
      <c r="AG26" s="540"/>
      <c r="AH26" s="436">
        <v>8</v>
      </c>
      <c r="AI26" s="437"/>
      <c r="AJ26" s="437"/>
      <c r="AK26" s="437"/>
      <c r="AL26" s="476"/>
      <c r="AM26" s="436">
        <v>23672</v>
      </c>
      <c r="AN26" s="437"/>
      <c r="AO26" s="437"/>
      <c r="AP26" s="437"/>
      <c r="AQ26" s="437"/>
      <c r="AR26" s="476"/>
      <c r="AS26" s="436">
        <v>2959</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3600</v>
      </c>
      <c r="R27" s="437"/>
      <c r="S27" s="437"/>
      <c r="T27" s="437"/>
      <c r="U27" s="437"/>
      <c r="V27" s="476"/>
      <c r="W27" s="531"/>
      <c r="X27" s="519"/>
      <c r="Y27" s="520"/>
      <c r="Z27" s="435" t="s">
        <v>162</v>
      </c>
      <c r="AA27" s="415"/>
      <c r="AB27" s="415"/>
      <c r="AC27" s="415"/>
      <c r="AD27" s="415"/>
      <c r="AE27" s="415"/>
      <c r="AF27" s="415"/>
      <c r="AG27" s="416"/>
      <c r="AH27" s="436">
        <v>5</v>
      </c>
      <c r="AI27" s="437"/>
      <c r="AJ27" s="437"/>
      <c r="AK27" s="437"/>
      <c r="AL27" s="476"/>
      <c r="AM27" s="436">
        <v>18910</v>
      </c>
      <c r="AN27" s="437"/>
      <c r="AO27" s="437"/>
      <c r="AP27" s="437"/>
      <c r="AQ27" s="437"/>
      <c r="AR27" s="476"/>
      <c r="AS27" s="436">
        <v>3782</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t="s">
        <v>121</v>
      </c>
      <c r="BO27" s="553"/>
      <c r="BP27" s="553"/>
      <c r="BQ27" s="553"/>
      <c r="BR27" s="553"/>
      <c r="BS27" s="553"/>
      <c r="BT27" s="553"/>
      <c r="BU27" s="554"/>
      <c r="BV27" s="552" t="s">
        <v>121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3000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3359311</v>
      </c>
      <c r="BO28" s="349"/>
      <c r="BP28" s="349"/>
      <c r="BQ28" s="349"/>
      <c r="BR28" s="349"/>
      <c r="BS28" s="349"/>
      <c r="BT28" s="349"/>
      <c r="BU28" s="350"/>
      <c r="BV28" s="348">
        <v>3182951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10</v>
      </c>
      <c r="M29" s="437"/>
      <c r="N29" s="437"/>
      <c r="O29" s="437"/>
      <c r="P29" s="476"/>
      <c r="Q29" s="436">
        <v>2800</v>
      </c>
      <c r="R29" s="437"/>
      <c r="S29" s="437"/>
      <c r="T29" s="437"/>
      <c r="U29" s="437"/>
      <c r="V29" s="476"/>
      <c r="W29" s="531"/>
      <c r="X29" s="519"/>
      <c r="Y29" s="520"/>
      <c r="Z29" s="435" t="s">
        <v>169</v>
      </c>
      <c r="AA29" s="415"/>
      <c r="AB29" s="415"/>
      <c r="AC29" s="415"/>
      <c r="AD29" s="415"/>
      <c r="AE29" s="415"/>
      <c r="AF29" s="415"/>
      <c r="AG29" s="416"/>
      <c r="AH29" s="436">
        <v>107</v>
      </c>
      <c r="AI29" s="437"/>
      <c r="AJ29" s="437"/>
      <c r="AK29" s="437"/>
      <c r="AL29" s="476"/>
      <c r="AM29" s="436">
        <v>329092</v>
      </c>
      <c r="AN29" s="437"/>
      <c r="AO29" s="437"/>
      <c r="AP29" s="437"/>
      <c r="AQ29" s="437"/>
      <c r="AR29" s="476"/>
      <c r="AS29" s="436">
        <v>3076</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t="s">
        <v>121</v>
      </c>
      <c r="BO29" s="386"/>
      <c r="BP29" s="386"/>
      <c r="BQ29" s="386"/>
      <c r="BR29" s="386"/>
      <c r="BS29" s="386"/>
      <c r="BT29" s="386"/>
      <c r="BU29" s="387"/>
      <c r="BV29" s="385" t="s">
        <v>121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92.2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868324</v>
      </c>
      <c r="BO30" s="553"/>
      <c r="BP30" s="553"/>
      <c r="BQ30" s="553"/>
      <c r="BR30" s="553"/>
      <c r="BS30" s="553"/>
      <c r="BT30" s="553"/>
      <c r="BU30" s="554"/>
      <c r="BV30" s="552">
        <v>870944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IF('各会計、関係団体の財政状況及び健全化判断比率'!B33="","",'各会計、関係団体の財政状況及び健全化判断比率'!B33)</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豊能郡環境施設組合</v>
      </c>
      <c r="BZ34" s="565"/>
      <c r="CA34" s="565"/>
      <c r="CB34" s="565"/>
      <c r="CC34" s="565"/>
      <c r="CD34" s="565"/>
      <c r="CE34" s="565"/>
      <c r="CF34" s="565"/>
      <c r="CG34" s="565"/>
      <c r="CH34" s="565"/>
      <c r="CI34" s="565"/>
      <c r="CJ34" s="565"/>
      <c r="CK34" s="565"/>
      <c r="CL34" s="565"/>
      <c r="CM34" s="565"/>
      <c r="CN34" s="165"/>
      <c r="CO34" s="564">
        <f>IF(CQ34="","",MAX(C34:D43,U34:V43,AM34:AN43,BE34:BF43,BW34:BX43)+1)</f>
        <v>15</v>
      </c>
      <c r="CP34" s="564"/>
      <c r="CQ34" s="565" t="str">
        <f>IF('各会計、関係団体の財政状況及び健全化判断比率'!BS7="","",'各会計、関係団体の財政状況及び健全化判断比率'!BS7)</f>
        <v>能勢物産センター</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IF('各会計、関係団体の財政状況及び健全化判断比率'!B34="","",'各会計、関係団体の財政状況及び健全化判断比率'!B34)</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猪名川上流広域ごみ処理施設組合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大阪府後期高齢者医療連合（一般会計）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国民健康保険診療所特別会計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大阪府後期高齢者医療連合（後期高齢者医療特別会計）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大阪広域水道企業団（水道事業会計）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大阪広域水道企業団（工業用水道事業会計）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7" t="s">
        <v>24</v>
      </c>
      <c r="C41" s="1168"/>
      <c r="D41" s="81"/>
      <c r="E41" s="1173" t="s">
        <v>25</v>
      </c>
      <c r="F41" s="1173"/>
      <c r="G41" s="1173"/>
      <c r="H41" s="1174"/>
      <c r="I41" s="82">
        <v>3908</v>
      </c>
      <c r="J41" s="83">
        <v>4179</v>
      </c>
      <c r="K41" s="83">
        <v>4489</v>
      </c>
      <c r="L41" s="83">
        <v>4424</v>
      </c>
      <c r="M41" s="84">
        <v>4486</v>
      </c>
    </row>
    <row r="42" spans="2:13" ht="27.75" customHeight="1">
      <c r="B42" s="1169"/>
      <c r="C42" s="1170"/>
      <c r="D42" s="85"/>
      <c r="E42" s="1175" t="s">
        <v>26</v>
      </c>
      <c r="F42" s="1175"/>
      <c r="G42" s="1175"/>
      <c r="H42" s="1176"/>
      <c r="I42" s="86" t="s">
        <v>478</v>
      </c>
      <c r="J42" s="87" t="s">
        <v>478</v>
      </c>
      <c r="K42" s="87" t="s">
        <v>478</v>
      </c>
      <c r="L42" s="87" t="s">
        <v>478</v>
      </c>
      <c r="M42" s="88" t="s">
        <v>478</v>
      </c>
    </row>
    <row r="43" spans="2:13" ht="27.75" customHeight="1">
      <c r="B43" s="1169"/>
      <c r="C43" s="1170"/>
      <c r="D43" s="85"/>
      <c r="E43" s="1175" t="s">
        <v>27</v>
      </c>
      <c r="F43" s="1175"/>
      <c r="G43" s="1175"/>
      <c r="H43" s="1176"/>
      <c r="I43" s="86">
        <v>4440</v>
      </c>
      <c r="J43" s="87">
        <v>5098</v>
      </c>
      <c r="K43" s="87">
        <v>5293</v>
      </c>
      <c r="L43" s="87">
        <v>5235</v>
      </c>
      <c r="M43" s="88">
        <v>5148</v>
      </c>
    </row>
    <row r="44" spans="2:13" ht="27.75" customHeight="1">
      <c r="B44" s="1169"/>
      <c r="C44" s="1170"/>
      <c r="D44" s="85"/>
      <c r="E44" s="1175" t="s">
        <v>28</v>
      </c>
      <c r="F44" s="1175"/>
      <c r="G44" s="1175"/>
      <c r="H44" s="1176"/>
      <c r="I44" s="86">
        <v>916</v>
      </c>
      <c r="J44" s="87">
        <v>882</v>
      </c>
      <c r="K44" s="87">
        <v>821</v>
      </c>
      <c r="L44" s="87">
        <v>748</v>
      </c>
      <c r="M44" s="88">
        <v>674</v>
      </c>
    </row>
    <row r="45" spans="2:13" ht="27.75" customHeight="1">
      <c r="B45" s="1169"/>
      <c r="C45" s="1170"/>
      <c r="D45" s="85"/>
      <c r="E45" s="1175" t="s">
        <v>29</v>
      </c>
      <c r="F45" s="1175"/>
      <c r="G45" s="1175"/>
      <c r="H45" s="1176"/>
      <c r="I45" s="86">
        <v>976</v>
      </c>
      <c r="J45" s="87">
        <v>938</v>
      </c>
      <c r="K45" s="87">
        <v>968</v>
      </c>
      <c r="L45" s="87">
        <v>905</v>
      </c>
      <c r="M45" s="88">
        <v>902</v>
      </c>
    </row>
    <row r="46" spans="2:13" ht="27.75" customHeight="1">
      <c r="B46" s="1169"/>
      <c r="C46" s="1170"/>
      <c r="D46" s="85"/>
      <c r="E46" s="1175" t="s">
        <v>30</v>
      </c>
      <c r="F46" s="1175"/>
      <c r="G46" s="1175"/>
      <c r="H46" s="1176"/>
      <c r="I46" s="86" t="s">
        <v>478</v>
      </c>
      <c r="J46" s="87" t="s">
        <v>478</v>
      </c>
      <c r="K46" s="87" t="s">
        <v>478</v>
      </c>
      <c r="L46" s="87" t="s">
        <v>478</v>
      </c>
      <c r="M46" s="88" t="s">
        <v>478</v>
      </c>
    </row>
    <row r="47" spans="2:13" ht="27.75" customHeight="1">
      <c r="B47" s="1169"/>
      <c r="C47" s="1170"/>
      <c r="D47" s="85"/>
      <c r="E47" s="1175" t="s">
        <v>31</v>
      </c>
      <c r="F47" s="1175"/>
      <c r="G47" s="1175"/>
      <c r="H47" s="1176"/>
      <c r="I47" s="86" t="s">
        <v>478</v>
      </c>
      <c r="J47" s="87" t="s">
        <v>478</v>
      </c>
      <c r="K47" s="87" t="s">
        <v>478</v>
      </c>
      <c r="L47" s="87" t="s">
        <v>478</v>
      </c>
      <c r="M47" s="88" t="s">
        <v>478</v>
      </c>
    </row>
    <row r="48" spans="2:13" ht="27.75" customHeight="1">
      <c r="B48" s="1171"/>
      <c r="C48" s="1172"/>
      <c r="D48" s="85"/>
      <c r="E48" s="1175" t="s">
        <v>32</v>
      </c>
      <c r="F48" s="1175"/>
      <c r="G48" s="1175"/>
      <c r="H48" s="1176"/>
      <c r="I48" s="86" t="s">
        <v>478</v>
      </c>
      <c r="J48" s="87" t="s">
        <v>478</v>
      </c>
      <c r="K48" s="87" t="s">
        <v>478</v>
      </c>
      <c r="L48" s="87" t="s">
        <v>478</v>
      </c>
      <c r="M48" s="88" t="s">
        <v>478</v>
      </c>
    </row>
    <row r="49" spans="2:13" ht="27.75" customHeight="1">
      <c r="B49" s="1177" t="s">
        <v>33</v>
      </c>
      <c r="C49" s="1178"/>
      <c r="D49" s="89"/>
      <c r="E49" s="1175" t="s">
        <v>34</v>
      </c>
      <c r="F49" s="1175"/>
      <c r="G49" s="1175"/>
      <c r="H49" s="1176"/>
      <c r="I49" s="86">
        <v>3264</v>
      </c>
      <c r="J49" s="87">
        <v>3832</v>
      </c>
      <c r="K49" s="87">
        <v>4121</v>
      </c>
      <c r="L49" s="87">
        <v>4245</v>
      </c>
      <c r="M49" s="88">
        <v>4424</v>
      </c>
    </row>
    <row r="50" spans="2:13" ht="27.75" customHeight="1">
      <c r="B50" s="1169"/>
      <c r="C50" s="1170"/>
      <c r="D50" s="85"/>
      <c r="E50" s="1175" t="s">
        <v>35</v>
      </c>
      <c r="F50" s="1175"/>
      <c r="G50" s="1175"/>
      <c r="H50" s="1176"/>
      <c r="I50" s="86">
        <v>381</v>
      </c>
      <c r="J50" s="87">
        <v>344</v>
      </c>
      <c r="K50" s="87" t="s">
        <v>478</v>
      </c>
      <c r="L50" s="87" t="s">
        <v>478</v>
      </c>
      <c r="M50" s="88" t="s">
        <v>478</v>
      </c>
    </row>
    <row r="51" spans="2:13" ht="27.75" customHeight="1">
      <c r="B51" s="1171"/>
      <c r="C51" s="1172"/>
      <c r="D51" s="85"/>
      <c r="E51" s="1175" t="s">
        <v>36</v>
      </c>
      <c r="F51" s="1175"/>
      <c r="G51" s="1175"/>
      <c r="H51" s="1176"/>
      <c r="I51" s="86">
        <v>5166</v>
      </c>
      <c r="J51" s="87">
        <v>5305</v>
      </c>
      <c r="K51" s="87">
        <v>5415</v>
      </c>
      <c r="L51" s="87">
        <v>5375</v>
      </c>
      <c r="M51" s="88">
        <v>5344</v>
      </c>
    </row>
    <row r="52" spans="2:13" ht="27.75" customHeight="1" thickBot="1">
      <c r="B52" s="1179" t="s">
        <v>37</v>
      </c>
      <c r="C52" s="1180"/>
      <c r="D52" s="90"/>
      <c r="E52" s="1181" t="s">
        <v>38</v>
      </c>
      <c r="F52" s="1181"/>
      <c r="G52" s="1181"/>
      <c r="H52" s="1182"/>
      <c r="I52" s="91">
        <v>1430</v>
      </c>
      <c r="J52" s="92">
        <v>1616</v>
      </c>
      <c r="K52" s="92">
        <v>2036</v>
      </c>
      <c r="L52" s="92">
        <v>1692</v>
      </c>
      <c r="M52" s="93">
        <v>1442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28552</v>
      </c>
      <c r="E3" s="116"/>
      <c r="F3" s="117">
        <v>70254</v>
      </c>
      <c r="G3" s="118"/>
      <c r="H3" s="119"/>
    </row>
    <row r="4" spans="1:8">
      <c r="A4" s="120"/>
      <c r="B4" s="121"/>
      <c r="C4" s="122"/>
      <c r="D4" s="123">
        <v>28306</v>
      </c>
      <c r="E4" s="124"/>
      <c r="F4" s="125">
        <v>41764</v>
      </c>
      <c r="G4" s="126"/>
      <c r="H4" s="127"/>
    </row>
    <row r="5" spans="1:8">
      <c r="A5" s="108" t="s">
        <v>512</v>
      </c>
      <c r="B5" s="113"/>
      <c r="C5" s="114"/>
      <c r="D5" s="115">
        <v>43875</v>
      </c>
      <c r="E5" s="116"/>
      <c r="F5" s="117">
        <v>89245</v>
      </c>
      <c r="G5" s="118"/>
      <c r="H5" s="119"/>
    </row>
    <row r="6" spans="1:8">
      <c r="A6" s="120"/>
      <c r="B6" s="121"/>
      <c r="C6" s="122"/>
      <c r="D6" s="123">
        <v>43145</v>
      </c>
      <c r="E6" s="124"/>
      <c r="F6" s="125">
        <v>42966</v>
      </c>
      <c r="G6" s="126"/>
      <c r="H6" s="127"/>
    </row>
    <row r="7" spans="1:8">
      <c r="A7" s="108" t="s">
        <v>513</v>
      </c>
      <c r="B7" s="113"/>
      <c r="C7" s="114"/>
      <c r="D7" s="115">
        <v>70786</v>
      </c>
      <c r="E7" s="116"/>
      <c r="F7" s="117">
        <v>70897</v>
      </c>
      <c r="G7" s="118"/>
      <c r="H7" s="119"/>
    </row>
    <row r="8" spans="1:8">
      <c r="A8" s="120"/>
      <c r="B8" s="121"/>
      <c r="C8" s="122"/>
      <c r="D8" s="123">
        <v>70750</v>
      </c>
      <c r="E8" s="124"/>
      <c r="F8" s="125">
        <v>39878</v>
      </c>
      <c r="G8" s="126"/>
      <c r="H8" s="127"/>
    </row>
    <row r="9" spans="1:8">
      <c r="A9" s="108" t="s">
        <v>514</v>
      </c>
      <c r="B9" s="113"/>
      <c r="C9" s="114"/>
      <c r="D9" s="115">
        <v>21352</v>
      </c>
      <c r="E9" s="116"/>
      <c r="F9" s="117">
        <v>66496</v>
      </c>
      <c r="G9" s="118"/>
      <c r="H9" s="119"/>
    </row>
    <row r="10" spans="1:8">
      <c r="A10" s="120"/>
      <c r="B10" s="121"/>
      <c r="C10" s="122"/>
      <c r="D10" s="123">
        <v>20276</v>
      </c>
      <c r="E10" s="124"/>
      <c r="F10" s="125">
        <v>36530</v>
      </c>
      <c r="G10" s="126"/>
      <c r="H10" s="127"/>
    </row>
    <row r="11" spans="1:8">
      <c r="A11" s="108" t="s">
        <v>515</v>
      </c>
      <c r="B11" s="113"/>
      <c r="C11" s="114"/>
      <c r="D11" s="115">
        <v>35144</v>
      </c>
      <c r="E11" s="116"/>
      <c r="F11" s="117">
        <v>82748</v>
      </c>
      <c r="G11" s="118"/>
      <c r="H11" s="119"/>
    </row>
    <row r="12" spans="1:8">
      <c r="A12" s="120"/>
      <c r="B12" s="121"/>
      <c r="C12" s="128"/>
      <c r="D12" s="123">
        <v>22101</v>
      </c>
      <c r="E12" s="124"/>
      <c r="F12" s="125">
        <v>44732</v>
      </c>
      <c r="G12" s="126"/>
      <c r="H12" s="127"/>
    </row>
    <row r="13" spans="1:8">
      <c r="A13" s="108"/>
      <c r="B13" s="113"/>
      <c r="C13" s="129"/>
      <c r="D13" s="130">
        <v>39942</v>
      </c>
      <c r="E13" s="131"/>
      <c r="F13" s="132">
        <v>75928</v>
      </c>
      <c r="G13" s="133"/>
      <c r="H13" s="119"/>
    </row>
    <row r="14" spans="1:8">
      <c r="A14" s="120"/>
      <c r="B14" s="121"/>
      <c r="C14" s="122"/>
      <c r="D14" s="123">
        <v>36916</v>
      </c>
      <c r="E14" s="124"/>
      <c r="F14" s="125">
        <v>41174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5.81</v>
      </c>
      <c r="C19" s="134">
        <f>ROUND(VALUE(SUBSTITUTE(実質収支比率等に係る経年分析!G$48,"▲","-")),2)</f>
        <v>4.8099999999999996</v>
      </c>
      <c r="D19" s="134">
        <f>ROUND(VALUE(SUBSTITUTE(実質収支比率等に係る経年分析!H$48,"▲","-")),2)</f>
        <v>5.18</v>
      </c>
      <c r="E19" s="134">
        <f>ROUND(VALUE(SUBSTITUTE(実質収支比率等に係る経年分析!I$48,"▲","-")),2)</f>
        <v>5.7</v>
      </c>
      <c r="F19" s="134">
        <f>ROUND(VALUE(SUBSTITUTE(実質収支比率等に係る経年分析!J$48,"▲","-")),2)</f>
        <v>8.57</v>
      </c>
    </row>
    <row r="20" spans="1:11">
      <c r="A20" s="134" t="s">
        <v>43</v>
      </c>
      <c r="B20" s="134">
        <f>ROUND(VALUE(SUBSTITUTE(実質収支比率等に係る経年分析!F$47,"▲","-")),2)</f>
        <v>69.55</v>
      </c>
      <c r="C20" s="134">
        <f>ROUND(VALUE(SUBSTITUTE(実質収支比率等に係る経年分析!G$47,"▲","-")),2)</f>
        <v>81.900000000000006</v>
      </c>
      <c r="D20" s="134">
        <f>ROUND(VALUE(SUBSTITUTE(実質収支比率等に係る経年分析!H$47,"▲","-")),2)</f>
        <v>92.05</v>
      </c>
      <c r="E20" s="134">
        <f>ROUND(VALUE(SUBSTITUTE(実質収支比率等に係る経年分析!I$47,"▲","-")),2)</f>
        <v>96.18</v>
      </c>
      <c r="F20" s="134">
        <f>ROUND(VALUE(SUBSTITUTE(実質収支比率等に係る経年分析!J$47,"▲","-")),2)</f>
        <v>101.88</v>
      </c>
    </row>
    <row r="21" spans="1:11">
      <c r="A21" s="134" t="s">
        <v>44</v>
      </c>
      <c r="B21" s="134">
        <f>IF(ISNUMBER(VALUE(SUBSTITUTE(実質収支比率等に係る経年分析!F$49,"▲","-"))),ROUND(VALUE(SUBSTITUTE(実質収支比率等に係る経年分析!F$49,"▲","-")),2),NA())</f>
        <v>13.11</v>
      </c>
      <c r="C21" s="134">
        <f>IF(ISNUMBER(VALUE(SUBSTITUTE(実質収支比率等に係る経年分析!G$49,"▲","-"))),ROUND(VALUE(SUBSTITUTE(実質収支比率等に係る経年分析!G$49,"▲","-")),2),NA())</f>
        <v>14</v>
      </c>
      <c r="D21" s="134">
        <f>IF(ISNUMBER(VALUE(SUBSTITUTE(実質収支比率等に係る経年分析!H$49,"▲","-"))),ROUND(VALUE(SUBSTITUTE(実質収支比率等に係る経年分析!H$49,"▲","-")),2),NA())</f>
        <v>9.6999999999999993</v>
      </c>
      <c r="E21" s="134">
        <f>IF(ISNUMBER(VALUE(SUBSTITUTE(実質収支比率等に係る経年分析!I$49,"▲","-"))),ROUND(VALUE(SUBSTITUTE(実質収支比率等に係る経年分析!I$49,"▲","-")),2),NA())</f>
        <v>3.36</v>
      </c>
      <c r="F21" s="134">
        <f>IF(ISNUMBER(VALUE(SUBSTITUTE(実質収支比率等に係る経年分析!J$49,"▲","-"))),ROUND(VALUE(SUBSTITUTE(実質収支比率等に係る経年分析!J$49,"▲","-")),2),NA())</f>
        <v>8.1999999999999993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国民健康保険診療所特別会計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0.28999999999999998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0.28999999999999998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0.56999999999999995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5.28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4.8099999999999996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4.8099999999999996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5.18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8.57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14.52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17.27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19.86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21.72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22.52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429</v>
      </c>
      <c r="E42" s="136"/>
      <c r="F42" s="136"/>
      <c r="G42" s="136">
        <f>'実質公債費比率（分子）の構造'!L$52</f>
        <v>432</v>
      </c>
      <c r="H42" s="136"/>
      <c r="I42" s="136"/>
      <c r="J42" s="136">
        <f>'実質公債費比率（分子）の構造'!M$52</f>
        <v>495</v>
      </c>
      <c r="K42" s="136"/>
      <c r="L42" s="136"/>
      <c r="M42" s="136">
        <f>'実質公債費比率（分子）の構造'!N$52</f>
        <v>406</v>
      </c>
      <c r="N42" s="136"/>
      <c r="O42" s="136"/>
      <c r="P42" s="136">
        <f>'実質公債費比率（分子）の構造'!O$52</f>
        <v>414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45</v>
      </c>
      <c r="C45" s="136"/>
      <c r="D45" s="136"/>
      <c r="E45" s="136">
        <f>'実質公債費比率（分子）の構造'!L$49</f>
        <v>48</v>
      </c>
      <c r="F45" s="136"/>
      <c r="G45" s="136"/>
      <c r="H45" s="136">
        <f>'実質公債費比率（分子）の構造'!M$49</f>
        <v>74</v>
      </c>
      <c r="I45" s="136"/>
      <c r="J45" s="136"/>
      <c r="K45" s="136">
        <f>'実質公債費比率（分子）の構造'!N$49</f>
        <v>86</v>
      </c>
      <c r="L45" s="136"/>
      <c r="M45" s="136"/>
      <c r="N45" s="136">
        <f>'実質公債費比率（分子）の構造'!O$49</f>
        <v>86</v>
      </c>
      <c r="O45" s="136"/>
      <c r="P45" s="136"/>
    </row>
    <row r="46" spans="1:16">
      <c r="A46" s="136" t="s">
        <v>55</v>
      </c>
      <c r="B46" s="136">
        <f>'実質公債費比率（分子）の構造'!K$48</f>
        <v>233</v>
      </c>
      <c r="C46" s="136"/>
      <c r="D46" s="136"/>
      <c r="E46" s="136">
        <f>'実質公債費比率（分子）の構造'!L$48</f>
        <v>264</v>
      </c>
      <c r="F46" s="136"/>
      <c r="G46" s="136"/>
      <c r="H46" s="136">
        <f>'実質公債費比率（分子）の構造'!M$48</f>
        <v>268</v>
      </c>
      <c r="I46" s="136"/>
      <c r="J46" s="136"/>
      <c r="K46" s="136">
        <f>'実質公債費比率（分子）の構造'!N$48</f>
        <v>298</v>
      </c>
      <c r="L46" s="136"/>
      <c r="M46" s="136"/>
      <c r="N46" s="136">
        <f>'実質公債費比率（分子）の構造'!O$48</f>
        <v>327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413</v>
      </c>
      <c r="C49" s="136"/>
      <c r="D49" s="136"/>
      <c r="E49" s="136">
        <f>'実質公債費比率（分子）の構造'!L$45</f>
        <v>405</v>
      </c>
      <c r="F49" s="136"/>
      <c r="G49" s="136"/>
      <c r="H49" s="136">
        <f>'実質公債費比率（分子）の構造'!M$45</f>
        <v>482</v>
      </c>
      <c r="I49" s="136"/>
      <c r="J49" s="136"/>
      <c r="K49" s="136">
        <f>'実質公債費比率（分子）の構造'!N$45</f>
        <v>394</v>
      </c>
      <c r="L49" s="136"/>
      <c r="M49" s="136"/>
      <c r="N49" s="136">
        <f>'実質公債費比率（分子）の構造'!O$45</f>
        <v>353</v>
      </c>
      <c r="O49" s="136"/>
      <c r="P49" s="136"/>
    </row>
    <row r="50" spans="1:16">
      <c r="A50" s="136" t="s">
        <v>59</v>
      </c>
      <c r="B50" s="136" t="e">
        <f>NA()</f>
        <v>#N/A</v>
      </c>
      <c r="C50" s="136">
        <f>IF(ISNUMBER('実質公債費比率（分子）の構造'!K$53),'実質公債費比率（分子）の構造'!K$53,NA())</f>
        <v>262</v>
      </c>
      <c r="D50" s="136" t="e">
        <f>NA()</f>
        <v>#N/A</v>
      </c>
      <c r="E50" s="136" t="e">
        <f>NA()</f>
        <v>#N/A</v>
      </c>
      <c r="F50" s="136">
        <f>IF(ISNUMBER('実質公債費比率（分子）の構造'!L$53),'実質公債費比率（分子）の構造'!L$53,NA())</f>
        <v>285</v>
      </c>
      <c r="G50" s="136" t="e">
        <f>NA()</f>
        <v>#N/A</v>
      </c>
      <c r="H50" s="136" t="e">
        <f>NA()</f>
        <v>#N/A</v>
      </c>
      <c r="I50" s="136">
        <f>IF(ISNUMBER('実質公債費比率（分子）の構造'!M$53),'実質公債費比率（分子）の構造'!M$53,NA())</f>
        <v>329</v>
      </c>
      <c r="J50" s="136" t="e">
        <f>NA()</f>
        <v>#N/A</v>
      </c>
      <c r="K50" s="136" t="e">
        <f>NA()</f>
        <v>#N/A</v>
      </c>
      <c r="L50" s="136">
        <f>IF(ISNUMBER('実質公債費比率（分子）の構造'!N$53),'実質公債費比率（分子）の構造'!N$53,NA())</f>
        <v>372</v>
      </c>
      <c r="M50" s="136" t="e">
        <f>NA()</f>
        <v>#N/A</v>
      </c>
      <c r="N50" s="136" t="e">
        <f>NA()</f>
        <v>#N/A</v>
      </c>
      <c r="O50" s="136">
        <f>IF(ISNUMBER('実質公債費比率（分子）の構造'!O$53),'実質公債費比率（分子）の構造'!O$53,NA())</f>
        <v>352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5166</v>
      </c>
      <c r="E56" s="135"/>
      <c r="F56" s="135"/>
      <c r="G56" s="135">
        <f>'将来負担比率（分子）の構造'!J$51</f>
        <v>5305</v>
      </c>
      <c r="H56" s="135"/>
      <c r="I56" s="135"/>
      <c r="J56" s="135">
        <f>'将来負担比率（分子）の構造'!K$51</f>
        <v>5415</v>
      </c>
      <c r="K56" s="135"/>
      <c r="L56" s="135"/>
      <c r="M56" s="135">
        <f>'将来負担比率（分子）の構造'!L$51</f>
        <v>5375</v>
      </c>
      <c r="N56" s="135"/>
      <c r="O56" s="135"/>
      <c r="P56" s="135">
        <f>'将来負担比率（分子）の構造'!M$51</f>
        <v>5344</v>
      </c>
    </row>
    <row r="57" spans="1:16">
      <c r="A57" s="135" t="s">
        <v>35</v>
      </c>
      <c r="B57" s="135"/>
      <c r="C57" s="135"/>
      <c r="D57" s="135">
        <f>'将来負担比率（分子）の構造'!I$50</f>
        <v>381</v>
      </c>
      <c r="E57" s="135"/>
      <c r="F57" s="135"/>
      <c r="G57" s="135">
        <f>'将来負担比率（分子）の構造'!J$50</f>
        <v>344</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3264</v>
      </c>
      <c r="E58" s="135"/>
      <c r="F58" s="135"/>
      <c r="G58" s="135">
        <f>'将来負担比率（分子）の構造'!J$49</f>
        <v>3832</v>
      </c>
      <c r="H58" s="135"/>
      <c r="I58" s="135"/>
      <c r="J58" s="135">
        <f>'将来負担比率（分子）の構造'!K$49</f>
        <v>4121</v>
      </c>
      <c r="K58" s="135"/>
      <c r="L58" s="135"/>
      <c r="M58" s="135">
        <f>'将来負担比率（分子）の構造'!L$49</f>
        <v>4245</v>
      </c>
      <c r="N58" s="135"/>
      <c r="O58" s="135"/>
      <c r="P58" s="135">
        <f>'将来負担比率（分子）の構造'!M$49</f>
        <v>4424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976</v>
      </c>
      <c r="C62" s="135"/>
      <c r="D62" s="135"/>
      <c r="E62" s="135">
        <f>'将来負担比率（分子）の構造'!J$45</f>
        <v>938</v>
      </c>
      <c r="F62" s="135"/>
      <c r="G62" s="135"/>
      <c r="H62" s="135">
        <f>'将来負担比率（分子）の構造'!K$45</f>
        <v>968</v>
      </c>
      <c r="I62" s="135"/>
      <c r="J62" s="135"/>
      <c r="K62" s="135">
        <f>'将来負担比率（分子）の構造'!L$45</f>
        <v>905</v>
      </c>
      <c r="L62" s="135"/>
      <c r="M62" s="135"/>
      <c r="N62" s="135">
        <f>'将来負担比率（分子）の構造'!M$45</f>
        <v>902</v>
      </c>
      <c r="O62" s="135"/>
      <c r="P62" s="135"/>
    </row>
    <row r="63" spans="1:16">
      <c r="A63" s="135" t="s">
        <v>28</v>
      </c>
      <c r="B63" s="135">
        <f>'将来負担比率（分子）の構造'!I$44</f>
        <v>916</v>
      </c>
      <c r="C63" s="135"/>
      <c r="D63" s="135"/>
      <c r="E63" s="135">
        <f>'将来負担比率（分子）の構造'!J$44</f>
        <v>882</v>
      </c>
      <c r="F63" s="135"/>
      <c r="G63" s="135"/>
      <c r="H63" s="135">
        <f>'将来負担比率（分子）の構造'!K$44</f>
        <v>821</v>
      </c>
      <c r="I63" s="135"/>
      <c r="J63" s="135"/>
      <c r="K63" s="135">
        <f>'将来負担比率（分子）の構造'!L$44</f>
        <v>748</v>
      </c>
      <c r="L63" s="135"/>
      <c r="M63" s="135"/>
      <c r="N63" s="135">
        <f>'将来負担比率（分子）の構造'!M$44</f>
        <v>674</v>
      </c>
      <c r="O63" s="135"/>
      <c r="P63" s="135"/>
    </row>
    <row r="64" spans="1:16">
      <c r="A64" s="135" t="s">
        <v>27</v>
      </c>
      <c r="B64" s="135">
        <f>'将来負担比率（分子）の構造'!I$43</f>
        <v>4440</v>
      </c>
      <c r="C64" s="135"/>
      <c r="D64" s="135"/>
      <c r="E64" s="135">
        <f>'将来負担比率（分子）の構造'!J$43</f>
        <v>5098</v>
      </c>
      <c r="F64" s="135"/>
      <c r="G64" s="135"/>
      <c r="H64" s="135">
        <f>'将来負担比率（分子）の構造'!K$43</f>
        <v>5293</v>
      </c>
      <c r="I64" s="135"/>
      <c r="J64" s="135"/>
      <c r="K64" s="135">
        <f>'将来負担比率（分子）の構造'!L$43</f>
        <v>5235</v>
      </c>
      <c r="L64" s="135"/>
      <c r="M64" s="135"/>
      <c r="N64" s="135">
        <f>'将来負担比率（分子）の構造'!M$43</f>
        <v>5148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3908</v>
      </c>
      <c r="C66" s="135"/>
      <c r="D66" s="135"/>
      <c r="E66" s="135">
        <f>'将来負担比率（分子）の構造'!J$41</f>
        <v>4179</v>
      </c>
      <c r="F66" s="135"/>
      <c r="G66" s="135"/>
      <c r="H66" s="135">
        <f>'将来負担比率（分子）の構造'!K$41</f>
        <v>4489</v>
      </c>
      <c r="I66" s="135"/>
      <c r="J66" s="135"/>
      <c r="K66" s="135">
        <f>'将来負担比率（分子）の構造'!L$41</f>
        <v>4424</v>
      </c>
      <c r="L66" s="135"/>
      <c r="M66" s="135"/>
      <c r="N66" s="135">
        <f>'将来負担比率（分子）の構造'!M$41</f>
        <v>4486</v>
      </c>
      <c r="O66" s="135"/>
      <c r="P66" s="135"/>
    </row>
    <row r="67" spans="1:16">
      <c r="A67" s="135" t="s">
        <v>63</v>
      </c>
      <c r="B67" s="135" t="e">
        <f>NA()</f>
        <v>#N/A</v>
      </c>
      <c r="C67" s="135">
        <f>IF(ISNUMBER('将来負担比率（分子）の構造'!I$52), IF('将来負担比率（分子）の構造'!I$52 &lt; 0, 0, '将来負担比率（分子）の構造'!I$52), NA())</f>
        <v>1430</v>
      </c>
      <c r="D67" s="135" t="e">
        <f>NA()</f>
        <v>#N/A</v>
      </c>
      <c r="E67" s="135" t="e">
        <f>NA()</f>
        <v>#N/A</v>
      </c>
      <c r="F67" s="135">
        <f>IF(ISNUMBER('将来負担比率（分子）の構造'!J$52), IF('将来負担比率（分子）の構造'!J$52 &lt; 0, 0, '将来負担比率（分子）の構造'!J$52), NA())</f>
        <v>1616</v>
      </c>
      <c r="G67" s="135" t="e">
        <f>NA()</f>
        <v>#N/A</v>
      </c>
      <c r="H67" s="135" t="e">
        <f>NA()</f>
        <v>#N/A</v>
      </c>
      <c r="I67" s="135">
        <f>IF(ISNUMBER('将来負担比率（分子）の構造'!K$52), IF('将来負担比率（分子）の構造'!K$52 &lt; 0, 0, '将来負担比率（分子）の構造'!K$52), NA())</f>
        <v>2036</v>
      </c>
      <c r="J67" s="135" t="e">
        <f>NA()</f>
        <v>#N/A</v>
      </c>
      <c r="K67" s="135" t="e">
        <f>NA()</f>
        <v>#N/A</v>
      </c>
      <c r="L67" s="135">
        <f>IF(ISNUMBER('将来負担比率（分子）の構造'!L$52), IF('将来負担比率（分子）の構造'!L$52 &lt; 0, 0, '将来負担比率（分子）の構造'!L$52), NA())</f>
        <v>1692</v>
      </c>
      <c r="M67" s="135" t="e">
        <f>NA()</f>
        <v>#N/A</v>
      </c>
      <c r="N67" s="135" t="e">
        <f>NA()</f>
        <v>#N/A</v>
      </c>
      <c r="O67" s="135">
        <f>IF(ISNUMBER('将来負担比率（分子）の構造'!M$52), IF('将来負担比率（分子）の構造'!M$52 &lt; 0, 0, '将来負担比率（分子）の構造'!M$52), NA())</f>
        <v>1442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1262959</v>
      </c>
      <c r="S5" s="581"/>
      <c r="T5" s="581"/>
      <c r="U5" s="581"/>
      <c r="V5" s="581"/>
      <c r="W5" s="581"/>
      <c r="X5" s="581"/>
      <c r="Y5" s="582"/>
      <c r="Z5" s="583">
        <v>25.9</v>
      </c>
      <c r="AA5" s="583"/>
      <c r="AB5" s="583"/>
      <c r="AC5" s="583"/>
      <c r="AD5" s="584">
        <v>1262959</v>
      </c>
      <c r="AE5" s="584"/>
      <c r="AF5" s="584"/>
      <c r="AG5" s="584"/>
      <c r="AH5" s="584"/>
      <c r="AI5" s="584"/>
      <c r="AJ5" s="584"/>
      <c r="AK5" s="584"/>
      <c r="AL5" s="585">
        <v>41</v>
      </c>
      <c r="AM5" s="586"/>
      <c r="AN5" s="586"/>
      <c r="AO5" s="587"/>
      <c r="AP5" s="577" t="s">
        <v>207</v>
      </c>
      <c r="AQ5" s="578"/>
      <c r="AR5" s="578"/>
      <c r="AS5" s="578"/>
      <c r="AT5" s="578"/>
      <c r="AU5" s="578"/>
      <c r="AV5" s="578"/>
      <c r="AW5" s="578"/>
      <c r="AX5" s="578"/>
      <c r="AY5" s="578"/>
      <c r="AZ5" s="578"/>
      <c r="BA5" s="578"/>
      <c r="BB5" s="578"/>
      <c r="BC5" s="578"/>
      <c r="BD5" s="578"/>
      <c r="BE5" s="578"/>
      <c r="BF5" s="579"/>
      <c r="BG5" s="591">
        <v>1255728</v>
      </c>
      <c r="BH5" s="592"/>
      <c r="BI5" s="592"/>
      <c r="BJ5" s="592"/>
      <c r="BK5" s="592"/>
      <c r="BL5" s="592"/>
      <c r="BM5" s="592"/>
      <c r="BN5" s="593"/>
      <c r="BO5" s="594">
        <v>99.4</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60534</v>
      </c>
      <c r="S6" s="592"/>
      <c r="T6" s="592"/>
      <c r="U6" s="592"/>
      <c r="V6" s="592"/>
      <c r="W6" s="592"/>
      <c r="X6" s="592"/>
      <c r="Y6" s="593"/>
      <c r="Z6" s="594">
        <v>1.2</v>
      </c>
      <c r="AA6" s="594"/>
      <c r="AB6" s="594"/>
      <c r="AC6" s="594"/>
      <c r="AD6" s="595">
        <v>60534</v>
      </c>
      <c r="AE6" s="595"/>
      <c r="AF6" s="595"/>
      <c r="AG6" s="595"/>
      <c r="AH6" s="595"/>
      <c r="AI6" s="595"/>
      <c r="AJ6" s="595"/>
      <c r="AK6" s="595"/>
      <c r="AL6" s="596">
        <v>2</v>
      </c>
      <c r="AM6" s="597"/>
      <c r="AN6" s="597"/>
      <c r="AO6" s="598"/>
      <c r="AP6" s="588" t="s">
        <v>213</v>
      </c>
      <c r="AQ6" s="589"/>
      <c r="AR6" s="589"/>
      <c r="AS6" s="589"/>
      <c r="AT6" s="589"/>
      <c r="AU6" s="589"/>
      <c r="AV6" s="589"/>
      <c r="AW6" s="589"/>
      <c r="AX6" s="589"/>
      <c r="AY6" s="589"/>
      <c r="AZ6" s="589"/>
      <c r="BA6" s="589"/>
      <c r="BB6" s="589"/>
      <c r="BC6" s="589"/>
      <c r="BD6" s="589"/>
      <c r="BE6" s="589"/>
      <c r="BF6" s="590"/>
      <c r="BG6" s="591">
        <v>1255728</v>
      </c>
      <c r="BH6" s="592"/>
      <c r="BI6" s="592"/>
      <c r="BJ6" s="592"/>
      <c r="BK6" s="592"/>
      <c r="BL6" s="592"/>
      <c r="BM6" s="592"/>
      <c r="BN6" s="593"/>
      <c r="BO6" s="594">
        <v>99.4</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106687</v>
      </c>
      <c r="CS6" s="592"/>
      <c r="CT6" s="592"/>
      <c r="CU6" s="592"/>
      <c r="CV6" s="592"/>
      <c r="CW6" s="592"/>
      <c r="CX6" s="592"/>
      <c r="CY6" s="593"/>
      <c r="CZ6" s="594">
        <v>2.4</v>
      </c>
      <c r="DA6" s="594"/>
      <c r="DB6" s="594"/>
      <c r="DC6" s="594"/>
      <c r="DD6" s="600" t="s">
        <v>208</v>
      </c>
      <c r="DE6" s="592"/>
      <c r="DF6" s="592"/>
      <c r="DG6" s="592"/>
      <c r="DH6" s="592"/>
      <c r="DI6" s="592"/>
      <c r="DJ6" s="592"/>
      <c r="DK6" s="592"/>
      <c r="DL6" s="592"/>
      <c r="DM6" s="592"/>
      <c r="DN6" s="592"/>
      <c r="DO6" s="592"/>
      <c r="DP6" s="593"/>
      <c r="DQ6" s="600">
        <v>106687</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5318</v>
      </c>
      <c r="S7" s="592"/>
      <c r="T7" s="592"/>
      <c r="U7" s="592"/>
      <c r="V7" s="592"/>
      <c r="W7" s="592"/>
      <c r="X7" s="592"/>
      <c r="Y7" s="593"/>
      <c r="Z7" s="594">
        <v>0.1</v>
      </c>
      <c r="AA7" s="594"/>
      <c r="AB7" s="594"/>
      <c r="AC7" s="594"/>
      <c r="AD7" s="595">
        <v>5318</v>
      </c>
      <c r="AE7" s="595"/>
      <c r="AF7" s="595"/>
      <c r="AG7" s="595"/>
      <c r="AH7" s="595"/>
      <c r="AI7" s="595"/>
      <c r="AJ7" s="595"/>
      <c r="AK7" s="595"/>
      <c r="AL7" s="596">
        <v>0.2</v>
      </c>
      <c r="AM7" s="597"/>
      <c r="AN7" s="597"/>
      <c r="AO7" s="598"/>
      <c r="AP7" s="588" t="s">
        <v>216</v>
      </c>
      <c r="AQ7" s="589"/>
      <c r="AR7" s="589"/>
      <c r="AS7" s="589"/>
      <c r="AT7" s="589"/>
      <c r="AU7" s="589"/>
      <c r="AV7" s="589"/>
      <c r="AW7" s="589"/>
      <c r="AX7" s="589"/>
      <c r="AY7" s="589"/>
      <c r="AZ7" s="589"/>
      <c r="BA7" s="589"/>
      <c r="BB7" s="589"/>
      <c r="BC7" s="589"/>
      <c r="BD7" s="589"/>
      <c r="BE7" s="589"/>
      <c r="BF7" s="590"/>
      <c r="BG7" s="591">
        <v>492227</v>
      </c>
      <c r="BH7" s="592"/>
      <c r="BI7" s="592"/>
      <c r="BJ7" s="592"/>
      <c r="BK7" s="592"/>
      <c r="BL7" s="592"/>
      <c r="BM7" s="592"/>
      <c r="BN7" s="593"/>
      <c r="BO7" s="594">
        <v>39</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1033063</v>
      </c>
      <c r="CS7" s="592"/>
      <c r="CT7" s="592"/>
      <c r="CU7" s="592"/>
      <c r="CV7" s="592"/>
      <c r="CW7" s="592"/>
      <c r="CX7" s="592"/>
      <c r="CY7" s="593"/>
      <c r="CZ7" s="594">
        <v>22.8</v>
      </c>
      <c r="DA7" s="594"/>
      <c r="DB7" s="594"/>
      <c r="DC7" s="594"/>
      <c r="DD7" s="600">
        <v>37023</v>
      </c>
      <c r="DE7" s="592"/>
      <c r="DF7" s="592"/>
      <c r="DG7" s="592"/>
      <c r="DH7" s="592"/>
      <c r="DI7" s="592"/>
      <c r="DJ7" s="592"/>
      <c r="DK7" s="592"/>
      <c r="DL7" s="592"/>
      <c r="DM7" s="592"/>
      <c r="DN7" s="592"/>
      <c r="DO7" s="592"/>
      <c r="DP7" s="593"/>
      <c r="DQ7" s="600">
        <v>934349</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7695</v>
      </c>
      <c r="S8" s="592"/>
      <c r="T8" s="592"/>
      <c r="U8" s="592"/>
      <c r="V8" s="592"/>
      <c r="W8" s="592"/>
      <c r="X8" s="592"/>
      <c r="Y8" s="593"/>
      <c r="Z8" s="594">
        <v>0.2</v>
      </c>
      <c r="AA8" s="594"/>
      <c r="AB8" s="594"/>
      <c r="AC8" s="594"/>
      <c r="AD8" s="595">
        <v>7695</v>
      </c>
      <c r="AE8" s="595"/>
      <c r="AF8" s="595"/>
      <c r="AG8" s="595"/>
      <c r="AH8" s="595"/>
      <c r="AI8" s="595"/>
      <c r="AJ8" s="595"/>
      <c r="AK8" s="595"/>
      <c r="AL8" s="596">
        <v>0.2</v>
      </c>
      <c r="AM8" s="597"/>
      <c r="AN8" s="597"/>
      <c r="AO8" s="598"/>
      <c r="AP8" s="588" t="s">
        <v>219</v>
      </c>
      <c r="AQ8" s="589"/>
      <c r="AR8" s="589"/>
      <c r="AS8" s="589"/>
      <c r="AT8" s="589"/>
      <c r="AU8" s="589"/>
      <c r="AV8" s="589"/>
      <c r="AW8" s="589"/>
      <c r="AX8" s="589"/>
      <c r="AY8" s="589"/>
      <c r="AZ8" s="589"/>
      <c r="BA8" s="589"/>
      <c r="BB8" s="589"/>
      <c r="BC8" s="589"/>
      <c r="BD8" s="589"/>
      <c r="BE8" s="589"/>
      <c r="BF8" s="590"/>
      <c r="BG8" s="591">
        <v>16054</v>
      </c>
      <c r="BH8" s="592"/>
      <c r="BI8" s="592"/>
      <c r="BJ8" s="592"/>
      <c r="BK8" s="592"/>
      <c r="BL8" s="592"/>
      <c r="BM8" s="592"/>
      <c r="BN8" s="593"/>
      <c r="BO8" s="594">
        <v>1.3</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1087144</v>
      </c>
      <c r="CS8" s="592"/>
      <c r="CT8" s="592"/>
      <c r="CU8" s="592"/>
      <c r="CV8" s="592"/>
      <c r="CW8" s="592"/>
      <c r="CX8" s="592"/>
      <c r="CY8" s="593"/>
      <c r="CZ8" s="594">
        <v>24</v>
      </c>
      <c r="DA8" s="594"/>
      <c r="DB8" s="594"/>
      <c r="DC8" s="594"/>
      <c r="DD8" s="600">
        <v>278</v>
      </c>
      <c r="DE8" s="592"/>
      <c r="DF8" s="592"/>
      <c r="DG8" s="592"/>
      <c r="DH8" s="592"/>
      <c r="DI8" s="592"/>
      <c r="DJ8" s="592"/>
      <c r="DK8" s="592"/>
      <c r="DL8" s="592"/>
      <c r="DM8" s="592"/>
      <c r="DN8" s="592"/>
      <c r="DO8" s="592"/>
      <c r="DP8" s="593"/>
      <c r="DQ8" s="600">
        <v>694586</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11778</v>
      </c>
      <c r="S9" s="592"/>
      <c r="T9" s="592"/>
      <c r="U9" s="592"/>
      <c r="V9" s="592"/>
      <c r="W9" s="592"/>
      <c r="X9" s="592"/>
      <c r="Y9" s="593"/>
      <c r="Z9" s="594">
        <v>0.2</v>
      </c>
      <c r="AA9" s="594"/>
      <c r="AB9" s="594"/>
      <c r="AC9" s="594"/>
      <c r="AD9" s="595">
        <v>11778</v>
      </c>
      <c r="AE9" s="595"/>
      <c r="AF9" s="595"/>
      <c r="AG9" s="595"/>
      <c r="AH9" s="595"/>
      <c r="AI9" s="595"/>
      <c r="AJ9" s="595"/>
      <c r="AK9" s="595"/>
      <c r="AL9" s="596">
        <v>0.4</v>
      </c>
      <c r="AM9" s="597"/>
      <c r="AN9" s="597"/>
      <c r="AO9" s="598"/>
      <c r="AP9" s="588" t="s">
        <v>222</v>
      </c>
      <c r="AQ9" s="589"/>
      <c r="AR9" s="589"/>
      <c r="AS9" s="589"/>
      <c r="AT9" s="589"/>
      <c r="AU9" s="589"/>
      <c r="AV9" s="589"/>
      <c r="AW9" s="589"/>
      <c r="AX9" s="589"/>
      <c r="AY9" s="589"/>
      <c r="AZ9" s="589"/>
      <c r="BA9" s="589"/>
      <c r="BB9" s="589"/>
      <c r="BC9" s="589"/>
      <c r="BD9" s="589"/>
      <c r="BE9" s="589"/>
      <c r="BF9" s="590"/>
      <c r="BG9" s="591">
        <v>435553</v>
      </c>
      <c r="BH9" s="592"/>
      <c r="BI9" s="592"/>
      <c r="BJ9" s="592"/>
      <c r="BK9" s="592"/>
      <c r="BL9" s="592"/>
      <c r="BM9" s="592"/>
      <c r="BN9" s="593"/>
      <c r="BO9" s="594">
        <v>34.5</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705187</v>
      </c>
      <c r="CS9" s="592"/>
      <c r="CT9" s="592"/>
      <c r="CU9" s="592"/>
      <c r="CV9" s="592"/>
      <c r="CW9" s="592"/>
      <c r="CX9" s="592"/>
      <c r="CY9" s="593"/>
      <c r="CZ9" s="594">
        <v>15.6</v>
      </c>
      <c r="DA9" s="594"/>
      <c r="DB9" s="594"/>
      <c r="DC9" s="594"/>
      <c r="DD9" s="600">
        <v>45582</v>
      </c>
      <c r="DE9" s="592"/>
      <c r="DF9" s="592"/>
      <c r="DG9" s="592"/>
      <c r="DH9" s="592"/>
      <c r="DI9" s="592"/>
      <c r="DJ9" s="592"/>
      <c r="DK9" s="592"/>
      <c r="DL9" s="592"/>
      <c r="DM9" s="592"/>
      <c r="DN9" s="592"/>
      <c r="DO9" s="592"/>
      <c r="DP9" s="593"/>
      <c r="DQ9" s="600">
        <v>636187</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98633</v>
      </c>
      <c r="S10" s="592"/>
      <c r="T10" s="592"/>
      <c r="U10" s="592"/>
      <c r="V10" s="592"/>
      <c r="W10" s="592"/>
      <c r="X10" s="592"/>
      <c r="Y10" s="593"/>
      <c r="Z10" s="594">
        <v>2</v>
      </c>
      <c r="AA10" s="594"/>
      <c r="AB10" s="594"/>
      <c r="AC10" s="594"/>
      <c r="AD10" s="595">
        <v>98633</v>
      </c>
      <c r="AE10" s="595"/>
      <c r="AF10" s="595"/>
      <c r="AG10" s="595"/>
      <c r="AH10" s="595"/>
      <c r="AI10" s="595"/>
      <c r="AJ10" s="595"/>
      <c r="AK10" s="595"/>
      <c r="AL10" s="596">
        <v>3.2</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21191</v>
      </c>
      <c r="BH10" s="592"/>
      <c r="BI10" s="592"/>
      <c r="BJ10" s="592"/>
      <c r="BK10" s="592"/>
      <c r="BL10" s="592"/>
      <c r="BM10" s="592"/>
      <c r="BN10" s="593"/>
      <c r="BO10" s="594">
        <v>1.7</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11432</v>
      </c>
      <c r="CS10" s="592"/>
      <c r="CT10" s="592"/>
      <c r="CU10" s="592"/>
      <c r="CV10" s="592"/>
      <c r="CW10" s="592"/>
      <c r="CX10" s="592"/>
      <c r="CY10" s="593"/>
      <c r="CZ10" s="594">
        <v>0.3</v>
      </c>
      <c r="DA10" s="594"/>
      <c r="DB10" s="594"/>
      <c r="DC10" s="594"/>
      <c r="DD10" s="600" t="s">
        <v>111</v>
      </c>
      <c r="DE10" s="592"/>
      <c r="DF10" s="592"/>
      <c r="DG10" s="592"/>
      <c r="DH10" s="592"/>
      <c r="DI10" s="592"/>
      <c r="DJ10" s="592"/>
      <c r="DK10" s="592"/>
      <c r="DL10" s="592"/>
      <c r="DM10" s="592"/>
      <c r="DN10" s="592"/>
      <c r="DO10" s="592"/>
      <c r="DP10" s="593"/>
      <c r="DQ10" s="600">
        <v>9674</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27960</v>
      </c>
      <c r="S11" s="592"/>
      <c r="T11" s="592"/>
      <c r="U11" s="592"/>
      <c r="V11" s="592"/>
      <c r="W11" s="592"/>
      <c r="X11" s="592"/>
      <c r="Y11" s="593"/>
      <c r="Z11" s="594">
        <v>0.6</v>
      </c>
      <c r="AA11" s="594"/>
      <c r="AB11" s="594"/>
      <c r="AC11" s="594"/>
      <c r="AD11" s="595">
        <v>27960</v>
      </c>
      <c r="AE11" s="595"/>
      <c r="AF11" s="595"/>
      <c r="AG11" s="595"/>
      <c r="AH11" s="595"/>
      <c r="AI11" s="595"/>
      <c r="AJ11" s="595"/>
      <c r="AK11" s="595"/>
      <c r="AL11" s="596">
        <v>0.9</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19429</v>
      </c>
      <c r="BH11" s="592"/>
      <c r="BI11" s="592"/>
      <c r="BJ11" s="592"/>
      <c r="BK11" s="592"/>
      <c r="BL11" s="592"/>
      <c r="BM11" s="592"/>
      <c r="BN11" s="593"/>
      <c r="BO11" s="594">
        <v>1.5</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106907</v>
      </c>
      <c r="CS11" s="592"/>
      <c r="CT11" s="592"/>
      <c r="CU11" s="592"/>
      <c r="CV11" s="592"/>
      <c r="CW11" s="592"/>
      <c r="CX11" s="592"/>
      <c r="CY11" s="593"/>
      <c r="CZ11" s="594">
        <v>2.4</v>
      </c>
      <c r="DA11" s="594"/>
      <c r="DB11" s="594"/>
      <c r="DC11" s="594"/>
      <c r="DD11" s="600">
        <v>1112</v>
      </c>
      <c r="DE11" s="592"/>
      <c r="DF11" s="592"/>
      <c r="DG11" s="592"/>
      <c r="DH11" s="592"/>
      <c r="DI11" s="592"/>
      <c r="DJ11" s="592"/>
      <c r="DK11" s="592"/>
      <c r="DL11" s="592"/>
      <c r="DM11" s="592"/>
      <c r="DN11" s="592"/>
      <c r="DO11" s="592"/>
      <c r="DP11" s="593"/>
      <c r="DQ11" s="600">
        <v>91584</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672634</v>
      </c>
      <c r="BH12" s="592"/>
      <c r="BI12" s="592"/>
      <c r="BJ12" s="592"/>
      <c r="BK12" s="592"/>
      <c r="BL12" s="592"/>
      <c r="BM12" s="592"/>
      <c r="BN12" s="593"/>
      <c r="BO12" s="594">
        <v>53.3</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11242</v>
      </c>
      <c r="CS12" s="592"/>
      <c r="CT12" s="592"/>
      <c r="CU12" s="592"/>
      <c r="CV12" s="592"/>
      <c r="CW12" s="592"/>
      <c r="CX12" s="592"/>
      <c r="CY12" s="593"/>
      <c r="CZ12" s="594">
        <v>0.2</v>
      </c>
      <c r="DA12" s="594"/>
      <c r="DB12" s="594"/>
      <c r="DC12" s="594"/>
      <c r="DD12" s="600" t="s">
        <v>111</v>
      </c>
      <c r="DE12" s="592"/>
      <c r="DF12" s="592"/>
      <c r="DG12" s="592"/>
      <c r="DH12" s="592"/>
      <c r="DI12" s="592"/>
      <c r="DJ12" s="592"/>
      <c r="DK12" s="592"/>
      <c r="DL12" s="592"/>
      <c r="DM12" s="592"/>
      <c r="DN12" s="592"/>
      <c r="DO12" s="592"/>
      <c r="DP12" s="593"/>
      <c r="DQ12" s="600">
        <v>11219</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29733</v>
      </c>
      <c r="S13" s="592"/>
      <c r="T13" s="592"/>
      <c r="U13" s="592"/>
      <c r="V13" s="592"/>
      <c r="W13" s="592"/>
      <c r="X13" s="592"/>
      <c r="Y13" s="593"/>
      <c r="Z13" s="594">
        <v>0.6</v>
      </c>
      <c r="AA13" s="594"/>
      <c r="AB13" s="594"/>
      <c r="AC13" s="594"/>
      <c r="AD13" s="595">
        <v>29733</v>
      </c>
      <c r="AE13" s="595"/>
      <c r="AF13" s="595"/>
      <c r="AG13" s="595"/>
      <c r="AH13" s="595"/>
      <c r="AI13" s="595"/>
      <c r="AJ13" s="595"/>
      <c r="AK13" s="595"/>
      <c r="AL13" s="596">
        <v>1</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672500</v>
      </c>
      <c r="BH13" s="592"/>
      <c r="BI13" s="592"/>
      <c r="BJ13" s="592"/>
      <c r="BK13" s="592"/>
      <c r="BL13" s="592"/>
      <c r="BM13" s="592"/>
      <c r="BN13" s="593"/>
      <c r="BO13" s="594">
        <v>53.2</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288372</v>
      </c>
      <c r="CS13" s="592"/>
      <c r="CT13" s="592"/>
      <c r="CU13" s="592"/>
      <c r="CV13" s="592"/>
      <c r="CW13" s="592"/>
      <c r="CX13" s="592"/>
      <c r="CY13" s="593"/>
      <c r="CZ13" s="594">
        <v>6.4</v>
      </c>
      <c r="DA13" s="594"/>
      <c r="DB13" s="594"/>
      <c r="DC13" s="594"/>
      <c r="DD13" s="600">
        <v>69985</v>
      </c>
      <c r="DE13" s="592"/>
      <c r="DF13" s="592"/>
      <c r="DG13" s="592"/>
      <c r="DH13" s="592"/>
      <c r="DI13" s="592"/>
      <c r="DJ13" s="592"/>
      <c r="DK13" s="592"/>
      <c r="DL13" s="592"/>
      <c r="DM13" s="592"/>
      <c r="DN13" s="592"/>
      <c r="DO13" s="592"/>
      <c r="DP13" s="593"/>
      <c r="DQ13" s="600">
        <v>267560</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31630</v>
      </c>
      <c r="BH14" s="592"/>
      <c r="BI14" s="592"/>
      <c r="BJ14" s="592"/>
      <c r="BK14" s="592"/>
      <c r="BL14" s="592"/>
      <c r="BM14" s="592"/>
      <c r="BN14" s="593"/>
      <c r="BO14" s="594">
        <v>2.5</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175160</v>
      </c>
      <c r="CS14" s="592"/>
      <c r="CT14" s="592"/>
      <c r="CU14" s="592"/>
      <c r="CV14" s="592"/>
      <c r="CW14" s="592"/>
      <c r="CX14" s="592"/>
      <c r="CY14" s="593"/>
      <c r="CZ14" s="594">
        <v>3.9</v>
      </c>
      <c r="DA14" s="594"/>
      <c r="DB14" s="594"/>
      <c r="DC14" s="594"/>
      <c r="DD14" s="600">
        <v>14904</v>
      </c>
      <c r="DE14" s="592"/>
      <c r="DF14" s="592"/>
      <c r="DG14" s="592"/>
      <c r="DH14" s="592"/>
      <c r="DI14" s="592"/>
      <c r="DJ14" s="592"/>
      <c r="DK14" s="592"/>
      <c r="DL14" s="592"/>
      <c r="DM14" s="592"/>
      <c r="DN14" s="592"/>
      <c r="DO14" s="592"/>
      <c r="DP14" s="593"/>
      <c r="DQ14" s="600">
        <v>167421</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1688</v>
      </c>
      <c r="S15" s="592"/>
      <c r="T15" s="592"/>
      <c r="U15" s="592"/>
      <c r="V15" s="592"/>
      <c r="W15" s="592"/>
      <c r="X15" s="592"/>
      <c r="Y15" s="593"/>
      <c r="Z15" s="594">
        <v>0</v>
      </c>
      <c r="AA15" s="594"/>
      <c r="AB15" s="594"/>
      <c r="AC15" s="594"/>
      <c r="AD15" s="595">
        <v>1688</v>
      </c>
      <c r="AE15" s="595"/>
      <c r="AF15" s="595"/>
      <c r="AG15" s="595"/>
      <c r="AH15" s="595"/>
      <c r="AI15" s="595"/>
      <c r="AJ15" s="595"/>
      <c r="AK15" s="595"/>
      <c r="AL15" s="596">
        <v>0.1</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59237</v>
      </c>
      <c r="BH15" s="592"/>
      <c r="BI15" s="592"/>
      <c r="BJ15" s="592"/>
      <c r="BK15" s="592"/>
      <c r="BL15" s="592"/>
      <c r="BM15" s="592"/>
      <c r="BN15" s="593"/>
      <c r="BO15" s="594">
        <v>4.7</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643418</v>
      </c>
      <c r="CS15" s="592"/>
      <c r="CT15" s="592"/>
      <c r="CU15" s="592"/>
      <c r="CV15" s="592"/>
      <c r="CW15" s="592"/>
      <c r="CX15" s="592"/>
      <c r="CY15" s="593"/>
      <c r="CZ15" s="594">
        <v>14.2</v>
      </c>
      <c r="DA15" s="594"/>
      <c r="DB15" s="594"/>
      <c r="DC15" s="594"/>
      <c r="DD15" s="600">
        <v>235416</v>
      </c>
      <c r="DE15" s="592"/>
      <c r="DF15" s="592"/>
      <c r="DG15" s="592"/>
      <c r="DH15" s="592"/>
      <c r="DI15" s="592"/>
      <c r="DJ15" s="592"/>
      <c r="DK15" s="592"/>
      <c r="DL15" s="592"/>
      <c r="DM15" s="592"/>
      <c r="DN15" s="592"/>
      <c r="DO15" s="592"/>
      <c r="DP15" s="593"/>
      <c r="DQ15" s="600">
        <v>399568</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1852161</v>
      </c>
      <c r="S16" s="592"/>
      <c r="T16" s="592"/>
      <c r="U16" s="592"/>
      <c r="V16" s="592"/>
      <c r="W16" s="592"/>
      <c r="X16" s="592"/>
      <c r="Y16" s="593"/>
      <c r="Z16" s="594">
        <v>38</v>
      </c>
      <c r="AA16" s="594"/>
      <c r="AB16" s="594"/>
      <c r="AC16" s="594"/>
      <c r="AD16" s="595">
        <v>1557051</v>
      </c>
      <c r="AE16" s="595"/>
      <c r="AF16" s="595"/>
      <c r="AG16" s="595"/>
      <c r="AH16" s="595"/>
      <c r="AI16" s="595"/>
      <c r="AJ16" s="595"/>
      <c r="AK16" s="595"/>
      <c r="AL16" s="596">
        <v>50.5</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18131</v>
      </c>
      <c r="CS16" s="592"/>
      <c r="CT16" s="592"/>
      <c r="CU16" s="592"/>
      <c r="CV16" s="592"/>
      <c r="CW16" s="592"/>
      <c r="CX16" s="592"/>
      <c r="CY16" s="593"/>
      <c r="CZ16" s="594">
        <v>0.4</v>
      </c>
      <c r="DA16" s="594"/>
      <c r="DB16" s="594"/>
      <c r="DC16" s="594"/>
      <c r="DD16" s="600" t="s">
        <v>111</v>
      </c>
      <c r="DE16" s="592"/>
      <c r="DF16" s="592"/>
      <c r="DG16" s="592"/>
      <c r="DH16" s="592"/>
      <c r="DI16" s="592"/>
      <c r="DJ16" s="592"/>
      <c r="DK16" s="592"/>
      <c r="DL16" s="592"/>
      <c r="DM16" s="592"/>
      <c r="DN16" s="592"/>
      <c r="DO16" s="592"/>
      <c r="DP16" s="593"/>
      <c r="DQ16" s="600">
        <v>5531</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1557051</v>
      </c>
      <c r="S17" s="592"/>
      <c r="T17" s="592"/>
      <c r="U17" s="592"/>
      <c r="V17" s="592"/>
      <c r="W17" s="592"/>
      <c r="X17" s="592"/>
      <c r="Y17" s="593"/>
      <c r="Z17" s="594">
        <v>32</v>
      </c>
      <c r="AA17" s="594"/>
      <c r="AB17" s="594"/>
      <c r="AC17" s="594"/>
      <c r="AD17" s="595">
        <v>1557051</v>
      </c>
      <c r="AE17" s="595"/>
      <c r="AF17" s="595"/>
      <c r="AG17" s="595"/>
      <c r="AH17" s="595"/>
      <c r="AI17" s="595"/>
      <c r="AJ17" s="595"/>
      <c r="AK17" s="595"/>
      <c r="AL17" s="596">
        <v>50.5</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343516</v>
      </c>
      <c r="CS17" s="592"/>
      <c r="CT17" s="592"/>
      <c r="CU17" s="592"/>
      <c r="CV17" s="592"/>
      <c r="CW17" s="592"/>
      <c r="CX17" s="592"/>
      <c r="CY17" s="593"/>
      <c r="CZ17" s="594">
        <v>7.6</v>
      </c>
      <c r="DA17" s="594"/>
      <c r="DB17" s="594"/>
      <c r="DC17" s="594"/>
      <c r="DD17" s="600" t="s">
        <v>111</v>
      </c>
      <c r="DE17" s="592"/>
      <c r="DF17" s="592"/>
      <c r="DG17" s="592"/>
      <c r="DH17" s="592"/>
      <c r="DI17" s="592"/>
      <c r="DJ17" s="592"/>
      <c r="DK17" s="592"/>
      <c r="DL17" s="592"/>
      <c r="DM17" s="592"/>
      <c r="DN17" s="592"/>
      <c r="DO17" s="592"/>
      <c r="DP17" s="593"/>
      <c r="DQ17" s="600">
        <v>343516</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295108</v>
      </c>
      <c r="S18" s="592"/>
      <c r="T18" s="592"/>
      <c r="U18" s="592"/>
      <c r="V18" s="592"/>
      <c r="W18" s="592"/>
      <c r="X18" s="592"/>
      <c r="Y18" s="593"/>
      <c r="Z18" s="594">
        <v>6.1</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2</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7231</v>
      </c>
      <c r="BH19" s="592"/>
      <c r="BI19" s="592"/>
      <c r="BJ19" s="592"/>
      <c r="BK19" s="592"/>
      <c r="BL19" s="592"/>
      <c r="BM19" s="592"/>
      <c r="BN19" s="593"/>
      <c r="BO19" s="594">
        <v>0.6</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3358459</v>
      </c>
      <c r="S20" s="592"/>
      <c r="T20" s="592"/>
      <c r="U20" s="592"/>
      <c r="V20" s="592"/>
      <c r="W20" s="592"/>
      <c r="X20" s="592"/>
      <c r="Y20" s="593"/>
      <c r="Z20" s="594">
        <v>69</v>
      </c>
      <c r="AA20" s="594"/>
      <c r="AB20" s="594"/>
      <c r="AC20" s="594"/>
      <c r="AD20" s="595">
        <v>3063349</v>
      </c>
      <c r="AE20" s="595"/>
      <c r="AF20" s="595"/>
      <c r="AG20" s="595"/>
      <c r="AH20" s="595"/>
      <c r="AI20" s="595"/>
      <c r="AJ20" s="595"/>
      <c r="AK20" s="595"/>
      <c r="AL20" s="596">
        <v>99.4</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7231</v>
      </c>
      <c r="BH20" s="592"/>
      <c r="BI20" s="592"/>
      <c r="BJ20" s="592"/>
      <c r="BK20" s="592"/>
      <c r="BL20" s="592"/>
      <c r="BM20" s="592"/>
      <c r="BN20" s="593"/>
      <c r="BO20" s="594">
        <v>0.6</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4530259</v>
      </c>
      <c r="CS20" s="592"/>
      <c r="CT20" s="592"/>
      <c r="CU20" s="592"/>
      <c r="CV20" s="592"/>
      <c r="CW20" s="592"/>
      <c r="CX20" s="592"/>
      <c r="CY20" s="593"/>
      <c r="CZ20" s="594">
        <v>100</v>
      </c>
      <c r="DA20" s="594"/>
      <c r="DB20" s="594"/>
      <c r="DC20" s="594"/>
      <c r="DD20" s="600">
        <v>404300</v>
      </c>
      <c r="DE20" s="592"/>
      <c r="DF20" s="592"/>
      <c r="DG20" s="592"/>
      <c r="DH20" s="592"/>
      <c r="DI20" s="592"/>
      <c r="DJ20" s="592"/>
      <c r="DK20" s="592"/>
      <c r="DL20" s="592"/>
      <c r="DM20" s="592"/>
      <c r="DN20" s="592"/>
      <c r="DO20" s="592"/>
      <c r="DP20" s="593"/>
      <c r="DQ20" s="600">
        <v>3667882</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2129</v>
      </c>
      <c r="S21" s="592"/>
      <c r="T21" s="592"/>
      <c r="U21" s="592"/>
      <c r="V21" s="592"/>
      <c r="W21" s="592"/>
      <c r="X21" s="592"/>
      <c r="Y21" s="593"/>
      <c r="Z21" s="594">
        <v>0</v>
      </c>
      <c r="AA21" s="594"/>
      <c r="AB21" s="594"/>
      <c r="AC21" s="594"/>
      <c r="AD21" s="595">
        <v>2129</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7231</v>
      </c>
      <c r="BH21" s="592"/>
      <c r="BI21" s="592"/>
      <c r="BJ21" s="592"/>
      <c r="BK21" s="592"/>
      <c r="BL21" s="592"/>
      <c r="BM21" s="592"/>
      <c r="BN21" s="593"/>
      <c r="BO21" s="594">
        <v>0.6</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12790</v>
      </c>
      <c r="S22" s="592"/>
      <c r="T22" s="592"/>
      <c r="U22" s="592"/>
      <c r="V22" s="592"/>
      <c r="W22" s="592"/>
      <c r="X22" s="592"/>
      <c r="Y22" s="593"/>
      <c r="Z22" s="594">
        <v>0.3</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53005</v>
      </c>
      <c r="S23" s="592"/>
      <c r="T23" s="592"/>
      <c r="U23" s="592"/>
      <c r="V23" s="592"/>
      <c r="W23" s="592"/>
      <c r="X23" s="592"/>
      <c r="Y23" s="593"/>
      <c r="Z23" s="594">
        <v>1.1000000000000001</v>
      </c>
      <c r="AA23" s="594"/>
      <c r="AB23" s="594"/>
      <c r="AC23" s="594"/>
      <c r="AD23" s="595">
        <v>15088</v>
      </c>
      <c r="AE23" s="595"/>
      <c r="AF23" s="595"/>
      <c r="AG23" s="595"/>
      <c r="AH23" s="595"/>
      <c r="AI23" s="595"/>
      <c r="AJ23" s="595"/>
      <c r="AK23" s="595"/>
      <c r="AL23" s="596">
        <v>0.5</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39678</v>
      </c>
      <c r="S24" s="592"/>
      <c r="T24" s="592"/>
      <c r="U24" s="592"/>
      <c r="V24" s="592"/>
      <c r="W24" s="592"/>
      <c r="X24" s="592"/>
      <c r="Y24" s="593"/>
      <c r="Z24" s="594">
        <v>0.8</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1850806</v>
      </c>
      <c r="CS24" s="581"/>
      <c r="CT24" s="581"/>
      <c r="CU24" s="581"/>
      <c r="CV24" s="581"/>
      <c r="CW24" s="581"/>
      <c r="CX24" s="581"/>
      <c r="CY24" s="582"/>
      <c r="CZ24" s="618">
        <v>40.9</v>
      </c>
      <c r="DA24" s="619"/>
      <c r="DB24" s="619"/>
      <c r="DC24" s="620"/>
      <c r="DD24" s="617">
        <v>1524143</v>
      </c>
      <c r="DE24" s="581"/>
      <c r="DF24" s="581"/>
      <c r="DG24" s="581"/>
      <c r="DH24" s="581"/>
      <c r="DI24" s="581"/>
      <c r="DJ24" s="581"/>
      <c r="DK24" s="582"/>
      <c r="DL24" s="617">
        <v>1474234</v>
      </c>
      <c r="DM24" s="581"/>
      <c r="DN24" s="581"/>
      <c r="DO24" s="581"/>
      <c r="DP24" s="581"/>
      <c r="DQ24" s="581"/>
      <c r="DR24" s="581"/>
      <c r="DS24" s="581"/>
      <c r="DT24" s="581"/>
      <c r="DU24" s="581"/>
      <c r="DV24" s="582"/>
      <c r="DW24" s="585">
        <v>44.2</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298813</v>
      </c>
      <c r="S25" s="592"/>
      <c r="T25" s="592"/>
      <c r="U25" s="592"/>
      <c r="V25" s="592"/>
      <c r="W25" s="592"/>
      <c r="X25" s="592"/>
      <c r="Y25" s="593"/>
      <c r="Z25" s="594">
        <v>6.1</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1099752</v>
      </c>
      <c r="CS25" s="623"/>
      <c r="CT25" s="623"/>
      <c r="CU25" s="623"/>
      <c r="CV25" s="623"/>
      <c r="CW25" s="623"/>
      <c r="CX25" s="623"/>
      <c r="CY25" s="624"/>
      <c r="CZ25" s="625">
        <v>24.3</v>
      </c>
      <c r="DA25" s="626"/>
      <c r="DB25" s="626"/>
      <c r="DC25" s="627"/>
      <c r="DD25" s="600">
        <v>1037181</v>
      </c>
      <c r="DE25" s="623"/>
      <c r="DF25" s="623"/>
      <c r="DG25" s="623"/>
      <c r="DH25" s="623"/>
      <c r="DI25" s="623"/>
      <c r="DJ25" s="623"/>
      <c r="DK25" s="624"/>
      <c r="DL25" s="600">
        <v>987272</v>
      </c>
      <c r="DM25" s="623"/>
      <c r="DN25" s="623"/>
      <c r="DO25" s="623"/>
      <c r="DP25" s="623"/>
      <c r="DQ25" s="623"/>
      <c r="DR25" s="623"/>
      <c r="DS25" s="623"/>
      <c r="DT25" s="623"/>
      <c r="DU25" s="623"/>
      <c r="DV25" s="624"/>
      <c r="DW25" s="596">
        <v>29.6</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620478</v>
      </c>
      <c r="CS26" s="592"/>
      <c r="CT26" s="592"/>
      <c r="CU26" s="592"/>
      <c r="CV26" s="592"/>
      <c r="CW26" s="592"/>
      <c r="CX26" s="592"/>
      <c r="CY26" s="593"/>
      <c r="CZ26" s="625">
        <v>13.7</v>
      </c>
      <c r="DA26" s="626"/>
      <c r="DB26" s="626"/>
      <c r="DC26" s="627"/>
      <c r="DD26" s="600">
        <v>578353</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281538</v>
      </c>
      <c r="S27" s="592"/>
      <c r="T27" s="592"/>
      <c r="U27" s="592"/>
      <c r="V27" s="592"/>
      <c r="W27" s="592"/>
      <c r="X27" s="592"/>
      <c r="Y27" s="593"/>
      <c r="Z27" s="594">
        <v>5.8</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1262959</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407538</v>
      </c>
      <c r="CS27" s="623"/>
      <c r="CT27" s="623"/>
      <c r="CU27" s="623"/>
      <c r="CV27" s="623"/>
      <c r="CW27" s="623"/>
      <c r="CX27" s="623"/>
      <c r="CY27" s="624"/>
      <c r="CZ27" s="625">
        <v>9</v>
      </c>
      <c r="DA27" s="626"/>
      <c r="DB27" s="626"/>
      <c r="DC27" s="627"/>
      <c r="DD27" s="600">
        <v>143446</v>
      </c>
      <c r="DE27" s="623"/>
      <c r="DF27" s="623"/>
      <c r="DG27" s="623"/>
      <c r="DH27" s="623"/>
      <c r="DI27" s="623"/>
      <c r="DJ27" s="623"/>
      <c r="DK27" s="624"/>
      <c r="DL27" s="600">
        <v>143446</v>
      </c>
      <c r="DM27" s="623"/>
      <c r="DN27" s="623"/>
      <c r="DO27" s="623"/>
      <c r="DP27" s="623"/>
      <c r="DQ27" s="623"/>
      <c r="DR27" s="623"/>
      <c r="DS27" s="623"/>
      <c r="DT27" s="623"/>
      <c r="DU27" s="623"/>
      <c r="DV27" s="624"/>
      <c r="DW27" s="596">
        <v>4.3</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9764</v>
      </c>
      <c r="S28" s="592"/>
      <c r="T28" s="592"/>
      <c r="U28" s="592"/>
      <c r="V28" s="592"/>
      <c r="W28" s="592"/>
      <c r="X28" s="592"/>
      <c r="Y28" s="593"/>
      <c r="Z28" s="594">
        <v>0.2</v>
      </c>
      <c r="AA28" s="594"/>
      <c r="AB28" s="594"/>
      <c r="AC28" s="594"/>
      <c r="AD28" s="595">
        <v>1471</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343516</v>
      </c>
      <c r="CS28" s="592"/>
      <c r="CT28" s="592"/>
      <c r="CU28" s="592"/>
      <c r="CV28" s="592"/>
      <c r="CW28" s="592"/>
      <c r="CX28" s="592"/>
      <c r="CY28" s="593"/>
      <c r="CZ28" s="625">
        <v>7.6</v>
      </c>
      <c r="DA28" s="626"/>
      <c r="DB28" s="626"/>
      <c r="DC28" s="627"/>
      <c r="DD28" s="600">
        <v>343516</v>
      </c>
      <c r="DE28" s="592"/>
      <c r="DF28" s="592"/>
      <c r="DG28" s="592"/>
      <c r="DH28" s="592"/>
      <c r="DI28" s="592"/>
      <c r="DJ28" s="592"/>
      <c r="DK28" s="593"/>
      <c r="DL28" s="600">
        <v>343516</v>
      </c>
      <c r="DM28" s="592"/>
      <c r="DN28" s="592"/>
      <c r="DO28" s="592"/>
      <c r="DP28" s="592"/>
      <c r="DQ28" s="592"/>
      <c r="DR28" s="592"/>
      <c r="DS28" s="592"/>
      <c r="DT28" s="592"/>
      <c r="DU28" s="592"/>
      <c r="DV28" s="593"/>
      <c r="DW28" s="596">
        <v>10.3</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1763</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343516</v>
      </c>
      <c r="CS29" s="623"/>
      <c r="CT29" s="623"/>
      <c r="CU29" s="623"/>
      <c r="CV29" s="623"/>
      <c r="CW29" s="623"/>
      <c r="CX29" s="623"/>
      <c r="CY29" s="624"/>
      <c r="CZ29" s="625">
        <v>7.6</v>
      </c>
      <c r="DA29" s="626"/>
      <c r="DB29" s="626"/>
      <c r="DC29" s="627"/>
      <c r="DD29" s="600">
        <v>343516</v>
      </c>
      <c r="DE29" s="623"/>
      <c r="DF29" s="623"/>
      <c r="DG29" s="623"/>
      <c r="DH29" s="623"/>
      <c r="DI29" s="623"/>
      <c r="DJ29" s="623"/>
      <c r="DK29" s="624"/>
      <c r="DL29" s="600">
        <v>343516</v>
      </c>
      <c r="DM29" s="623"/>
      <c r="DN29" s="623"/>
      <c r="DO29" s="623"/>
      <c r="DP29" s="623"/>
      <c r="DQ29" s="623"/>
      <c r="DR29" s="623"/>
      <c r="DS29" s="623"/>
      <c r="DT29" s="623"/>
      <c r="DU29" s="623"/>
      <c r="DV29" s="624"/>
      <c r="DW29" s="596">
        <v>10.3</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92842</v>
      </c>
      <c r="S30" s="592"/>
      <c r="T30" s="592"/>
      <c r="U30" s="592"/>
      <c r="V30" s="592"/>
      <c r="W30" s="592"/>
      <c r="X30" s="592"/>
      <c r="Y30" s="593"/>
      <c r="Z30" s="594">
        <v>1.9</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98.7</v>
      </c>
      <c r="BH30" s="650"/>
      <c r="BI30" s="650"/>
      <c r="BJ30" s="650"/>
      <c r="BK30" s="650"/>
      <c r="BL30" s="650"/>
      <c r="BM30" s="586">
        <v>92.4</v>
      </c>
      <c r="BN30" s="650"/>
      <c r="BO30" s="650"/>
      <c r="BP30" s="650"/>
      <c r="BQ30" s="651"/>
      <c r="BR30" s="649">
        <v>98.7</v>
      </c>
      <c r="BS30" s="650"/>
      <c r="BT30" s="650"/>
      <c r="BU30" s="650"/>
      <c r="BV30" s="650"/>
      <c r="BW30" s="650"/>
      <c r="BX30" s="586">
        <v>91.7</v>
      </c>
      <c r="BY30" s="650"/>
      <c r="BZ30" s="650"/>
      <c r="CA30" s="650"/>
      <c r="CB30" s="651"/>
      <c r="CD30" s="654"/>
      <c r="CE30" s="655"/>
      <c r="CF30" s="605" t="s">
        <v>291</v>
      </c>
      <c r="CG30" s="606"/>
      <c r="CH30" s="606"/>
      <c r="CI30" s="606"/>
      <c r="CJ30" s="606"/>
      <c r="CK30" s="606"/>
      <c r="CL30" s="606"/>
      <c r="CM30" s="606"/>
      <c r="CN30" s="606"/>
      <c r="CO30" s="606"/>
      <c r="CP30" s="606"/>
      <c r="CQ30" s="607"/>
      <c r="CR30" s="591">
        <v>287600</v>
      </c>
      <c r="CS30" s="592"/>
      <c r="CT30" s="592"/>
      <c r="CU30" s="592"/>
      <c r="CV30" s="592"/>
      <c r="CW30" s="592"/>
      <c r="CX30" s="592"/>
      <c r="CY30" s="593"/>
      <c r="CZ30" s="625">
        <v>6.3</v>
      </c>
      <c r="DA30" s="626"/>
      <c r="DB30" s="626"/>
      <c r="DC30" s="627"/>
      <c r="DD30" s="600">
        <v>287600</v>
      </c>
      <c r="DE30" s="592"/>
      <c r="DF30" s="592"/>
      <c r="DG30" s="592"/>
      <c r="DH30" s="592"/>
      <c r="DI30" s="592"/>
      <c r="DJ30" s="592"/>
      <c r="DK30" s="593"/>
      <c r="DL30" s="600">
        <v>287600</v>
      </c>
      <c r="DM30" s="592"/>
      <c r="DN30" s="592"/>
      <c r="DO30" s="592"/>
      <c r="DP30" s="592"/>
      <c r="DQ30" s="592"/>
      <c r="DR30" s="592"/>
      <c r="DS30" s="592"/>
      <c r="DT30" s="592"/>
      <c r="DU30" s="592"/>
      <c r="DV30" s="593"/>
      <c r="DW30" s="596">
        <v>8.6</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298279</v>
      </c>
      <c r="S31" s="592"/>
      <c r="T31" s="592"/>
      <c r="U31" s="592"/>
      <c r="V31" s="592"/>
      <c r="W31" s="592"/>
      <c r="X31" s="592"/>
      <c r="Y31" s="593"/>
      <c r="Z31" s="594">
        <v>6.1</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98.7</v>
      </c>
      <c r="BH31" s="623"/>
      <c r="BI31" s="623"/>
      <c r="BJ31" s="623"/>
      <c r="BK31" s="623"/>
      <c r="BL31" s="623"/>
      <c r="BM31" s="597">
        <v>93.7</v>
      </c>
      <c r="BN31" s="647"/>
      <c r="BO31" s="647"/>
      <c r="BP31" s="647"/>
      <c r="BQ31" s="648"/>
      <c r="BR31" s="646">
        <v>98.6</v>
      </c>
      <c r="BS31" s="623"/>
      <c r="BT31" s="623"/>
      <c r="BU31" s="623"/>
      <c r="BV31" s="623"/>
      <c r="BW31" s="623"/>
      <c r="BX31" s="597">
        <v>93</v>
      </c>
      <c r="BY31" s="647"/>
      <c r="BZ31" s="647"/>
      <c r="CA31" s="647"/>
      <c r="CB31" s="648"/>
      <c r="CD31" s="654"/>
      <c r="CE31" s="655"/>
      <c r="CF31" s="605" t="s">
        <v>295</v>
      </c>
      <c r="CG31" s="606"/>
      <c r="CH31" s="606"/>
      <c r="CI31" s="606"/>
      <c r="CJ31" s="606"/>
      <c r="CK31" s="606"/>
      <c r="CL31" s="606"/>
      <c r="CM31" s="606"/>
      <c r="CN31" s="606"/>
      <c r="CO31" s="606"/>
      <c r="CP31" s="606"/>
      <c r="CQ31" s="607"/>
      <c r="CR31" s="591">
        <v>55916</v>
      </c>
      <c r="CS31" s="623"/>
      <c r="CT31" s="623"/>
      <c r="CU31" s="623"/>
      <c r="CV31" s="623"/>
      <c r="CW31" s="623"/>
      <c r="CX31" s="623"/>
      <c r="CY31" s="624"/>
      <c r="CZ31" s="625">
        <v>1.2</v>
      </c>
      <c r="DA31" s="626"/>
      <c r="DB31" s="626"/>
      <c r="DC31" s="627"/>
      <c r="DD31" s="600">
        <v>55916</v>
      </c>
      <c r="DE31" s="623"/>
      <c r="DF31" s="623"/>
      <c r="DG31" s="623"/>
      <c r="DH31" s="623"/>
      <c r="DI31" s="623"/>
      <c r="DJ31" s="623"/>
      <c r="DK31" s="624"/>
      <c r="DL31" s="600">
        <v>55916</v>
      </c>
      <c r="DM31" s="623"/>
      <c r="DN31" s="623"/>
      <c r="DO31" s="623"/>
      <c r="DP31" s="623"/>
      <c r="DQ31" s="623"/>
      <c r="DR31" s="623"/>
      <c r="DS31" s="623"/>
      <c r="DT31" s="623"/>
      <c r="DU31" s="623"/>
      <c r="DV31" s="624"/>
      <c r="DW31" s="596">
        <v>1.7</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61393</v>
      </c>
      <c r="S32" s="592"/>
      <c r="T32" s="592"/>
      <c r="U32" s="592"/>
      <c r="V32" s="592"/>
      <c r="W32" s="592"/>
      <c r="X32" s="592"/>
      <c r="Y32" s="593"/>
      <c r="Z32" s="594">
        <v>1.3</v>
      </c>
      <c r="AA32" s="594"/>
      <c r="AB32" s="594"/>
      <c r="AC32" s="594"/>
      <c r="AD32" s="595">
        <v>106</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98.6</v>
      </c>
      <c r="BH32" s="659"/>
      <c r="BI32" s="659"/>
      <c r="BJ32" s="659"/>
      <c r="BK32" s="659"/>
      <c r="BL32" s="659"/>
      <c r="BM32" s="660">
        <v>90.6</v>
      </c>
      <c r="BN32" s="659"/>
      <c r="BO32" s="659"/>
      <c r="BP32" s="659"/>
      <c r="BQ32" s="661"/>
      <c r="BR32" s="658">
        <v>98.6</v>
      </c>
      <c r="BS32" s="659"/>
      <c r="BT32" s="659"/>
      <c r="BU32" s="659"/>
      <c r="BV32" s="659"/>
      <c r="BW32" s="659"/>
      <c r="BX32" s="660">
        <v>90</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358723</v>
      </c>
      <c r="S33" s="592"/>
      <c r="T33" s="592"/>
      <c r="U33" s="592"/>
      <c r="V33" s="592"/>
      <c r="W33" s="592"/>
      <c r="X33" s="592"/>
      <c r="Y33" s="593"/>
      <c r="Z33" s="594">
        <v>7.4</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2257022</v>
      </c>
      <c r="CS33" s="623"/>
      <c r="CT33" s="623"/>
      <c r="CU33" s="623"/>
      <c r="CV33" s="623"/>
      <c r="CW33" s="623"/>
      <c r="CX33" s="623"/>
      <c r="CY33" s="624"/>
      <c r="CZ33" s="625">
        <v>49.8</v>
      </c>
      <c r="DA33" s="626"/>
      <c r="DB33" s="626"/>
      <c r="DC33" s="627"/>
      <c r="DD33" s="600">
        <v>1979859</v>
      </c>
      <c r="DE33" s="623"/>
      <c r="DF33" s="623"/>
      <c r="DG33" s="623"/>
      <c r="DH33" s="623"/>
      <c r="DI33" s="623"/>
      <c r="DJ33" s="623"/>
      <c r="DK33" s="624"/>
      <c r="DL33" s="600">
        <v>1592972</v>
      </c>
      <c r="DM33" s="623"/>
      <c r="DN33" s="623"/>
      <c r="DO33" s="623"/>
      <c r="DP33" s="623"/>
      <c r="DQ33" s="623"/>
      <c r="DR33" s="623"/>
      <c r="DS33" s="623"/>
      <c r="DT33" s="623"/>
      <c r="DU33" s="623"/>
      <c r="DV33" s="624"/>
      <c r="DW33" s="596">
        <v>47.8</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685588</v>
      </c>
      <c r="CS34" s="592"/>
      <c r="CT34" s="592"/>
      <c r="CU34" s="592"/>
      <c r="CV34" s="592"/>
      <c r="CW34" s="592"/>
      <c r="CX34" s="592"/>
      <c r="CY34" s="593"/>
      <c r="CZ34" s="625">
        <v>15.1</v>
      </c>
      <c r="DA34" s="626"/>
      <c r="DB34" s="626"/>
      <c r="DC34" s="627"/>
      <c r="DD34" s="600">
        <v>556929</v>
      </c>
      <c r="DE34" s="592"/>
      <c r="DF34" s="592"/>
      <c r="DG34" s="592"/>
      <c r="DH34" s="592"/>
      <c r="DI34" s="592"/>
      <c r="DJ34" s="592"/>
      <c r="DK34" s="593"/>
      <c r="DL34" s="600">
        <v>493440</v>
      </c>
      <c r="DM34" s="592"/>
      <c r="DN34" s="592"/>
      <c r="DO34" s="592"/>
      <c r="DP34" s="592"/>
      <c r="DQ34" s="592"/>
      <c r="DR34" s="592"/>
      <c r="DS34" s="592"/>
      <c r="DT34" s="592"/>
      <c r="DU34" s="592"/>
      <c r="DV34" s="593"/>
      <c r="DW34" s="596">
        <v>14.8</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249623</v>
      </c>
      <c r="S35" s="592"/>
      <c r="T35" s="592"/>
      <c r="U35" s="592"/>
      <c r="V35" s="592"/>
      <c r="W35" s="592"/>
      <c r="X35" s="592"/>
      <c r="Y35" s="593"/>
      <c r="Z35" s="594">
        <v>5.0999999999999996</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881972</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158744</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21096</v>
      </c>
      <c r="CS35" s="623"/>
      <c r="CT35" s="623"/>
      <c r="CU35" s="623"/>
      <c r="CV35" s="623"/>
      <c r="CW35" s="623"/>
      <c r="CX35" s="623"/>
      <c r="CY35" s="624"/>
      <c r="CZ35" s="625">
        <v>0.5</v>
      </c>
      <c r="DA35" s="626"/>
      <c r="DB35" s="626"/>
      <c r="DC35" s="627"/>
      <c r="DD35" s="600">
        <v>14324</v>
      </c>
      <c r="DE35" s="623"/>
      <c r="DF35" s="623"/>
      <c r="DG35" s="623"/>
      <c r="DH35" s="623"/>
      <c r="DI35" s="623"/>
      <c r="DJ35" s="623"/>
      <c r="DK35" s="624"/>
      <c r="DL35" s="600">
        <v>14324</v>
      </c>
      <c r="DM35" s="623"/>
      <c r="DN35" s="623"/>
      <c r="DO35" s="623"/>
      <c r="DP35" s="623"/>
      <c r="DQ35" s="623"/>
      <c r="DR35" s="623"/>
      <c r="DS35" s="623"/>
      <c r="DT35" s="623"/>
      <c r="DU35" s="623"/>
      <c r="DV35" s="624"/>
      <c r="DW35" s="596">
        <v>0.4</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4869176</v>
      </c>
      <c r="S36" s="664"/>
      <c r="T36" s="664"/>
      <c r="U36" s="664"/>
      <c r="V36" s="664"/>
      <c r="W36" s="664"/>
      <c r="X36" s="664"/>
      <c r="Y36" s="665"/>
      <c r="Z36" s="666">
        <v>100</v>
      </c>
      <c r="AA36" s="666"/>
      <c r="AB36" s="666"/>
      <c r="AC36" s="666"/>
      <c r="AD36" s="667">
        <v>3082143</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198556</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148794</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606589</v>
      </c>
      <c r="CS36" s="592"/>
      <c r="CT36" s="592"/>
      <c r="CU36" s="592"/>
      <c r="CV36" s="592"/>
      <c r="CW36" s="592"/>
      <c r="CX36" s="592"/>
      <c r="CY36" s="593"/>
      <c r="CZ36" s="625">
        <v>13.4</v>
      </c>
      <c r="DA36" s="626"/>
      <c r="DB36" s="626"/>
      <c r="DC36" s="627"/>
      <c r="DD36" s="600">
        <v>543865</v>
      </c>
      <c r="DE36" s="592"/>
      <c r="DF36" s="592"/>
      <c r="DG36" s="592"/>
      <c r="DH36" s="592"/>
      <c r="DI36" s="592"/>
      <c r="DJ36" s="592"/>
      <c r="DK36" s="593"/>
      <c r="DL36" s="600">
        <v>508558</v>
      </c>
      <c r="DM36" s="592"/>
      <c r="DN36" s="592"/>
      <c r="DO36" s="592"/>
      <c r="DP36" s="592"/>
      <c r="DQ36" s="592"/>
      <c r="DR36" s="592"/>
      <c r="DS36" s="592"/>
      <c r="DT36" s="592"/>
      <c r="DU36" s="592"/>
      <c r="DV36" s="593"/>
      <c r="DW36" s="596">
        <v>15.3</v>
      </c>
      <c r="DX36" s="621"/>
      <c r="DY36" s="621"/>
      <c r="DZ36" s="621"/>
      <c r="EA36" s="621"/>
      <c r="EB36" s="621"/>
      <c r="EC36" s="622"/>
    </row>
    <row r="37" spans="2:133" ht="11.25" customHeight="1">
      <c r="AQ37" s="670" t="s">
        <v>313</v>
      </c>
      <c r="AR37" s="671"/>
      <c r="AS37" s="671"/>
      <c r="AT37" s="671"/>
      <c r="AU37" s="671"/>
      <c r="AV37" s="671"/>
      <c r="AW37" s="671"/>
      <c r="AX37" s="671"/>
      <c r="AY37" s="672"/>
      <c r="AZ37" s="591">
        <v>194000</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2040</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176682</v>
      </c>
      <c r="CS37" s="623"/>
      <c r="CT37" s="623"/>
      <c r="CU37" s="623"/>
      <c r="CV37" s="623"/>
      <c r="CW37" s="623"/>
      <c r="CX37" s="623"/>
      <c r="CY37" s="624"/>
      <c r="CZ37" s="625">
        <v>3.9</v>
      </c>
      <c r="DA37" s="626"/>
      <c r="DB37" s="626"/>
      <c r="DC37" s="627"/>
      <c r="DD37" s="600">
        <v>176682</v>
      </c>
      <c r="DE37" s="623"/>
      <c r="DF37" s="623"/>
      <c r="DG37" s="623"/>
      <c r="DH37" s="623"/>
      <c r="DI37" s="623"/>
      <c r="DJ37" s="623"/>
      <c r="DK37" s="624"/>
      <c r="DL37" s="600">
        <v>162668</v>
      </c>
      <c r="DM37" s="623"/>
      <c r="DN37" s="623"/>
      <c r="DO37" s="623"/>
      <c r="DP37" s="623"/>
      <c r="DQ37" s="623"/>
      <c r="DR37" s="623"/>
      <c r="DS37" s="623"/>
      <c r="DT37" s="623"/>
      <c r="DU37" s="623"/>
      <c r="DV37" s="624"/>
      <c r="DW37" s="596">
        <v>4.9000000000000004</v>
      </c>
      <c r="DX37" s="621"/>
      <c r="DY37" s="621"/>
      <c r="DZ37" s="621"/>
      <c r="EA37" s="621"/>
      <c r="EB37" s="621"/>
      <c r="EC37" s="622"/>
    </row>
    <row r="38" spans="2:133" ht="11.25" customHeight="1">
      <c r="AQ38" s="670" t="s">
        <v>316</v>
      </c>
      <c r="AR38" s="671"/>
      <c r="AS38" s="671"/>
      <c r="AT38" s="671"/>
      <c r="AU38" s="671"/>
      <c r="AV38" s="671"/>
      <c r="AW38" s="671"/>
      <c r="AX38" s="671"/>
      <c r="AY38" s="672"/>
      <c r="AZ38" s="591" t="s">
        <v>317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3635</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683416</v>
      </c>
      <c r="CS38" s="592"/>
      <c r="CT38" s="592"/>
      <c r="CU38" s="592"/>
      <c r="CV38" s="592"/>
      <c r="CW38" s="592"/>
      <c r="CX38" s="592"/>
      <c r="CY38" s="593"/>
      <c r="CZ38" s="625">
        <v>15.1</v>
      </c>
      <c r="DA38" s="626"/>
      <c r="DB38" s="626"/>
      <c r="DC38" s="627"/>
      <c r="DD38" s="600">
        <v>613038</v>
      </c>
      <c r="DE38" s="592"/>
      <c r="DF38" s="592"/>
      <c r="DG38" s="592"/>
      <c r="DH38" s="592"/>
      <c r="DI38" s="592"/>
      <c r="DJ38" s="592"/>
      <c r="DK38" s="593"/>
      <c r="DL38" s="600">
        <v>576650</v>
      </c>
      <c r="DM38" s="592"/>
      <c r="DN38" s="592"/>
      <c r="DO38" s="592"/>
      <c r="DP38" s="592"/>
      <c r="DQ38" s="592"/>
      <c r="DR38" s="592"/>
      <c r="DS38" s="592"/>
      <c r="DT38" s="592"/>
      <c r="DU38" s="592"/>
      <c r="DV38" s="593"/>
      <c r="DW38" s="596">
        <v>17.3</v>
      </c>
      <c r="DX38" s="621"/>
      <c r="DY38" s="621"/>
      <c r="DZ38" s="621"/>
      <c r="EA38" s="621"/>
      <c r="EB38" s="621"/>
      <c r="EC38" s="622"/>
    </row>
    <row r="39" spans="2:133" ht="11.25" customHeight="1">
      <c r="AQ39" s="670" t="s">
        <v>320</v>
      </c>
      <c r="AR39" s="671"/>
      <c r="AS39" s="671"/>
      <c r="AT39" s="671"/>
      <c r="AU39" s="671"/>
      <c r="AV39" s="671"/>
      <c r="AW39" s="671"/>
      <c r="AX39" s="671"/>
      <c r="AY39" s="672"/>
      <c r="AZ39" s="591" t="s">
        <v>317</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95</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260333</v>
      </c>
      <c r="CS39" s="623"/>
      <c r="CT39" s="623"/>
      <c r="CU39" s="623"/>
      <c r="CV39" s="623"/>
      <c r="CW39" s="623"/>
      <c r="CX39" s="623"/>
      <c r="CY39" s="624"/>
      <c r="CZ39" s="625">
        <v>5.7</v>
      </c>
      <c r="DA39" s="626"/>
      <c r="DB39" s="626"/>
      <c r="DC39" s="627"/>
      <c r="DD39" s="600">
        <v>251703</v>
      </c>
      <c r="DE39" s="623"/>
      <c r="DF39" s="623"/>
      <c r="DG39" s="623"/>
      <c r="DH39" s="623"/>
      <c r="DI39" s="623"/>
      <c r="DJ39" s="623"/>
      <c r="DK39" s="624"/>
      <c r="DL39" s="600" t="s">
        <v>317</v>
      </c>
      <c r="DM39" s="623"/>
      <c r="DN39" s="623"/>
      <c r="DO39" s="623"/>
      <c r="DP39" s="623"/>
      <c r="DQ39" s="623"/>
      <c r="DR39" s="623"/>
      <c r="DS39" s="623"/>
      <c r="DT39" s="623"/>
      <c r="DU39" s="623"/>
      <c r="DV39" s="624"/>
      <c r="DW39" s="596" t="s">
        <v>317</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120090</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100</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t="s">
        <v>317</v>
      </c>
      <c r="CS40" s="592"/>
      <c r="CT40" s="592"/>
      <c r="CU40" s="592"/>
      <c r="CV40" s="592"/>
      <c r="CW40" s="592"/>
      <c r="CX40" s="592"/>
      <c r="CY40" s="593"/>
      <c r="CZ40" s="625" t="s">
        <v>317</v>
      </c>
      <c r="DA40" s="626"/>
      <c r="DB40" s="626"/>
      <c r="DC40" s="627"/>
      <c r="DD40" s="600" t="s">
        <v>317</v>
      </c>
      <c r="DE40" s="592"/>
      <c r="DF40" s="592"/>
      <c r="DG40" s="592"/>
      <c r="DH40" s="592"/>
      <c r="DI40" s="592"/>
      <c r="DJ40" s="592"/>
      <c r="DK40" s="593"/>
      <c r="DL40" s="600" t="s">
        <v>317</v>
      </c>
      <c r="DM40" s="592"/>
      <c r="DN40" s="592"/>
      <c r="DO40" s="592"/>
      <c r="DP40" s="592"/>
      <c r="DQ40" s="592"/>
      <c r="DR40" s="592"/>
      <c r="DS40" s="592"/>
      <c r="DT40" s="592"/>
      <c r="DU40" s="592"/>
      <c r="DV40" s="593"/>
      <c r="DW40" s="596" t="s">
        <v>317</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369326</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278</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422431</v>
      </c>
      <c r="CS42" s="592"/>
      <c r="CT42" s="592"/>
      <c r="CU42" s="592"/>
      <c r="CV42" s="592"/>
      <c r="CW42" s="592"/>
      <c r="CX42" s="592"/>
      <c r="CY42" s="593"/>
      <c r="CZ42" s="625">
        <v>9.3000000000000007</v>
      </c>
      <c r="DA42" s="674"/>
      <c r="DB42" s="674"/>
      <c r="DC42" s="675"/>
      <c r="DD42" s="600">
        <v>163880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28268</v>
      </c>
      <c r="CS43" s="623"/>
      <c r="CT43" s="623"/>
      <c r="CU43" s="623"/>
      <c r="CV43" s="623"/>
      <c r="CW43" s="623"/>
      <c r="CX43" s="623"/>
      <c r="CY43" s="624"/>
      <c r="CZ43" s="625">
        <v>0.6</v>
      </c>
      <c r="DA43" s="626"/>
      <c r="DB43" s="626"/>
      <c r="DC43" s="627"/>
      <c r="DD43" s="600">
        <v>28268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404300</v>
      </c>
      <c r="CS44" s="592"/>
      <c r="CT44" s="592"/>
      <c r="CU44" s="592"/>
      <c r="CV44" s="592"/>
      <c r="CW44" s="592"/>
      <c r="CX44" s="592"/>
      <c r="CY44" s="593"/>
      <c r="CZ44" s="625">
        <v>8.9</v>
      </c>
      <c r="DA44" s="674"/>
      <c r="DB44" s="674"/>
      <c r="DC44" s="675"/>
      <c r="DD44" s="600">
        <v>158349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148942</v>
      </c>
      <c r="CS45" s="623"/>
      <c r="CT45" s="623"/>
      <c r="CU45" s="623"/>
      <c r="CV45" s="623"/>
      <c r="CW45" s="623"/>
      <c r="CX45" s="623"/>
      <c r="CY45" s="624"/>
      <c r="CZ45" s="625">
        <v>3.3</v>
      </c>
      <c r="DA45" s="626"/>
      <c r="DB45" s="626"/>
      <c r="DC45" s="627"/>
      <c r="DD45" s="600">
        <v>4123</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254246</v>
      </c>
      <c r="CS46" s="592"/>
      <c r="CT46" s="592"/>
      <c r="CU46" s="592"/>
      <c r="CV46" s="592"/>
      <c r="CW46" s="592"/>
      <c r="CX46" s="592"/>
      <c r="CY46" s="593"/>
      <c r="CZ46" s="625">
        <v>5.6</v>
      </c>
      <c r="DA46" s="674"/>
      <c r="DB46" s="674"/>
      <c r="DC46" s="675"/>
      <c r="DD46" s="600">
        <v>154226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18131</v>
      </c>
      <c r="CS47" s="623"/>
      <c r="CT47" s="623"/>
      <c r="CU47" s="623"/>
      <c r="CV47" s="623"/>
      <c r="CW47" s="623"/>
      <c r="CX47" s="623"/>
      <c r="CY47" s="624"/>
      <c r="CZ47" s="625">
        <v>0.4</v>
      </c>
      <c r="DA47" s="626"/>
      <c r="DB47" s="626"/>
      <c r="DC47" s="627"/>
      <c r="DD47" s="600">
        <v>5531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317</v>
      </c>
      <c r="CS48" s="592"/>
      <c r="CT48" s="592"/>
      <c r="CU48" s="592"/>
      <c r="CV48" s="592"/>
      <c r="CW48" s="592"/>
      <c r="CX48" s="592"/>
      <c r="CY48" s="593"/>
      <c r="CZ48" s="625" t="s">
        <v>317</v>
      </c>
      <c r="DA48" s="674"/>
      <c r="DB48" s="674"/>
      <c r="DC48" s="675"/>
      <c r="DD48" s="600" t="s">
        <v>317</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4530259</v>
      </c>
      <c r="CS49" s="659"/>
      <c r="CT49" s="659"/>
      <c r="CU49" s="659"/>
      <c r="CV49" s="659"/>
      <c r="CW49" s="659"/>
      <c r="CX49" s="659"/>
      <c r="CY49" s="686"/>
      <c r="CZ49" s="687">
        <v>100</v>
      </c>
      <c r="DA49" s="688"/>
      <c r="DB49" s="688"/>
      <c r="DC49" s="689"/>
      <c r="DD49" s="690">
        <v>3667882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4878</v>
      </c>
      <c r="R7" s="721"/>
      <c r="S7" s="721"/>
      <c r="T7" s="721"/>
      <c r="U7" s="721"/>
      <c r="V7" s="721">
        <v>4539</v>
      </c>
      <c r="W7" s="721"/>
      <c r="X7" s="721"/>
      <c r="Y7" s="721"/>
      <c r="Z7" s="721"/>
      <c r="AA7" s="721">
        <v>339</v>
      </c>
      <c r="AB7" s="721"/>
      <c r="AC7" s="721"/>
      <c r="AD7" s="721"/>
      <c r="AE7" s="722"/>
      <c r="AF7" s="723">
        <v>283</v>
      </c>
      <c r="AG7" s="724"/>
      <c r="AH7" s="724"/>
      <c r="AI7" s="724"/>
      <c r="AJ7" s="725"/>
      <c r="AK7" s="760">
        <v>91</v>
      </c>
      <c r="AL7" s="761"/>
      <c r="AM7" s="761"/>
      <c r="AN7" s="761"/>
      <c r="AO7" s="761"/>
      <c r="AP7" s="761">
        <v>4486</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544</v>
      </c>
      <c r="BT7" s="765"/>
      <c r="BU7" s="765"/>
      <c r="BV7" s="765"/>
      <c r="BW7" s="765"/>
      <c r="BX7" s="765"/>
      <c r="BY7" s="765"/>
      <c r="BZ7" s="765"/>
      <c r="CA7" s="765"/>
      <c r="CB7" s="765"/>
      <c r="CC7" s="765"/>
      <c r="CD7" s="765"/>
      <c r="CE7" s="765"/>
      <c r="CF7" s="765"/>
      <c r="CG7" s="766"/>
      <c r="CH7" s="757">
        <v>5</v>
      </c>
      <c r="CI7" s="758"/>
      <c r="CJ7" s="758"/>
      <c r="CK7" s="758"/>
      <c r="CL7" s="759"/>
      <c r="CM7" s="757">
        <v>81</v>
      </c>
      <c r="CN7" s="758"/>
      <c r="CO7" s="758"/>
      <c r="CP7" s="758"/>
      <c r="CQ7" s="759"/>
      <c r="CR7" s="757">
        <v>10</v>
      </c>
      <c r="CS7" s="758"/>
      <c r="CT7" s="758"/>
      <c r="CU7" s="758"/>
      <c r="CV7" s="759"/>
      <c r="CW7" s="757" t="s">
        <v>545</v>
      </c>
      <c r="CX7" s="758"/>
      <c r="CY7" s="758"/>
      <c r="CZ7" s="758"/>
      <c r="DA7" s="759"/>
      <c r="DB7" s="757" t="s">
        <v>545</v>
      </c>
      <c r="DC7" s="758"/>
      <c r="DD7" s="758"/>
      <c r="DE7" s="758"/>
      <c r="DF7" s="759"/>
      <c r="DG7" s="757" t="s">
        <v>545</v>
      </c>
      <c r="DH7" s="758"/>
      <c r="DI7" s="758"/>
      <c r="DJ7" s="758"/>
      <c r="DK7" s="759"/>
      <c r="DL7" s="757" t="s">
        <v>545</v>
      </c>
      <c r="DM7" s="758"/>
      <c r="DN7" s="758"/>
      <c r="DO7" s="758"/>
      <c r="DP7" s="759"/>
      <c r="DQ7" s="757" t="s">
        <v>545</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4878</v>
      </c>
      <c r="R23" s="780"/>
      <c r="S23" s="780"/>
      <c r="T23" s="780"/>
      <c r="U23" s="780"/>
      <c r="V23" s="780">
        <v>4539</v>
      </c>
      <c r="W23" s="780"/>
      <c r="X23" s="780"/>
      <c r="Y23" s="780"/>
      <c r="Z23" s="780"/>
      <c r="AA23" s="780">
        <v>339</v>
      </c>
      <c r="AB23" s="780"/>
      <c r="AC23" s="780"/>
      <c r="AD23" s="780"/>
      <c r="AE23" s="781"/>
      <c r="AF23" s="782">
        <v>283</v>
      </c>
      <c r="AG23" s="780"/>
      <c r="AH23" s="780"/>
      <c r="AI23" s="780"/>
      <c r="AJ23" s="783"/>
      <c r="AK23" s="784"/>
      <c r="AL23" s="785"/>
      <c r="AM23" s="785"/>
      <c r="AN23" s="785"/>
      <c r="AO23" s="785"/>
      <c r="AP23" s="780">
        <v>4486</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1684</v>
      </c>
      <c r="R28" s="809"/>
      <c r="S28" s="809"/>
      <c r="T28" s="809"/>
      <c r="U28" s="809"/>
      <c r="V28" s="809">
        <v>1525</v>
      </c>
      <c r="W28" s="809"/>
      <c r="X28" s="809"/>
      <c r="Y28" s="809"/>
      <c r="Z28" s="809"/>
      <c r="AA28" s="809">
        <v>159</v>
      </c>
      <c r="AB28" s="809"/>
      <c r="AC28" s="809"/>
      <c r="AD28" s="809"/>
      <c r="AE28" s="810"/>
      <c r="AF28" s="811">
        <v>159</v>
      </c>
      <c r="AG28" s="809"/>
      <c r="AH28" s="809"/>
      <c r="AI28" s="809"/>
      <c r="AJ28" s="812"/>
      <c r="AK28" s="813">
        <v>120</v>
      </c>
      <c r="AL28" s="804"/>
      <c r="AM28" s="804"/>
      <c r="AN28" s="804"/>
      <c r="AO28" s="804"/>
      <c r="AP28" s="804" t="s">
        <v>534</v>
      </c>
      <c r="AQ28" s="804"/>
      <c r="AR28" s="804"/>
      <c r="AS28" s="804"/>
      <c r="AT28" s="804"/>
      <c r="AU28" s="804" t="s">
        <v>535</v>
      </c>
      <c r="AV28" s="804"/>
      <c r="AW28" s="804"/>
      <c r="AX28" s="804"/>
      <c r="AY28" s="804"/>
      <c r="AZ28" s="805" t="s">
        <v>536</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148</v>
      </c>
      <c r="R29" s="745"/>
      <c r="S29" s="745"/>
      <c r="T29" s="745"/>
      <c r="U29" s="745"/>
      <c r="V29" s="745">
        <v>146</v>
      </c>
      <c r="W29" s="745"/>
      <c r="X29" s="745"/>
      <c r="Y29" s="745"/>
      <c r="Z29" s="745"/>
      <c r="AA29" s="745">
        <v>3</v>
      </c>
      <c r="AB29" s="745"/>
      <c r="AC29" s="745"/>
      <c r="AD29" s="745"/>
      <c r="AE29" s="746"/>
      <c r="AF29" s="747">
        <v>3</v>
      </c>
      <c r="AG29" s="748"/>
      <c r="AH29" s="748"/>
      <c r="AI29" s="748"/>
      <c r="AJ29" s="749"/>
      <c r="AK29" s="816">
        <v>43</v>
      </c>
      <c r="AL29" s="817"/>
      <c r="AM29" s="817"/>
      <c r="AN29" s="817"/>
      <c r="AO29" s="817"/>
      <c r="AP29" s="817" t="s">
        <v>536</v>
      </c>
      <c r="AQ29" s="817"/>
      <c r="AR29" s="817"/>
      <c r="AS29" s="817"/>
      <c r="AT29" s="817"/>
      <c r="AU29" s="817" t="s">
        <v>536</v>
      </c>
      <c r="AV29" s="817"/>
      <c r="AW29" s="817"/>
      <c r="AX29" s="817"/>
      <c r="AY29" s="817"/>
      <c r="AZ29" s="818" t="s">
        <v>536</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1136</v>
      </c>
      <c r="R30" s="745"/>
      <c r="S30" s="745"/>
      <c r="T30" s="745"/>
      <c r="U30" s="745"/>
      <c r="V30" s="745">
        <v>1119</v>
      </c>
      <c r="W30" s="745"/>
      <c r="X30" s="745"/>
      <c r="Y30" s="745"/>
      <c r="Z30" s="745"/>
      <c r="AA30" s="745">
        <v>16</v>
      </c>
      <c r="AB30" s="745"/>
      <c r="AC30" s="745"/>
      <c r="AD30" s="745"/>
      <c r="AE30" s="746"/>
      <c r="AF30" s="747">
        <v>16</v>
      </c>
      <c r="AG30" s="748"/>
      <c r="AH30" s="748"/>
      <c r="AI30" s="748"/>
      <c r="AJ30" s="749"/>
      <c r="AK30" s="816">
        <v>161</v>
      </c>
      <c r="AL30" s="817"/>
      <c r="AM30" s="817"/>
      <c r="AN30" s="817"/>
      <c r="AO30" s="817"/>
      <c r="AP30" s="817" t="s">
        <v>536</v>
      </c>
      <c r="AQ30" s="817"/>
      <c r="AR30" s="817"/>
      <c r="AS30" s="817"/>
      <c r="AT30" s="817"/>
      <c r="AU30" s="817" t="s">
        <v>536</v>
      </c>
      <c r="AV30" s="817"/>
      <c r="AW30" s="817"/>
      <c r="AX30" s="817"/>
      <c r="AY30" s="817"/>
      <c r="AZ30" s="818" t="s">
        <v>536</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121</v>
      </c>
      <c r="R31" s="745"/>
      <c r="S31" s="745"/>
      <c r="T31" s="745"/>
      <c r="U31" s="745"/>
      <c r="V31" s="745">
        <v>113</v>
      </c>
      <c r="W31" s="745"/>
      <c r="X31" s="745"/>
      <c r="Y31" s="745"/>
      <c r="Z31" s="745"/>
      <c r="AA31" s="745">
        <v>7</v>
      </c>
      <c r="AB31" s="745"/>
      <c r="AC31" s="745"/>
      <c r="AD31" s="745"/>
      <c r="AE31" s="746"/>
      <c r="AF31" s="747">
        <v>7</v>
      </c>
      <c r="AG31" s="748"/>
      <c r="AH31" s="748"/>
      <c r="AI31" s="748"/>
      <c r="AJ31" s="749"/>
      <c r="AK31" s="816">
        <v>22</v>
      </c>
      <c r="AL31" s="817"/>
      <c r="AM31" s="817"/>
      <c r="AN31" s="817"/>
      <c r="AO31" s="817"/>
      <c r="AP31" s="817">
        <v>71</v>
      </c>
      <c r="AQ31" s="817"/>
      <c r="AR31" s="817"/>
      <c r="AS31" s="817"/>
      <c r="AT31" s="817"/>
      <c r="AU31" s="817">
        <v>9</v>
      </c>
      <c r="AV31" s="817"/>
      <c r="AW31" s="817"/>
      <c r="AX31" s="817"/>
      <c r="AY31" s="817"/>
      <c r="AZ31" s="818" t="s">
        <v>536</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382</v>
      </c>
      <c r="C32" s="742"/>
      <c r="D32" s="742"/>
      <c r="E32" s="742"/>
      <c r="F32" s="742"/>
      <c r="G32" s="742"/>
      <c r="H32" s="742"/>
      <c r="I32" s="742"/>
      <c r="J32" s="742"/>
      <c r="K32" s="742"/>
      <c r="L32" s="742"/>
      <c r="M32" s="742"/>
      <c r="N32" s="742"/>
      <c r="O32" s="742"/>
      <c r="P32" s="743"/>
      <c r="Q32" s="744">
        <v>388</v>
      </c>
      <c r="R32" s="745"/>
      <c r="S32" s="745"/>
      <c r="T32" s="745"/>
      <c r="U32" s="745"/>
      <c r="V32" s="745">
        <v>384</v>
      </c>
      <c r="W32" s="745"/>
      <c r="X32" s="745"/>
      <c r="Y32" s="745"/>
      <c r="Z32" s="745"/>
      <c r="AA32" s="745">
        <v>4</v>
      </c>
      <c r="AB32" s="745"/>
      <c r="AC32" s="745"/>
      <c r="AD32" s="745"/>
      <c r="AE32" s="746"/>
      <c r="AF32" s="747">
        <v>743</v>
      </c>
      <c r="AG32" s="748"/>
      <c r="AH32" s="748"/>
      <c r="AI32" s="748"/>
      <c r="AJ32" s="749"/>
      <c r="AK32" s="816">
        <v>199</v>
      </c>
      <c r="AL32" s="817"/>
      <c r="AM32" s="817"/>
      <c r="AN32" s="817"/>
      <c r="AO32" s="817"/>
      <c r="AP32" s="817">
        <v>3086</v>
      </c>
      <c r="AQ32" s="817"/>
      <c r="AR32" s="817"/>
      <c r="AS32" s="817"/>
      <c r="AT32" s="817"/>
      <c r="AU32" s="817">
        <v>3086</v>
      </c>
      <c r="AV32" s="817"/>
      <c r="AW32" s="817"/>
      <c r="AX32" s="817"/>
      <c r="AY32" s="817"/>
      <c r="AZ32" s="818" t="s">
        <v>536</v>
      </c>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384</v>
      </c>
      <c r="C33" s="742"/>
      <c r="D33" s="742"/>
      <c r="E33" s="742"/>
      <c r="F33" s="742"/>
      <c r="G33" s="742"/>
      <c r="H33" s="742"/>
      <c r="I33" s="742"/>
      <c r="J33" s="742"/>
      <c r="K33" s="742"/>
      <c r="L33" s="742"/>
      <c r="M33" s="742"/>
      <c r="N33" s="742"/>
      <c r="O33" s="742"/>
      <c r="P33" s="743"/>
      <c r="Q33" s="744">
        <v>302</v>
      </c>
      <c r="R33" s="745"/>
      <c r="S33" s="745"/>
      <c r="T33" s="745"/>
      <c r="U33" s="745"/>
      <c r="V33" s="745">
        <v>292</v>
      </c>
      <c r="W33" s="745"/>
      <c r="X33" s="745"/>
      <c r="Y33" s="745"/>
      <c r="Z33" s="745"/>
      <c r="AA33" s="745">
        <v>10</v>
      </c>
      <c r="AB33" s="745"/>
      <c r="AC33" s="745"/>
      <c r="AD33" s="745"/>
      <c r="AE33" s="746"/>
      <c r="AF33" s="747">
        <v>10</v>
      </c>
      <c r="AG33" s="748"/>
      <c r="AH33" s="748"/>
      <c r="AI33" s="748"/>
      <c r="AJ33" s="749"/>
      <c r="AK33" s="816">
        <v>177</v>
      </c>
      <c r="AL33" s="817"/>
      <c r="AM33" s="817"/>
      <c r="AN33" s="817"/>
      <c r="AO33" s="817"/>
      <c r="AP33" s="817">
        <v>2340</v>
      </c>
      <c r="AQ33" s="817"/>
      <c r="AR33" s="817"/>
      <c r="AS33" s="817"/>
      <c r="AT33" s="817"/>
      <c r="AU33" s="817">
        <v>1912</v>
      </c>
      <c r="AV33" s="817"/>
      <c r="AW33" s="817"/>
      <c r="AX33" s="817"/>
      <c r="AY33" s="817"/>
      <c r="AZ33" s="818" t="s">
        <v>536</v>
      </c>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386</v>
      </c>
      <c r="C34" s="742"/>
      <c r="D34" s="742"/>
      <c r="E34" s="742"/>
      <c r="F34" s="742"/>
      <c r="G34" s="742"/>
      <c r="H34" s="742"/>
      <c r="I34" s="742"/>
      <c r="J34" s="742"/>
      <c r="K34" s="742"/>
      <c r="L34" s="742"/>
      <c r="M34" s="742"/>
      <c r="N34" s="742"/>
      <c r="O34" s="742"/>
      <c r="P34" s="743"/>
      <c r="Q34" s="744">
        <v>24</v>
      </c>
      <c r="R34" s="745"/>
      <c r="S34" s="745"/>
      <c r="T34" s="745"/>
      <c r="U34" s="745"/>
      <c r="V34" s="745">
        <v>24</v>
      </c>
      <c r="W34" s="745"/>
      <c r="X34" s="745"/>
      <c r="Y34" s="745"/>
      <c r="Z34" s="745"/>
      <c r="AA34" s="745">
        <v>0</v>
      </c>
      <c r="AB34" s="745"/>
      <c r="AC34" s="745"/>
      <c r="AD34" s="745"/>
      <c r="AE34" s="746"/>
      <c r="AF34" s="747">
        <v>0</v>
      </c>
      <c r="AG34" s="748"/>
      <c r="AH34" s="748"/>
      <c r="AI34" s="748"/>
      <c r="AJ34" s="749"/>
      <c r="AK34" s="816">
        <v>20</v>
      </c>
      <c r="AL34" s="817"/>
      <c r="AM34" s="817"/>
      <c r="AN34" s="817"/>
      <c r="AO34" s="817"/>
      <c r="AP34" s="817">
        <v>164</v>
      </c>
      <c r="AQ34" s="817"/>
      <c r="AR34" s="817"/>
      <c r="AS34" s="817"/>
      <c r="AT34" s="817"/>
      <c r="AU34" s="817">
        <v>142</v>
      </c>
      <c r="AV34" s="817"/>
      <c r="AW34" s="817"/>
      <c r="AX34" s="817"/>
      <c r="AY34" s="817"/>
      <c r="AZ34" s="818" t="s">
        <v>537</v>
      </c>
      <c r="BA34" s="818"/>
      <c r="BB34" s="818"/>
      <c r="BC34" s="818"/>
      <c r="BD34" s="818"/>
      <c r="BE34" s="814" t="s">
        <v>385</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938</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391</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533</v>
      </c>
      <c r="C68" s="856"/>
      <c r="D68" s="856"/>
      <c r="E68" s="856"/>
      <c r="F68" s="856"/>
      <c r="G68" s="856"/>
      <c r="H68" s="856"/>
      <c r="I68" s="856"/>
      <c r="J68" s="856"/>
      <c r="K68" s="856"/>
      <c r="L68" s="856"/>
      <c r="M68" s="856"/>
      <c r="N68" s="856"/>
      <c r="O68" s="856"/>
      <c r="P68" s="857"/>
      <c r="Q68" s="858">
        <v>134</v>
      </c>
      <c r="R68" s="852"/>
      <c r="S68" s="852"/>
      <c r="T68" s="852"/>
      <c r="U68" s="852"/>
      <c r="V68" s="852">
        <v>60</v>
      </c>
      <c r="W68" s="852"/>
      <c r="X68" s="852"/>
      <c r="Y68" s="852"/>
      <c r="Z68" s="852"/>
      <c r="AA68" s="852">
        <v>74</v>
      </c>
      <c r="AB68" s="852"/>
      <c r="AC68" s="852"/>
      <c r="AD68" s="852"/>
      <c r="AE68" s="852"/>
      <c r="AF68" s="852">
        <v>39</v>
      </c>
      <c r="AG68" s="852"/>
      <c r="AH68" s="852"/>
      <c r="AI68" s="852"/>
      <c r="AJ68" s="852"/>
      <c r="AK68" s="852" t="s">
        <v>534</v>
      </c>
      <c r="AL68" s="852"/>
      <c r="AM68" s="852"/>
      <c r="AN68" s="852"/>
      <c r="AO68" s="852"/>
      <c r="AP68" s="852" t="s">
        <v>536</v>
      </c>
      <c r="AQ68" s="852"/>
      <c r="AR68" s="852"/>
      <c r="AS68" s="852"/>
      <c r="AT68" s="852"/>
      <c r="AU68" s="852" t="s">
        <v>536</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538</v>
      </c>
      <c r="C69" s="860"/>
      <c r="D69" s="860"/>
      <c r="E69" s="860"/>
      <c r="F69" s="860"/>
      <c r="G69" s="860"/>
      <c r="H69" s="860"/>
      <c r="I69" s="860"/>
      <c r="J69" s="860"/>
      <c r="K69" s="860"/>
      <c r="L69" s="860"/>
      <c r="M69" s="860"/>
      <c r="N69" s="860"/>
      <c r="O69" s="860"/>
      <c r="P69" s="861"/>
      <c r="Q69" s="862">
        <v>2890</v>
      </c>
      <c r="R69" s="817"/>
      <c r="S69" s="817"/>
      <c r="T69" s="817"/>
      <c r="U69" s="817"/>
      <c r="V69" s="817">
        <v>2825</v>
      </c>
      <c r="W69" s="817"/>
      <c r="X69" s="817"/>
      <c r="Y69" s="817"/>
      <c r="Z69" s="817"/>
      <c r="AA69" s="817">
        <v>65</v>
      </c>
      <c r="AB69" s="817"/>
      <c r="AC69" s="817"/>
      <c r="AD69" s="817"/>
      <c r="AE69" s="817"/>
      <c r="AF69" s="817">
        <v>63</v>
      </c>
      <c r="AG69" s="817"/>
      <c r="AH69" s="817"/>
      <c r="AI69" s="817"/>
      <c r="AJ69" s="817"/>
      <c r="AK69" s="817" t="s">
        <v>536</v>
      </c>
      <c r="AL69" s="817"/>
      <c r="AM69" s="817"/>
      <c r="AN69" s="817"/>
      <c r="AO69" s="817"/>
      <c r="AP69" s="817">
        <v>9245</v>
      </c>
      <c r="AQ69" s="817"/>
      <c r="AR69" s="817"/>
      <c r="AS69" s="817"/>
      <c r="AT69" s="817"/>
      <c r="AU69" s="817">
        <v>674</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539</v>
      </c>
      <c r="C70" s="860"/>
      <c r="D70" s="860"/>
      <c r="E70" s="860"/>
      <c r="F70" s="860"/>
      <c r="G70" s="860"/>
      <c r="H70" s="860"/>
      <c r="I70" s="860"/>
      <c r="J70" s="860"/>
      <c r="K70" s="860"/>
      <c r="L70" s="860"/>
      <c r="M70" s="860"/>
      <c r="N70" s="860"/>
      <c r="O70" s="860"/>
      <c r="P70" s="861"/>
      <c r="Q70" s="862">
        <v>185</v>
      </c>
      <c r="R70" s="817"/>
      <c r="S70" s="817"/>
      <c r="T70" s="817"/>
      <c r="U70" s="817"/>
      <c r="V70" s="817">
        <v>158</v>
      </c>
      <c r="W70" s="817"/>
      <c r="X70" s="817"/>
      <c r="Y70" s="817"/>
      <c r="Z70" s="817"/>
      <c r="AA70" s="817">
        <v>26</v>
      </c>
      <c r="AB70" s="817"/>
      <c r="AC70" s="817"/>
      <c r="AD70" s="817"/>
      <c r="AE70" s="817"/>
      <c r="AF70" s="817">
        <v>26</v>
      </c>
      <c r="AG70" s="817"/>
      <c r="AH70" s="817"/>
      <c r="AI70" s="817"/>
      <c r="AJ70" s="817"/>
      <c r="AK70" s="817">
        <v>12</v>
      </c>
      <c r="AL70" s="817"/>
      <c r="AM70" s="817"/>
      <c r="AN70" s="817"/>
      <c r="AO70" s="817"/>
      <c r="AP70" s="817" t="s">
        <v>543</v>
      </c>
      <c r="AQ70" s="817"/>
      <c r="AR70" s="817"/>
      <c r="AS70" s="817"/>
      <c r="AT70" s="817"/>
      <c r="AU70" s="817" t="s">
        <v>543</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540</v>
      </c>
      <c r="C71" s="860"/>
      <c r="D71" s="860"/>
      <c r="E71" s="860"/>
      <c r="F71" s="860"/>
      <c r="G71" s="860"/>
      <c r="H71" s="860"/>
      <c r="I71" s="860"/>
      <c r="J71" s="860"/>
      <c r="K71" s="860"/>
      <c r="L71" s="860"/>
      <c r="M71" s="860"/>
      <c r="N71" s="860"/>
      <c r="O71" s="860"/>
      <c r="P71" s="861"/>
      <c r="Q71" s="862">
        <v>946790</v>
      </c>
      <c r="R71" s="817"/>
      <c r="S71" s="817"/>
      <c r="T71" s="817"/>
      <c r="U71" s="817"/>
      <c r="V71" s="817">
        <v>924334</v>
      </c>
      <c r="W71" s="817"/>
      <c r="X71" s="817"/>
      <c r="Y71" s="817"/>
      <c r="Z71" s="817"/>
      <c r="AA71" s="817">
        <v>22456</v>
      </c>
      <c r="AB71" s="817"/>
      <c r="AC71" s="817"/>
      <c r="AD71" s="817"/>
      <c r="AE71" s="817"/>
      <c r="AF71" s="817">
        <v>22456</v>
      </c>
      <c r="AG71" s="817"/>
      <c r="AH71" s="817"/>
      <c r="AI71" s="817"/>
      <c r="AJ71" s="817"/>
      <c r="AK71" s="817">
        <v>5657</v>
      </c>
      <c r="AL71" s="817"/>
      <c r="AM71" s="817"/>
      <c r="AN71" s="817"/>
      <c r="AO71" s="817"/>
      <c r="AP71" s="817" t="s">
        <v>543</v>
      </c>
      <c r="AQ71" s="817"/>
      <c r="AR71" s="817"/>
      <c r="AS71" s="817"/>
      <c r="AT71" s="817"/>
      <c r="AU71" s="817" t="s">
        <v>543</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541</v>
      </c>
      <c r="C72" s="860"/>
      <c r="D72" s="860"/>
      <c r="E72" s="860"/>
      <c r="F72" s="860"/>
      <c r="G72" s="860"/>
      <c r="H72" s="860"/>
      <c r="I72" s="860"/>
      <c r="J72" s="860"/>
      <c r="K72" s="860"/>
      <c r="L72" s="860"/>
      <c r="M72" s="860"/>
      <c r="N72" s="860"/>
      <c r="O72" s="860"/>
      <c r="P72" s="861"/>
      <c r="Q72" s="862">
        <v>40036</v>
      </c>
      <c r="R72" s="817"/>
      <c r="S72" s="817"/>
      <c r="T72" s="817"/>
      <c r="U72" s="817"/>
      <c r="V72" s="817">
        <v>34096</v>
      </c>
      <c r="W72" s="817"/>
      <c r="X72" s="817"/>
      <c r="Y72" s="817"/>
      <c r="Z72" s="817"/>
      <c r="AA72" s="817">
        <v>5940</v>
      </c>
      <c r="AB72" s="817"/>
      <c r="AC72" s="817"/>
      <c r="AD72" s="817"/>
      <c r="AE72" s="817"/>
      <c r="AF72" s="817">
        <v>32505</v>
      </c>
      <c r="AG72" s="817"/>
      <c r="AH72" s="817"/>
      <c r="AI72" s="817"/>
      <c r="AJ72" s="817"/>
      <c r="AK72" s="817" t="s">
        <v>546</v>
      </c>
      <c r="AL72" s="817"/>
      <c r="AM72" s="817"/>
      <c r="AN72" s="817"/>
      <c r="AO72" s="817"/>
      <c r="AP72" s="817">
        <v>149081</v>
      </c>
      <c r="AQ72" s="817"/>
      <c r="AR72" s="817"/>
      <c r="AS72" s="817"/>
      <c r="AT72" s="817"/>
      <c r="AU72" s="817" t="s">
        <v>547</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542</v>
      </c>
      <c r="C73" s="860"/>
      <c r="D73" s="860"/>
      <c r="E73" s="860"/>
      <c r="F73" s="860"/>
      <c r="G73" s="860"/>
      <c r="H73" s="860"/>
      <c r="I73" s="860"/>
      <c r="J73" s="860"/>
      <c r="K73" s="860"/>
      <c r="L73" s="860"/>
      <c r="M73" s="860"/>
      <c r="N73" s="860"/>
      <c r="O73" s="860"/>
      <c r="P73" s="861"/>
      <c r="Q73" s="862">
        <v>9050</v>
      </c>
      <c r="R73" s="817"/>
      <c r="S73" s="817"/>
      <c r="T73" s="817"/>
      <c r="U73" s="817"/>
      <c r="V73" s="817">
        <v>5629</v>
      </c>
      <c r="W73" s="817"/>
      <c r="X73" s="817"/>
      <c r="Y73" s="817"/>
      <c r="Z73" s="817"/>
      <c r="AA73" s="817">
        <v>3421</v>
      </c>
      <c r="AB73" s="817"/>
      <c r="AC73" s="817"/>
      <c r="AD73" s="817"/>
      <c r="AE73" s="817"/>
      <c r="AF73" s="817">
        <v>11358</v>
      </c>
      <c r="AG73" s="817"/>
      <c r="AH73" s="817"/>
      <c r="AI73" s="817"/>
      <c r="AJ73" s="817"/>
      <c r="AK73" s="817" t="s">
        <v>547</v>
      </c>
      <c r="AL73" s="817"/>
      <c r="AM73" s="817"/>
      <c r="AN73" s="817"/>
      <c r="AO73" s="817"/>
      <c r="AP73" s="817">
        <v>20248</v>
      </c>
      <c r="AQ73" s="817"/>
      <c r="AR73" s="817"/>
      <c r="AS73" s="817"/>
      <c r="AT73" s="817"/>
      <c r="AU73" s="817" t="s">
        <v>547</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SUM(AF68:AJ73)</f>
        <v>66447</v>
      </c>
      <c r="AG88" s="828"/>
      <c r="AH88" s="828"/>
      <c r="AI88" s="828"/>
      <c r="AJ88" s="828"/>
      <c r="AK88" s="825"/>
      <c r="AL88" s="825"/>
      <c r="AM88" s="825"/>
      <c r="AN88" s="825"/>
      <c r="AO88" s="825"/>
      <c r="AP88" s="828">
        <f>SUM(AP68:AT73)</f>
        <v>178574</v>
      </c>
      <c r="AQ88" s="828"/>
      <c r="AR88" s="828"/>
      <c r="AS88" s="828"/>
      <c r="AT88" s="828"/>
      <c r="AU88" s="828">
        <f>SUM(AU68:AY73)</f>
        <v>674</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285</v>
      </c>
      <c r="AG109" s="881"/>
      <c r="AH109" s="881"/>
      <c r="AI109" s="881"/>
      <c r="AJ109" s="882"/>
      <c r="AK109" s="880" t="s">
        <v>284</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285</v>
      </c>
      <c r="BW109" s="881"/>
      <c r="BX109" s="881"/>
      <c r="BY109" s="881"/>
      <c r="BZ109" s="882"/>
      <c r="CA109" s="880" t="s">
        <v>284</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285</v>
      </c>
      <c r="DM109" s="881"/>
      <c r="DN109" s="881"/>
      <c r="DO109" s="881"/>
      <c r="DP109" s="882"/>
      <c r="DQ109" s="880" t="s">
        <v>284</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482375</v>
      </c>
      <c r="AB110" s="888"/>
      <c r="AC110" s="888"/>
      <c r="AD110" s="888"/>
      <c r="AE110" s="889"/>
      <c r="AF110" s="890">
        <v>394018</v>
      </c>
      <c r="AG110" s="888"/>
      <c r="AH110" s="888"/>
      <c r="AI110" s="888"/>
      <c r="AJ110" s="889"/>
      <c r="AK110" s="890">
        <v>353150</v>
      </c>
      <c r="AL110" s="888"/>
      <c r="AM110" s="888"/>
      <c r="AN110" s="888"/>
      <c r="AO110" s="889"/>
      <c r="AP110" s="891">
        <v>12.2</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4488969</v>
      </c>
      <c r="BR110" s="925"/>
      <c r="BS110" s="925"/>
      <c r="BT110" s="925"/>
      <c r="BU110" s="925"/>
      <c r="BV110" s="925">
        <v>4424463</v>
      </c>
      <c r="BW110" s="925"/>
      <c r="BX110" s="925"/>
      <c r="BY110" s="925"/>
      <c r="BZ110" s="925"/>
      <c r="CA110" s="925">
        <v>4485918</v>
      </c>
      <c r="CB110" s="925"/>
      <c r="CC110" s="925"/>
      <c r="CD110" s="925"/>
      <c r="CE110" s="925"/>
      <c r="CF110" s="939">
        <v>155.5</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t="s">
        <v>111</v>
      </c>
      <c r="BR111" s="918"/>
      <c r="BS111" s="918"/>
      <c r="BT111" s="918"/>
      <c r="BU111" s="918"/>
      <c r="BV111" s="918" t="s">
        <v>111</v>
      </c>
      <c r="BW111" s="918"/>
      <c r="BX111" s="918"/>
      <c r="BY111" s="918"/>
      <c r="BZ111" s="918"/>
      <c r="CA111" s="918" t="s">
        <v>111</v>
      </c>
      <c r="CB111" s="918"/>
      <c r="CC111" s="918"/>
      <c r="CD111" s="918"/>
      <c r="CE111" s="918"/>
      <c r="CF111" s="912" t="s">
        <v>111</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5293361</v>
      </c>
      <c r="BR112" s="918"/>
      <c r="BS112" s="918"/>
      <c r="BT112" s="918"/>
      <c r="BU112" s="918"/>
      <c r="BV112" s="918">
        <v>5234509</v>
      </c>
      <c r="BW112" s="918"/>
      <c r="BX112" s="918"/>
      <c r="BY112" s="918"/>
      <c r="BZ112" s="918"/>
      <c r="CA112" s="918">
        <v>5148468</v>
      </c>
      <c r="CB112" s="918"/>
      <c r="CC112" s="918"/>
      <c r="CD112" s="918"/>
      <c r="CE112" s="918"/>
      <c r="CF112" s="912">
        <v>178.5</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267535</v>
      </c>
      <c r="AB113" s="932"/>
      <c r="AC113" s="932"/>
      <c r="AD113" s="932"/>
      <c r="AE113" s="933"/>
      <c r="AF113" s="934">
        <v>298245</v>
      </c>
      <c r="AG113" s="932"/>
      <c r="AH113" s="932"/>
      <c r="AI113" s="932"/>
      <c r="AJ113" s="933"/>
      <c r="AK113" s="934">
        <v>327064</v>
      </c>
      <c r="AL113" s="932"/>
      <c r="AM113" s="932"/>
      <c r="AN113" s="932"/>
      <c r="AO113" s="933"/>
      <c r="AP113" s="935">
        <v>11.3</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821491</v>
      </c>
      <c r="BR113" s="918"/>
      <c r="BS113" s="918"/>
      <c r="BT113" s="918"/>
      <c r="BU113" s="918"/>
      <c r="BV113" s="918">
        <v>748127</v>
      </c>
      <c r="BW113" s="918"/>
      <c r="BX113" s="918"/>
      <c r="BY113" s="918"/>
      <c r="BZ113" s="918"/>
      <c r="CA113" s="918">
        <v>673626</v>
      </c>
      <c r="CB113" s="918"/>
      <c r="CC113" s="918"/>
      <c r="CD113" s="918"/>
      <c r="CE113" s="918"/>
      <c r="CF113" s="912">
        <v>23.4</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73839</v>
      </c>
      <c r="AB114" s="957"/>
      <c r="AC114" s="957"/>
      <c r="AD114" s="957"/>
      <c r="AE114" s="958"/>
      <c r="AF114" s="959">
        <v>85711</v>
      </c>
      <c r="AG114" s="957"/>
      <c r="AH114" s="957"/>
      <c r="AI114" s="957"/>
      <c r="AJ114" s="958"/>
      <c r="AK114" s="959">
        <v>85710</v>
      </c>
      <c r="AL114" s="957"/>
      <c r="AM114" s="957"/>
      <c r="AN114" s="957"/>
      <c r="AO114" s="958"/>
      <c r="AP114" s="960">
        <v>3</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967998</v>
      </c>
      <c r="BR114" s="918"/>
      <c r="BS114" s="918"/>
      <c r="BT114" s="918"/>
      <c r="BU114" s="918"/>
      <c r="BV114" s="918">
        <v>904611</v>
      </c>
      <c r="BW114" s="918"/>
      <c r="BX114" s="918"/>
      <c r="BY114" s="918"/>
      <c r="BZ114" s="918"/>
      <c r="CA114" s="918">
        <v>901645</v>
      </c>
      <c r="CB114" s="918"/>
      <c r="CC114" s="918"/>
      <c r="CD114" s="918"/>
      <c r="CE114" s="918"/>
      <c r="CF114" s="912">
        <v>31.3</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111</v>
      </c>
      <c r="AB115" s="932"/>
      <c r="AC115" s="932"/>
      <c r="AD115" s="932"/>
      <c r="AE115" s="933"/>
      <c r="AF115" s="934" t="s">
        <v>111</v>
      </c>
      <c r="AG115" s="932"/>
      <c r="AH115" s="932"/>
      <c r="AI115" s="932"/>
      <c r="AJ115" s="933"/>
      <c r="AK115" s="934" t="s">
        <v>111</v>
      </c>
      <c r="AL115" s="932"/>
      <c r="AM115" s="932"/>
      <c r="AN115" s="932"/>
      <c r="AO115" s="933"/>
      <c r="AP115" s="935" t="s">
        <v>111</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823749</v>
      </c>
      <c r="AB117" s="964"/>
      <c r="AC117" s="964"/>
      <c r="AD117" s="964"/>
      <c r="AE117" s="965"/>
      <c r="AF117" s="963">
        <v>777974</v>
      </c>
      <c r="AG117" s="964"/>
      <c r="AH117" s="964"/>
      <c r="AI117" s="964"/>
      <c r="AJ117" s="965"/>
      <c r="AK117" s="963">
        <v>765924</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285</v>
      </c>
      <c r="AG118" s="881"/>
      <c r="AH118" s="881"/>
      <c r="AI118" s="881"/>
      <c r="AJ118" s="882"/>
      <c r="AK118" s="880" t="s">
        <v>284</v>
      </c>
      <c r="AL118" s="881"/>
      <c r="AM118" s="881"/>
      <c r="AN118" s="881"/>
      <c r="AO118" s="882"/>
      <c r="AP118" s="988" t="s">
        <v>402</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430</v>
      </c>
      <c r="BP118" s="992"/>
      <c r="BQ118" s="983">
        <v>11571819</v>
      </c>
      <c r="BR118" s="984"/>
      <c r="BS118" s="984"/>
      <c r="BT118" s="984"/>
      <c r="BU118" s="984"/>
      <c r="BV118" s="984">
        <v>11311710</v>
      </c>
      <c r="BW118" s="984"/>
      <c r="BX118" s="984"/>
      <c r="BY118" s="984"/>
      <c r="BZ118" s="984"/>
      <c r="CA118" s="984">
        <v>11209657</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432</v>
      </c>
      <c r="DH118" s="957"/>
      <c r="DI118" s="957"/>
      <c r="DJ118" s="957"/>
      <c r="DK118" s="958"/>
      <c r="DL118" s="959" t="s">
        <v>432</v>
      </c>
      <c r="DM118" s="957"/>
      <c r="DN118" s="957"/>
      <c r="DO118" s="957"/>
      <c r="DP118" s="958"/>
      <c r="DQ118" s="959" t="s">
        <v>432</v>
      </c>
      <c r="DR118" s="957"/>
      <c r="DS118" s="957"/>
      <c r="DT118" s="957"/>
      <c r="DU118" s="958"/>
      <c r="DV118" s="960" t="s">
        <v>432</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432</v>
      </c>
      <c r="AB119" s="888"/>
      <c r="AC119" s="888"/>
      <c r="AD119" s="888"/>
      <c r="AE119" s="889"/>
      <c r="AF119" s="890" t="s">
        <v>432</v>
      </c>
      <c r="AG119" s="888"/>
      <c r="AH119" s="888"/>
      <c r="AI119" s="888"/>
      <c r="AJ119" s="889"/>
      <c r="AK119" s="890" t="s">
        <v>432</v>
      </c>
      <c r="AL119" s="888"/>
      <c r="AM119" s="888"/>
      <c r="AN119" s="888"/>
      <c r="AO119" s="889"/>
      <c r="AP119" s="891" t="s">
        <v>432</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4121185</v>
      </c>
      <c r="BR119" s="925"/>
      <c r="BS119" s="925"/>
      <c r="BT119" s="925"/>
      <c r="BU119" s="925"/>
      <c r="BV119" s="925">
        <v>4245316</v>
      </c>
      <c r="BW119" s="925"/>
      <c r="BX119" s="925"/>
      <c r="BY119" s="925"/>
      <c r="BZ119" s="925"/>
      <c r="CA119" s="925">
        <v>4423595</v>
      </c>
      <c r="CB119" s="925"/>
      <c r="CC119" s="925"/>
      <c r="CD119" s="925"/>
      <c r="CE119" s="925"/>
      <c r="CF119" s="939">
        <v>153.30000000000001</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432</v>
      </c>
      <c r="DH119" s="996"/>
      <c r="DI119" s="996"/>
      <c r="DJ119" s="996"/>
      <c r="DK119" s="997"/>
      <c r="DL119" s="998" t="s">
        <v>432</v>
      </c>
      <c r="DM119" s="996"/>
      <c r="DN119" s="996"/>
      <c r="DO119" s="996"/>
      <c r="DP119" s="997"/>
      <c r="DQ119" s="998" t="s">
        <v>432</v>
      </c>
      <c r="DR119" s="996"/>
      <c r="DS119" s="996"/>
      <c r="DT119" s="996"/>
      <c r="DU119" s="997"/>
      <c r="DV119" s="999" t="s">
        <v>432</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432</v>
      </c>
      <c r="AB120" s="957"/>
      <c r="AC120" s="957"/>
      <c r="AD120" s="957"/>
      <c r="AE120" s="958"/>
      <c r="AF120" s="959" t="s">
        <v>432</v>
      </c>
      <c r="AG120" s="957"/>
      <c r="AH120" s="957"/>
      <c r="AI120" s="957"/>
      <c r="AJ120" s="958"/>
      <c r="AK120" s="959" t="s">
        <v>432</v>
      </c>
      <c r="AL120" s="957"/>
      <c r="AM120" s="957"/>
      <c r="AN120" s="957"/>
      <c r="AO120" s="958"/>
      <c r="AP120" s="960" t="s">
        <v>432</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t="s">
        <v>432</v>
      </c>
      <c r="BR120" s="918"/>
      <c r="BS120" s="918"/>
      <c r="BT120" s="918"/>
      <c r="BU120" s="918"/>
      <c r="BV120" s="918" t="s">
        <v>432</v>
      </c>
      <c r="BW120" s="918"/>
      <c r="BX120" s="918"/>
      <c r="BY120" s="918"/>
      <c r="BZ120" s="918"/>
      <c r="CA120" s="918" t="s">
        <v>432</v>
      </c>
      <c r="CB120" s="918"/>
      <c r="CC120" s="918"/>
      <c r="CD120" s="918"/>
      <c r="CE120" s="918"/>
      <c r="CF120" s="912" t="s">
        <v>432</v>
      </c>
      <c r="CG120" s="913"/>
      <c r="CH120" s="913"/>
      <c r="CI120" s="913"/>
      <c r="CJ120" s="913"/>
      <c r="CK120" s="1011" t="s">
        <v>437</v>
      </c>
      <c r="CL120" s="1012"/>
      <c r="CM120" s="1012"/>
      <c r="CN120" s="1012"/>
      <c r="CO120" s="1013"/>
      <c r="CP120" s="1019" t="s">
        <v>438</v>
      </c>
      <c r="CQ120" s="1020"/>
      <c r="CR120" s="1020"/>
      <c r="CS120" s="1020"/>
      <c r="CT120" s="1020"/>
      <c r="CU120" s="1020"/>
      <c r="CV120" s="1020"/>
      <c r="CW120" s="1020"/>
      <c r="CX120" s="1020"/>
      <c r="CY120" s="1020"/>
      <c r="CZ120" s="1020"/>
      <c r="DA120" s="1020"/>
      <c r="DB120" s="1020"/>
      <c r="DC120" s="1020"/>
      <c r="DD120" s="1020"/>
      <c r="DE120" s="1020"/>
      <c r="DF120" s="1021"/>
      <c r="DG120" s="924">
        <v>3318964</v>
      </c>
      <c r="DH120" s="925"/>
      <c r="DI120" s="925"/>
      <c r="DJ120" s="925"/>
      <c r="DK120" s="925"/>
      <c r="DL120" s="925">
        <v>3210510</v>
      </c>
      <c r="DM120" s="925"/>
      <c r="DN120" s="925"/>
      <c r="DO120" s="925"/>
      <c r="DP120" s="925"/>
      <c r="DQ120" s="925">
        <v>3085532</v>
      </c>
      <c r="DR120" s="925"/>
      <c r="DS120" s="925"/>
      <c r="DT120" s="925"/>
      <c r="DU120" s="925"/>
      <c r="DV120" s="926">
        <v>107</v>
      </c>
      <c r="DW120" s="926"/>
      <c r="DX120" s="926"/>
      <c r="DY120" s="926"/>
      <c r="DZ120" s="927"/>
    </row>
    <row r="121" spans="1:130" s="197" customFormat="1" ht="26.25" customHeight="1">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432</v>
      </c>
      <c r="AB121" s="957"/>
      <c r="AC121" s="957"/>
      <c r="AD121" s="957"/>
      <c r="AE121" s="958"/>
      <c r="AF121" s="959" t="s">
        <v>432</v>
      </c>
      <c r="AG121" s="957"/>
      <c r="AH121" s="957"/>
      <c r="AI121" s="957"/>
      <c r="AJ121" s="958"/>
      <c r="AK121" s="959" t="s">
        <v>432</v>
      </c>
      <c r="AL121" s="957"/>
      <c r="AM121" s="957"/>
      <c r="AN121" s="957"/>
      <c r="AO121" s="958"/>
      <c r="AP121" s="960" t="s">
        <v>432</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5414728</v>
      </c>
      <c r="BR121" s="984"/>
      <c r="BS121" s="984"/>
      <c r="BT121" s="984"/>
      <c r="BU121" s="984"/>
      <c r="BV121" s="984">
        <v>5374775</v>
      </c>
      <c r="BW121" s="984"/>
      <c r="BX121" s="984"/>
      <c r="BY121" s="984"/>
      <c r="BZ121" s="984"/>
      <c r="CA121" s="984">
        <v>5344221</v>
      </c>
      <c r="CB121" s="984"/>
      <c r="CC121" s="984"/>
      <c r="CD121" s="984"/>
      <c r="CE121" s="984"/>
      <c r="CF121" s="1022">
        <v>185.3</v>
      </c>
      <c r="CG121" s="1023"/>
      <c r="CH121" s="1023"/>
      <c r="CI121" s="1023"/>
      <c r="CJ121" s="1023"/>
      <c r="CK121" s="1014"/>
      <c r="CL121" s="1015"/>
      <c r="CM121" s="1015"/>
      <c r="CN121" s="1015"/>
      <c r="CO121" s="1016"/>
      <c r="CP121" s="1005" t="s">
        <v>384</v>
      </c>
      <c r="CQ121" s="1006"/>
      <c r="CR121" s="1006"/>
      <c r="CS121" s="1006"/>
      <c r="CT121" s="1006"/>
      <c r="CU121" s="1006"/>
      <c r="CV121" s="1006"/>
      <c r="CW121" s="1006"/>
      <c r="CX121" s="1006"/>
      <c r="CY121" s="1006"/>
      <c r="CZ121" s="1006"/>
      <c r="DA121" s="1006"/>
      <c r="DB121" s="1006"/>
      <c r="DC121" s="1006"/>
      <c r="DD121" s="1006"/>
      <c r="DE121" s="1006"/>
      <c r="DF121" s="1007"/>
      <c r="DG121" s="917">
        <v>1809718</v>
      </c>
      <c r="DH121" s="918"/>
      <c r="DI121" s="918"/>
      <c r="DJ121" s="918"/>
      <c r="DK121" s="918"/>
      <c r="DL121" s="918">
        <v>1863469</v>
      </c>
      <c r="DM121" s="918"/>
      <c r="DN121" s="918"/>
      <c r="DO121" s="918"/>
      <c r="DP121" s="918"/>
      <c r="DQ121" s="918">
        <v>1911827</v>
      </c>
      <c r="DR121" s="918"/>
      <c r="DS121" s="918"/>
      <c r="DT121" s="918"/>
      <c r="DU121" s="918"/>
      <c r="DV121" s="919">
        <v>66.3</v>
      </c>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441</v>
      </c>
      <c r="BP122" s="992"/>
      <c r="BQ122" s="1032">
        <v>9535913</v>
      </c>
      <c r="BR122" s="1033"/>
      <c r="BS122" s="1033"/>
      <c r="BT122" s="1033"/>
      <c r="BU122" s="1033"/>
      <c r="BV122" s="1033">
        <v>9620091</v>
      </c>
      <c r="BW122" s="1033"/>
      <c r="BX122" s="1033"/>
      <c r="BY122" s="1033"/>
      <c r="BZ122" s="1033"/>
      <c r="CA122" s="1033">
        <v>9767816</v>
      </c>
      <c r="CB122" s="1033"/>
      <c r="CC122" s="1033"/>
      <c r="CD122" s="1033"/>
      <c r="CE122" s="1033"/>
      <c r="CF122" s="985"/>
      <c r="CG122" s="986"/>
      <c r="CH122" s="986"/>
      <c r="CI122" s="986"/>
      <c r="CJ122" s="987"/>
      <c r="CK122" s="1014"/>
      <c r="CL122" s="1015"/>
      <c r="CM122" s="1015"/>
      <c r="CN122" s="1015"/>
      <c r="CO122" s="1016"/>
      <c r="CP122" s="1005" t="s">
        <v>386</v>
      </c>
      <c r="CQ122" s="1006"/>
      <c r="CR122" s="1006"/>
      <c r="CS122" s="1006"/>
      <c r="CT122" s="1006"/>
      <c r="CU122" s="1006"/>
      <c r="CV122" s="1006"/>
      <c r="CW122" s="1006"/>
      <c r="CX122" s="1006"/>
      <c r="CY122" s="1006"/>
      <c r="CZ122" s="1006"/>
      <c r="DA122" s="1006"/>
      <c r="DB122" s="1006"/>
      <c r="DC122" s="1006"/>
      <c r="DD122" s="1006"/>
      <c r="DE122" s="1006"/>
      <c r="DF122" s="1007"/>
      <c r="DG122" s="917">
        <v>154772</v>
      </c>
      <c r="DH122" s="918"/>
      <c r="DI122" s="918"/>
      <c r="DJ122" s="918"/>
      <c r="DK122" s="918"/>
      <c r="DL122" s="918">
        <v>151205</v>
      </c>
      <c r="DM122" s="918"/>
      <c r="DN122" s="918"/>
      <c r="DO122" s="918"/>
      <c r="DP122" s="918"/>
      <c r="DQ122" s="918">
        <v>141872</v>
      </c>
      <c r="DR122" s="918"/>
      <c r="DS122" s="918"/>
      <c r="DT122" s="918"/>
      <c r="DU122" s="918"/>
      <c r="DV122" s="919">
        <v>4.9000000000000004</v>
      </c>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68.5</v>
      </c>
      <c r="BR123" s="1025"/>
      <c r="BS123" s="1025"/>
      <c r="BT123" s="1025"/>
      <c r="BU123" s="1025"/>
      <c r="BV123" s="1025">
        <v>58.2</v>
      </c>
      <c r="BW123" s="1025"/>
      <c r="BX123" s="1025"/>
      <c r="BY123" s="1025"/>
      <c r="BZ123" s="1025"/>
      <c r="CA123" s="1025">
        <v>49.9</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443</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444</v>
      </c>
      <c r="CL125" s="1012"/>
      <c r="CM125" s="1012"/>
      <c r="CN125" s="1012"/>
      <c r="CO125" s="1013"/>
      <c r="CP125" s="938" t="s">
        <v>445</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446</v>
      </c>
      <c r="AY126" s="1035"/>
      <c r="AZ126" s="1035"/>
      <c r="BA126" s="1035"/>
      <c r="BB126" s="1035"/>
      <c r="BC126" s="1035"/>
      <c r="BD126" s="1035"/>
      <c r="BE126" s="1036"/>
      <c r="BF126" s="1050" t="s">
        <v>447</v>
      </c>
      <c r="BG126" s="1035"/>
      <c r="BH126" s="1035"/>
      <c r="BI126" s="1035"/>
      <c r="BJ126" s="1035"/>
      <c r="BK126" s="1035"/>
      <c r="BL126" s="1036"/>
      <c r="BM126" s="1050" t="s">
        <v>448</v>
      </c>
      <c r="BN126" s="1035"/>
      <c r="BO126" s="1035"/>
      <c r="BP126" s="1035"/>
      <c r="BQ126" s="1035"/>
      <c r="BR126" s="1035"/>
      <c r="BS126" s="1036"/>
      <c r="BT126" s="1050" t="s">
        <v>449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450</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452</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453</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454</v>
      </c>
      <c r="DM127" s="1046"/>
      <c r="DN127" s="1046"/>
      <c r="DO127" s="1046"/>
      <c r="DP127" s="1046"/>
      <c r="DQ127" s="1046" t="s">
        <v>454</v>
      </c>
      <c r="DR127" s="1046"/>
      <c r="DS127" s="1046"/>
      <c r="DT127" s="1046"/>
      <c r="DU127" s="1046"/>
      <c r="DV127" s="1047" t="s">
        <v>454</v>
      </c>
      <c r="DW127" s="1047"/>
      <c r="DX127" s="1047"/>
      <c r="DY127" s="1047"/>
      <c r="DZ127" s="1048"/>
    </row>
    <row r="128" spans="1:130" s="197" customFormat="1" ht="26.25" customHeight="1">
      <c r="A128" s="1069" t="s">
        <v>455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456</v>
      </c>
      <c r="X128" s="1071"/>
      <c r="Y128" s="1071"/>
      <c r="Z128" s="1072"/>
      <c r="AA128" s="1087">
        <v>107641</v>
      </c>
      <c r="AB128" s="1088"/>
      <c r="AC128" s="1088"/>
      <c r="AD128" s="1088"/>
      <c r="AE128" s="1089"/>
      <c r="AF128" s="1090" t="s">
        <v>111</v>
      </c>
      <c r="AG128" s="1088"/>
      <c r="AH128" s="1088"/>
      <c r="AI128" s="1088"/>
      <c r="AJ128" s="1089"/>
      <c r="AK128" s="1090" t="s">
        <v>111</v>
      </c>
      <c r="AL128" s="1088"/>
      <c r="AM128" s="1088"/>
      <c r="AN128" s="1088"/>
      <c r="AO128" s="1089"/>
      <c r="AP128" s="1091"/>
      <c r="AQ128" s="1092"/>
      <c r="AR128" s="1092"/>
      <c r="AS128" s="1092"/>
      <c r="AT128" s="1093"/>
      <c r="AU128" s="235"/>
      <c r="AV128" s="235"/>
      <c r="AW128" s="235"/>
      <c r="AX128" s="1052" t="s">
        <v>457</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458</v>
      </c>
      <c r="X129" s="1059"/>
      <c r="Y129" s="1059"/>
      <c r="Z129" s="1060"/>
      <c r="AA129" s="956">
        <v>3353272</v>
      </c>
      <c r="AB129" s="957"/>
      <c r="AC129" s="957"/>
      <c r="AD129" s="957"/>
      <c r="AE129" s="958"/>
      <c r="AF129" s="959">
        <v>3309499</v>
      </c>
      <c r="AG129" s="957"/>
      <c r="AH129" s="957"/>
      <c r="AI129" s="957"/>
      <c r="AJ129" s="958"/>
      <c r="AK129" s="959">
        <v>3297388</v>
      </c>
      <c r="AL129" s="957"/>
      <c r="AM129" s="957"/>
      <c r="AN129" s="957"/>
      <c r="AO129" s="958"/>
      <c r="AP129" s="1061"/>
      <c r="AQ129" s="1062"/>
      <c r="AR129" s="1062"/>
      <c r="AS129" s="1062"/>
      <c r="AT129" s="1063"/>
      <c r="AU129" s="235"/>
      <c r="AV129" s="235"/>
      <c r="AW129" s="235"/>
      <c r="AX129" s="1052" t="s">
        <v>459</v>
      </c>
      <c r="AY129" s="948"/>
      <c r="AZ129" s="948"/>
      <c r="BA129" s="948"/>
      <c r="BB129" s="948"/>
      <c r="BC129" s="948"/>
      <c r="BD129" s="948"/>
      <c r="BE129" s="949"/>
      <c r="BF129" s="1053">
        <v>12</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460</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461</v>
      </c>
      <c r="X130" s="1059"/>
      <c r="Y130" s="1059"/>
      <c r="Z130" s="1060"/>
      <c r="AA130" s="956">
        <v>385159</v>
      </c>
      <c r="AB130" s="957"/>
      <c r="AC130" s="957"/>
      <c r="AD130" s="957"/>
      <c r="AE130" s="958"/>
      <c r="AF130" s="959">
        <v>405858</v>
      </c>
      <c r="AG130" s="957"/>
      <c r="AH130" s="957"/>
      <c r="AI130" s="957"/>
      <c r="AJ130" s="958"/>
      <c r="AK130" s="959">
        <v>412708</v>
      </c>
      <c r="AL130" s="957"/>
      <c r="AM130" s="957"/>
      <c r="AN130" s="957"/>
      <c r="AO130" s="958"/>
      <c r="AP130" s="1061"/>
      <c r="AQ130" s="1062"/>
      <c r="AR130" s="1062"/>
      <c r="AS130" s="1062"/>
      <c r="AT130" s="1063"/>
      <c r="AU130" s="235"/>
      <c r="AV130" s="235"/>
      <c r="AW130" s="235"/>
      <c r="AX130" s="1111" t="s">
        <v>462</v>
      </c>
      <c r="AY130" s="1043"/>
      <c r="AZ130" s="1043"/>
      <c r="BA130" s="1043"/>
      <c r="BB130" s="1043"/>
      <c r="BC130" s="1043"/>
      <c r="BD130" s="1043"/>
      <c r="BE130" s="1044"/>
      <c r="BF130" s="1073">
        <v>49.9</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463</v>
      </c>
      <c r="X131" s="1082"/>
      <c r="Y131" s="1082"/>
      <c r="Z131" s="1083"/>
      <c r="AA131" s="995">
        <v>2968113</v>
      </c>
      <c r="AB131" s="996"/>
      <c r="AC131" s="996"/>
      <c r="AD131" s="996"/>
      <c r="AE131" s="997"/>
      <c r="AF131" s="998">
        <v>2903641</v>
      </c>
      <c r="AG131" s="996"/>
      <c r="AH131" s="996"/>
      <c r="AI131" s="996"/>
      <c r="AJ131" s="997"/>
      <c r="AK131" s="998">
        <v>2884680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465</v>
      </c>
      <c r="W132" s="1099"/>
      <c r="X132" s="1099"/>
      <c r="Y132" s="1099"/>
      <c r="Z132" s="1100"/>
      <c r="AA132" s="1101">
        <v>11.15014826</v>
      </c>
      <c r="AB132" s="1102"/>
      <c r="AC132" s="1102"/>
      <c r="AD132" s="1102"/>
      <c r="AE132" s="1103"/>
      <c r="AF132" s="1104">
        <v>12.81549613</v>
      </c>
      <c r="AG132" s="1102"/>
      <c r="AH132" s="1102"/>
      <c r="AI132" s="1102"/>
      <c r="AJ132" s="1103"/>
      <c r="AK132" s="1104">
        <v>12.24454706</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466</v>
      </c>
      <c r="W133" s="1106"/>
      <c r="X133" s="1106"/>
      <c r="Y133" s="1106"/>
      <c r="Z133" s="1107"/>
      <c r="AA133" s="1108">
        <v>9.8000000000000007</v>
      </c>
      <c r="AB133" s="1109"/>
      <c r="AC133" s="1109"/>
      <c r="AD133" s="1109"/>
      <c r="AE133" s="1110"/>
      <c r="AF133" s="1108">
        <v>11.1</v>
      </c>
      <c r="AG133" s="1109"/>
      <c r="AH133" s="1109"/>
      <c r="AI133" s="1109"/>
      <c r="AJ133" s="1110"/>
      <c r="AK133" s="1108">
        <v>12</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1200" verticalDpi="12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5" t="s">
        <v>469</v>
      </c>
      <c r="L7" s="254"/>
      <c r="M7" s="255" t="s">
        <v>470</v>
      </c>
      <c r="N7" s="256"/>
    </row>
    <row r="8" spans="1:16">
      <c r="A8" s="248"/>
      <c r="B8" s="244"/>
      <c r="C8" s="244"/>
      <c r="D8" s="244"/>
      <c r="E8" s="244"/>
      <c r="F8" s="244"/>
      <c r="G8" s="257"/>
      <c r="H8" s="258"/>
      <c r="I8" s="258"/>
      <c r="J8" s="259"/>
      <c r="K8" s="1116"/>
      <c r="L8" s="260" t="s">
        <v>471</v>
      </c>
      <c r="M8" s="261" t="s">
        <v>472</v>
      </c>
      <c r="N8" s="262" t="s">
        <v>473</v>
      </c>
    </row>
    <row r="9" spans="1:16">
      <c r="A9" s="248"/>
      <c r="B9" s="244"/>
      <c r="C9" s="244"/>
      <c r="D9" s="244"/>
      <c r="E9" s="244"/>
      <c r="F9" s="244"/>
      <c r="G9" s="1117" t="s">
        <v>474</v>
      </c>
      <c r="H9" s="1118"/>
      <c r="I9" s="1118"/>
      <c r="J9" s="1119"/>
      <c r="K9" s="263">
        <v>1099752</v>
      </c>
      <c r="L9" s="264">
        <v>95597</v>
      </c>
      <c r="M9" s="265">
        <v>87341</v>
      </c>
      <c r="N9" s="266">
        <v>9.5</v>
      </c>
    </row>
    <row r="10" spans="1:16">
      <c r="A10" s="248"/>
      <c r="B10" s="244"/>
      <c r="C10" s="244"/>
      <c r="D10" s="244"/>
      <c r="E10" s="244"/>
      <c r="F10" s="244"/>
      <c r="G10" s="1117" t="s">
        <v>475</v>
      </c>
      <c r="H10" s="1118"/>
      <c r="I10" s="1118"/>
      <c r="J10" s="1119"/>
      <c r="K10" s="267">
        <v>21559</v>
      </c>
      <c r="L10" s="268">
        <v>1874</v>
      </c>
      <c r="M10" s="269">
        <v>8730</v>
      </c>
      <c r="N10" s="270">
        <v>-78.5</v>
      </c>
    </row>
    <row r="11" spans="1:16" ht="13.5" customHeight="1">
      <c r="A11" s="248"/>
      <c r="B11" s="244"/>
      <c r="C11" s="244"/>
      <c r="D11" s="244"/>
      <c r="E11" s="244"/>
      <c r="F11" s="244"/>
      <c r="G11" s="1117" t="s">
        <v>476</v>
      </c>
      <c r="H11" s="1118"/>
      <c r="I11" s="1118"/>
      <c r="J11" s="1119"/>
      <c r="K11" s="267">
        <v>14030</v>
      </c>
      <c r="L11" s="268">
        <v>1220</v>
      </c>
      <c r="M11" s="269">
        <v>12876</v>
      </c>
      <c r="N11" s="270">
        <v>-90.5</v>
      </c>
    </row>
    <row r="12" spans="1:16" ht="13.5" customHeight="1">
      <c r="A12" s="248"/>
      <c r="B12" s="244"/>
      <c r="C12" s="244"/>
      <c r="D12" s="244"/>
      <c r="E12" s="244"/>
      <c r="F12" s="244"/>
      <c r="G12" s="1117" t="s">
        <v>477</v>
      </c>
      <c r="H12" s="1118"/>
      <c r="I12" s="1118"/>
      <c r="J12" s="1119"/>
      <c r="K12" s="267" t="s">
        <v>478</v>
      </c>
      <c r="L12" s="268" t="s">
        <v>478</v>
      </c>
      <c r="M12" s="269">
        <v>1090</v>
      </c>
      <c r="N12" s="270" t="s">
        <v>478</v>
      </c>
    </row>
    <row r="13" spans="1:16" ht="13.5" customHeight="1">
      <c r="A13" s="248"/>
      <c r="B13" s="244"/>
      <c r="C13" s="244"/>
      <c r="D13" s="244"/>
      <c r="E13" s="244"/>
      <c r="F13" s="244"/>
      <c r="G13" s="1117" t="s">
        <v>479</v>
      </c>
      <c r="H13" s="1118"/>
      <c r="I13" s="1118"/>
      <c r="J13" s="1119"/>
      <c r="K13" s="267" t="s">
        <v>478</v>
      </c>
      <c r="L13" s="268" t="s">
        <v>478</v>
      </c>
      <c r="M13" s="269">
        <v>18</v>
      </c>
      <c r="N13" s="270" t="s">
        <v>478</v>
      </c>
    </row>
    <row r="14" spans="1:16" ht="13.5" customHeight="1">
      <c r="A14" s="248"/>
      <c r="B14" s="244"/>
      <c r="C14" s="244"/>
      <c r="D14" s="244"/>
      <c r="E14" s="244"/>
      <c r="F14" s="244"/>
      <c r="G14" s="1117" t="s">
        <v>480</v>
      </c>
      <c r="H14" s="1118"/>
      <c r="I14" s="1118"/>
      <c r="J14" s="1119"/>
      <c r="K14" s="267">
        <v>47085</v>
      </c>
      <c r="L14" s="268">
        <v>4093</v>
      </c>
      <c r="M14" s="269">
        <v>4293</v>
      </c>
      <c r="N14" s="270">
        <v>-4.7</v>
      </c>
    </row>
    <row r="15" spans="1:16" ht="13.5" customHeight="1">
      <c r="A15" s="248"/>
      <c r="B15" s="244"/>
      <c r="C15" s="244"/>
      <c r="D15" s="244"/>
      <c r="E15" s="244"/>
      <c r="F15" s="244"/>
      <c r="G15" s="1117" t="s">
        <v>481</v>
      </c>
      <c r="H15" s="1118"/>
      <c r="I15" s="1118"/>
      <c r="J15" s="1119"/>
      <c r="K15" s="267">
        <v>28268</v>
      </c>
      <c r="L15" s="268">
        <v>2457</v>
      </c>
      <c r="M15" s="269">
        <v>2010</v>
      </c>
      <c r="N15" s="270">
        <v>22.2</v>
      </c>
    </row>
    <row r="16" spans="1:16">
      <c r="A16" s="248"/>
      <c r="B16" s="244"/>
      <c r="C16" s="244"/>
      <c r="D16" s="244"/>
      <c r="E16" s="244"/>
      <c r="F16" s="244"/>
      <c r="G16" s="1120" t="s">
        <v>482</v>
      </c>
      <c r="H16" s="1121"/>
      <c r="I16" s="1121"/>
      <c r="J16" s="1122"/>
      <c r="K16" s="268">
        <v>-45519</v>
      </c>
      <c r="L16" s="268">
        <v>-3957</v>
      </c>
      <c r="M16" s="269">
        <v>-10218</v>
      </c>
      <c r="N16" s="270">
        <v>-61.3</v>
      </c>
    </row>
    <row r="17" spans="1:16">
      <c r="A17" s="248"/>
      <c r="B17" s="244"/>
      <c r="C17" s="244"/>
      <c r="D17" s="244"/>
      <c r="E17" s="244"/>
      <c r="F17" s="244"/>
      <c r="G17" s="1120" t="s">
        <v>169</v>
      </c>
      <c r="H17" s="1121"/>
      <c r="I17" s="1121"/>
      <c r="J17" s="1122"/>
      <c r="K17" s="268">
        <v>1165175</v>
      </c>
      <c r="L17" s="268">
        <v>101284</v>
      </c>
      <c r="M17" s="269">
        <v>106139</v>
      </c>
      <c r="N17" s="270">
        <v>-4.5999999999999996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2" t="s">
        <v>487</v>
      </c>
      <c r="H21" s="1113"/>
      <c r="I21" s="1113"/>
      <c r="J21" s="1114"/>
      <c r="K21" s="280">
        <v>9.3000000000000007</v>
      </c>
      <c r="L21" s="281">
        <v>10.27</v>
      </c>
      <c r="M21" s="282">
        <v>-0.97</v>
      </c>
      <c r="N21" s="249"/>
      <c r="O21" s="283"/>
      <c r="P21" s="279"/>
    </row>
    <row r="22" spans="1:16" s="284" customFormat="1">
      <c r="A22" s="279"/>
      <c r="B22" s="249"/>
      <c r="C22" s="249"/>
      <c r="D22" s="249"/>
      <c r="E22" s="249"/>
      <c r="F22" s="249"/>
      <c r="G22" s="1112" t="s">
        <v>488</v>
      </c>
      <c r="H22" s="1113"/>
      <c r="I22" s="1113"/>
      <c r="J22" s="1114"/>
      <c r="K22" s="285">
        <v>92.2</v>
      </c>
      <c r="L22" s="286">
        <v>95.1</v>
      </c>
      <c r="M22" s="287">
        <v>-2.9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5" t="s">
        <v>469</v>
      </c>
      <c r="L30" s="254"/>
      <c r="M30" s="255" t="s">
        <v>470</v>
      </c>
      <c r="N30" s="256"/>
    </row>
    <row r="31" spans="1:16">
      <c r="A31" s="248"/>
      <c r="B31" s="244"/>
      <c r="C31" s="244"/>
      <c r="D31" s="244"/>
      <c r="E31" s="244"/>
      <c r="F31" s="244"/>
      <c r="G31" s="257"/>
      <c r="H31" s="258"/>
      <c r="I31" s="258"/>
      <c r="J31" s="259"/>
      <c r="K31" s="1116"/>
      <c r="L31" s="260" t="s">
        <v>471</v>
      </c>
      <c r="M31" s="261" t="s">
        <v>472</v>
      </c>
      <c r="N31" s="262" t="s">
        <v>473</v>
      </c>
    </row>
    <row r="32" spans="1:16" ht="27" customHeight="1">
      <c r="A32" s="248"/>
      <c r="B32" s="244"/>
      <c r="C32" s="244"/>
      <c r="D32" s="244"/>
      <c r="E32" s="244"/>
      <c r="F32" s="244"/>
      <c r="G32" s="1128" t="s">
        <v>492</v>
      </c>
      <c r="H32" s="1129"/>
      <c r="I32" s="1129"/>
      <c r="J32" s="1130"/>
      <c r="K32" s="294">
        <v>353150</v>
      </c>
      <c r="L32" s="294">
        <v>30698</v>
      </c>
      <c r="M32" s="295">
        <v>57922</v>
      </c>
      <c r="N32" s="296">
        <v>-47</v>
      </c>
    </row>
    <row r="33" spans="1:16" ht="13.5" customHeight="1">
      <c r="A33" s="248"/>
      <c r="B33" s="244"/>
      <c r="C33" s="244"/>
      <c r="D33" s="244"/>
      <c r="E33" s="244"/>
      <c r="F33" s="244"/>
      <c r="G33" s="1128" t="s">
        <v>493</v>
      </c>
      <c r="H33" s="1129"/>
      <c r="I33" s="1129"/>
      <c r="J33" s="1130"/>
      <c r="K33" s="294" t="s">
        <v>478</v>
      </c>
      <c r="L33" s="294" t="s">
        <v>478</v>
      </c>
      <c r="M33" s="295" t="s">
        <v>478</v>
      </c>
      <c r="N33" s="296" t="s">
        <v>478</v>
      </c>
    </row>
    <row r="34" spans="1:16" ht="27" customHeight="1">
      <c r="A34" s="248"/>
      <c r="B34" s="244"/>
      <c r="C34" s="244"/>
      <c r="D34" s="244"/>
      <c r="E34" s="244"/>
      <c r="F34" s="244"/>
      <c r="G34" s="1128" t="s">
        <v>494</v>
      </c>
      <c r="H34" s="1129"/>
      <c r="I34" s="1129"/>
      <c r="J34" s="1130"/>
      <c r="K34" s="294" t="s">
        <v>478</v>
      </c>
      <c r="L34" s="294" t="s">
        <v>478</v>
      </c>
      <c r="M34" s="295" t="s">
        <v>478</v>
      </c>
      <c r="N34" s="296" t="s">
        <v>478</v>
      </c>
    </row>
    <row r="35" spans="1:16" ht="27" customHeight="1">
      <c r="A35" s="248"/>
      <c r="B35" s="244"/>
      <c r="C35" s="244"/>
      <c r="D35" s="244"/>
      <c r="E35" s="244"/>
      <c r="F35" s="244"/>
      <c r="G35" s="1128" t="s">
        <v>495</v>
      </c>
      <c r="H35" s="1129"/>
      <c r="I35" s="1129"/>
      <c r="J35" s="1130"/>
      <c r="K35" s="294">
        <v>327064</v>
      </c>
      <c r="L35" s="294">
        <v>28430</v>
      </c>
      <c r="M35" s="295">
        <v>16698</v>
      </c>
      <c r="N35" s="296">
        <v>70.3</v>
      </c>
    </row>
    <row r="36" spans="1:16" ht="27" customHeight="1">
      <c r="A36" s="248"/>
      <c r="B36" s="244"/>
      <c r="C36" s="244"/>
      <c r="D36" s="244"/>
      <c r="E36" s="244"/>
      <c r="F36" s="244"/>
      <c r="G36" s="1128" t="s">
        <v>496</v>
      </c>
      <c r="H36" s="1129"/>
      <c r="I36" s="1129"/>
      <c r="J36" s="1130"/>
      <c r="K36" s="294">
        <v>85710</v>
      </c>
      <c r="L36" s="294">
        <v>7450</v>
      </c>
      <c r="M36" s="295">
        <v>4963</v>
      </c>
      <c r="N36" s="296">
        <v>50.1</v>
      </c>
    </row>
    <row r="37" spans="1:16" ht="13.5" customHeight="1">
      <c r="A37" s="248"/>
      <c r="B37" s="244"/>
      <c r="C37" s="244"/>
      <c r="D37" s="244"/>
      <c r="E37" s="244"/>
      <c r="F37" s="244"/>
      <c r="G37" s="1128" t="s">
        <v>497</v>
      </c>
      <c r="H37" s="1129"/>
      <c r="I37" s="1129"/>
      <c r="J37" s="1130"/>
      <c r="K37" s="294" t="s">
        <v>478</v>
      </c>
      <c r="L37" s="294" t="s">
        <v>478</v>
      </c>
      <c r="M37" s="295">
        <v>1334</v>
      </c>
      <c r="N37" s="296" t="s">
        <v>478</v>
      </c>
    </row>
    <row r="38" spans="1:16" ht="27" customHeight="1">
      <c r="A38" s="248"/>
      <c r="B38" s="244"/>
      <c r="C38" s="244"/>
      <c r="D38" s="244"/>
      <c r="E38" s="244"/>
      <c r="F38" s="244"/>
      <c r="G38" s="1131" t="s">
        <v>498</v>
      </c>
      <c r="H38" s="1132"/>
      <c r="I38" s="1132"/>
      <c r="J38" s="1133"/>
      <c r="K38" s="297" t="s">
        <v>478</v>
      </c>
      <c r="L38" s="297" t="s">
        <v>478</v>
      </c>
      <c r="M38" s="298">
        <v>8</v>
      </c>
      <c r="N38" s="299" t="s">
        <v>478</v>
      </c>
      <c r="O38" s="293"/>
    </row>
    <row r="39" spans="1:16">
      <c r="A39" s="248"/>
      <c r="B39" s="244"/>
      <c r="C39" s="244"/>
      <c r="D39" s="244"/>
      <c r="E39" s="244"/>
      <c r="F39" s="244"/>
      <c r="G39" s="1131" t="s">
        <v>499</v>
      </c>
      <c r="H39" s="1132"/>
      <c r="I39" s="1132"/>
      <c r="J39" s="1133"/>
      <c r="K39" s="300" t="s">
        <v>478</v>
      </c>
      <c r="L39" s="300" t="s">
        <v>478</v>
      </c>
      <c r="M39" s="301">
        <v>-2783</v>
      </c>
      <c r="N39" s="302" t="s">
        <v>478</v>
      </c>
      <c r="O39" s="293"/>
    </row>
    <row r="40" spans="1:16" ht="27" customHeight="1">
      <c r="A40" s="248"/>
      <c r="B40" s="244"/>
      <c r="C40" s="244"/>
      <c r="D40" s="244"/>
      <c r="E40" s="244"/>
      <c r="F40" s="244"/>
      <c r="G40" s="1128" t="s">
        <v>500</v>
      </c>
      <c r="H40" s="1129"/>
      <c r="I40" s="1129"/>
      <c r="J40" s="1130"/>
      <c r="K40" s="300">
        <v>-412708</v>
      </c>
      <c r="L40" s="300">
        <v>-35875</v>
      </c>
      <c r="M40" s="301">
        <v>-52415</v>
      </c>
      <c r="N40" s="302">
        <v>-31.6</v>
      </c>
      <c r="O40" s="293"/>
    </row>
    <row r="41" spans="1:16">
      <c r="A41" s="248"/>
      <c r="B41" s="244"/>
      <c r="C41" s="244"/>
      <c r="D41" s="244"/>
      <c r="E41" s="244"/>
      <c r="F41" s="244"/>
      <c r="G41" s="1134" t="s">
        <v>279</v>
      </c>
      <c r="H41" s="1135"/>
      <c r="I41" s="1135"/>
      <c r="J41" s="1136"/>
      <c r="K41" s="294">
        <v>353216</v>
      </c>
      <c r="L41" s="300">
        <v>30704</v>
      </c>
      <c r="M41" s="301">
        <v>25727</v>
      </c>
      <c r="N41" s="302">
        <v>19.3</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3" t="s">
        <v>469</v>
      </c>
      <c r="J49" s="1125" t="s">
        <v>504</v>
      </c>
      <c r="K49" s="1126"/>
      <c r="L49" s="1126"/>
      <c r="M49" s="1126"/>
      <c r="N49" s="1127"/>
    </row>
    <row r="50" spans="1:14">
      <c r="A50" s="248"/>
      <c r="B50" s="244"/>
      <c r="C50" s="244"/>
      <c r="D50" s="244"/>
      <c r="E50" s="244"/>
      <c r="F50" s="244"/>
      <c r="G50" s="312"/>
      <c r="H50" s="313"/>
      <c r="I50" s="1124"/>
      <c r="J50" s="314" t="s">
        <v>505</v>
      </c>
      <c r="K50" s="315" t="s">
        <v>506</v>
      </c>
      <c r="L50" s="316" t="s">
        <v>507</v>
      </c>
      <c r="M50" s="317" t="s">
        <v>508</v>
      </c>
      <c r="N50" s="318" t="s">
        <v>509</v>
      </c>
    </row>
    <row r="51" spans="1:14">
      <c r="A51" s="248"/>
      <c r="B51" s="244"/>
      <c r="C51" s="244"/>
      <c r="D51" s="244"/>
      <c r="E51" s="244"/>
      <c r="F51" s="244"/>
      <c r="G51" s="310" t="s">
        <v>510</v>
      </c>
      <c r="H51" s="311"/>
      <c r="I51" s="319">
        <v>354160</v>
      </c>
      <c r="J51" s="320">
        <v>28552</v>
      </c>
      <c r="K51" s="321">
        <v>107</v>
      </c>
      <c r="L51" s="322">
        <v>70254</v>
      </c>
      <c r="M51" s="323">
        <v>32.700000000000003</v>
      </c>
      <c r="N51" s="324">
        <v>74.3</v>
      </c>
    </row>
    <row r="52" spans="1:14">
      <c r="A52" s="248"/>
      <c r="B52" s="244"/>
      <c r="C52" s="244"/>
      <c r="D52" s="244"/>
      <c r="E52" s="244"/>
      <c r="F52" s="244"/>
      <c r="G52" s="325"/>
      <c r="H52" s="326" t="s">
        <v>511</v>
      </c>
      <c r="I52" s="327">
        <v>351106</v>
      </c>
      <c r="J52" s="328">
        <v>28306</v>
      </c>
      <c r="K52" s="329">
        <v>109.3</v>
      </c>
      <c r="L52" s="330">
        <v>41764</v>
      </c>
      <c r="M52" s="331">
        <v>46.6</v>
      </c>
      <c r="N52" s="332">
        <v>62.7</v>
      </c>
    </row>
    <row r="53" spans="1:14">
      <c r="A53" s="248"/>
      <c r="B53" s="244"/>
      <c r="C53" s="244"/>
      <c r="D53" s="244"/>
      <c r="E53" s="244"/>
      <c r="F53" s="244"/>
      <c r="G53" s="310" t="s">
        <v>512</v>
      </c>
      <c r="H53" s="311"/>
      <c r="I53" s="319">
        <v>532292</v>
      </c>
      <c r="J53" s="320">
        <v>43875</v>
      </c>
      <c r="K53" s="321">
        <v>53.7</v>
      </c>
      <c r="L53" s="322">
        <v>89245</v>
      </c>
      <c r="M53" s="323">
        <v>27</v>
      </c>
      <c r="N53" s="324">
        <v>26.7</v>
      </c>
    </row>
    <row r="54" spans="1:14">
      <c r="A54" s="248"/>
      <c r="B54" s="244"/>
      <c r="C54" s="244"/>
      <c r="D54" s="244"/>
      <c r="E54" s="244"/>
      <c r="F54" s="244"/>
      <c r="G54" s="325"/>
      <c r="H54" s="326" t="s">
        <v>511</v>
      </c>
      <c r="I54" s="327">
        <v>523437</v>
      </c>
      <c r="J54" s="328">
        <v>43145</v>
      </c>
      <c r="K54" s="329">
        <v>52.4</v>
      </c>
      <c r="L54" s="330">
        <v>42966</v>
      </c>
      <c r="M54" s="331">
        <v>2.9</v>
      </c>
      <c r="N54" s="332">
        <v>49.5</v>
      </c>
    </row>
    <row r="55" spans="1:14">
      <c r="A55" s="248"/>
      <c r="B55" s="244"/>
      <c r="C55" s="244"/>
      <c r="D55" s="244"/>
      <c r="E55" s="244"/>
      <c r="F55" s="244"/>
      <c r="G55" s="310" t="s">
        <v>513</v>
      </c>
      <c r="H55" s="311"/>
      <c r="I55" s="319">
        <v>842142</v>
      </c>
      <c r="J55" s="320">
        <v>70786</v>
      </c>
      <c r="K55" s="321">
        <v>61.3</v>
      </c>
      <c r="L55" s="322">
        <v>70897</v>
      </c>
      <c r="M55" s="323">
        <v>-20.6</v>
      </c>
      <c r="N55" s="324">
        <v>81.900000000000006</v>
      </c>
    </row>
    <row r="56" spans="1:14">
      <c r="A56" s="248"/>
      <c r="B56" s="244"/>
      <c r="C56" s="244"/>
      <c r="D56" s="244"/>
      <c r="E56" s="244"/>
      <c r="F56" s="244"/>
      <c r="G56" s="325"/>
      <c r="H56" s="326" t="s">
        <v>511</v>
      </c>
      <c r="I56" s="327">
        <v>841718</v>
      </c>
      <c r="J56" s="328">
        <v>70750</v>
      </c>
      <c r="K56" s="329">
        <v>64</v>
      </c>
      <c r="L56" s="330">
        <v>39878</v>
      </c>
      <c r="M56" s="331">
        <v>-7.2</v>
      </c>
      <c r="N56" s="332">
        <v>71.2</v>
      </c>
    </row>
    <row r="57" spans="1:14">
      <c r="A57" s="248"/>
      <c r="B57" s="244"/>
      <c r="C57" s="244"/>
      <c r="D57" s="244"/>
      <c r="E57" s="244"/>
      <c r="F57" s="244"/>
      <c r="G57" s="310" t="s">
        <v>514</v>
      </c>
      <c r="H57" s="311"/>
      <c r="I57" s="319">
        <v>248670</v>
      </c>
      <c r="J57" s="320">
        <v>21352</v>
      </c>
      <c r="K57" s="321">
        <v>-69.8</v>
      </c>
      <c r="L57" s="322">
        <v>66496</v>
      </c>
      <c r="M57" s="323">
        <v>-6.2</v>
      </c>
      <c r="N57" s="324">
        <v>-63.6</v>
      </c>
    </row>
    <row r="58" spans="1:14">
      <c r="A58" s="248"/>
      <c r="B58" s="244"/>
      <c r="C58" s="244"/>
      <c r="D58" s="244"/>
      <c r="E58" s="244"/>
      <c r="F58" s="244"/>
      <c r="G58" s="325"/>
      <c r="H58" s="326" t="s">
        <v>511</v>
      </c>
      <c r="I58" s="327">
        <v>236129</v>
      </c>
      <c r="J58" s="328">
        <v>20276</v>
      </c>
      <c r="K58" s="329">
        <v>-71.3</v>
      </c>
      <c r="L58" s="330">
        <v>36530</v>
      </c>
      <c r="M58" s="331">
        <v>-8.4</v>
      </c>
      <c r="N58" s="332">
        <v>-62.9</v>
      </c>
    </row>
    <row r="59" spans="1:14">
      <c r="A59" s="248"/>
      <c r="B59" s="244"/>
      <c r="C59" s="244"/>
      <c r="D59" s="244"/>
      <c r="E59" s="244"/>
      <c r="F59" s="244"/>
      <c r="G59" s="310" t="s">
        <v>515</v>
      </c>
      <c r="H59" s="311"/>
      <c r="I59" s="319">
        <v>404300</v>
      </c>
      <c r="J59" s="320">
        <v>35144</v>
      </c>
      <c r="K59" s="321">
        <v>64.599999999999994</v>
      </c>
      <c r="L59" s="322">
        <v>82748</v>
      </c>
      <c r="M59" s="323">
        <v>24.4</v>
      </c>
      <c r="N59" s="324">
        <v>40.200000000000003</v>
      </c>
    </row>
    <row r="60" spans="1:14">
      <c r="A60" s="248"/>
      <c r="B60" s="244"/>
      <c r="C60" s="244"/>
      <c r="D60" s="244"/>
      <c r="E60" s="244"/>
      <c r="F60" s="244"/>
      <c r="G60" s="325"/>
      <c r="H60" s="326" t="s">
        <v>511</v>
      </c>
      <c r="I60" s="333">
        <v>254246</v>
      </c>
      <c r="J60" s="328">
        <v>22101</v>
      </c>
      <c r="K60" s="329">
        <v>9</v>
      </c>
      <c r="L60" s="330">
        <v>44732</v>
      </c>
      <c r="M60" s="331">
        <v>22.5</v>
      </c>
      <c r="N60" s="332">
        <v>-13.5</v>
      </c>
    </row>
    <row r="61" spans="1:14">
      <c r="A61" s="248"/>
      <c r="B61" s="244"/>
      <c r="C61" s="244"/>
      <c r="D61" s="244"/>
      <c r="E61" s="244"/>
      <c r="F61" s="244"/>
      <c r="G61" s="310" t="s">
        <v>516</v>
      </c>
      <c r="H61" s="334"/>
      <c r="I61" s="335">
        <v>476313</v>
      </c>
      <c r="J61" s="336">
        <v>39942</v>
      </c>
      <c r="K61" s="337">
        <v>43.4</v>
      </c>
      <c r="L61" s="338">
        <v>75928</v>
      </c>
      <c r="M61" s="339">
        <v>11.5</v>
      </c>
      <c r="N61" s="324">
        <v>31.9</v>
      </c>
    </row>
    <row r="62" spans="1:14">
      <c r="A62" s="248"/>
      <c r="B62" s="244"/>
      <c r="C62" s="244"/>
      <c r="D62" s="244"/>
      <c r="E62" s="244"/>
      <c r="F62" s="244"/>
      <c r="G62" s="325"/>
      <c r="H62" s="326" t="s">
        <v>511</v>
      </c>
      <c r="I62" s="327">
        <v>441327</v>
      </c>
      <c r="J62" s="328">
        <v>36916</v>
      </c>
      <c r="K62" s="329">
        <v>32.700000000000003</v>
      </c>
      <c r="L62" s="330">
        <v>41174</v>
      </c>
      <c r="M62" s="331">
        <v>11.3</v>
      </c>
      <c r="N62" s="332">
        <v>21.4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69.55</v>
      </c>
      <c r="G47" s="12">
        <v>81.900000000000006</v>
      </c>
      <c r="H47" s="12">
        <v>92.05</v>
      </c>
      <c r="I47" s="12">
        <v>96.18</v>
      </c>
      <c r="J47" s="13">
        <v>101.88</v>
      </c>
    </row>
    <row r="48" spans="2:10" ht="57.75" customHeight="1">
      <c r="B48" s="14"/>
      <c r="C48" s="1139" t="s">
        <v>4</v>
      </c>
      <c r="D48" s="1139"/>
      <c r="E48" s="1140"/>
      <c r="F48" s="15">
        <v>5.81</v>
      </c>
      <c r="G48" s="16">
        <v>4.8099999999999996</v>
      </c>
      <c r="H48" s="16">
        <v>5.18</v>
      </c>
      <c r="I48" s="16">
        <v>5.7</v>
      </c>
      <c r="J48" s="17">
        <v>8.57</v>
      </c>
    </row>
    <row r="49" spans="2:10" ht="57.75" customHeight="1" thickBot="1">
      <c r="B49" s="18"/>
      <c r="C49" s="1141" t="s">
        <v>5</v>
      </c>
      <c r="D49" s="1141"/>
      <c r="E49" s="1142"/>
      <c r="F49" s="19">
        <v>13.11</v>
      </c>
      <c r="G49" s="20">
        <v>14</v>
      </c>
      <c r="H49" s="20">
        <v>9.6999999999999993</v>
      </c>
      <c r="I49" s="20">
        <v>3.36</v>
      </c>
      <c r="J49" s="21">
        <v>8.1999999999999993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523</v>
      </c>
      <c r="D34" s="1149"/>
      <c r="E34" s="1150"/>
      <c r="F34" s="32">
        <v>14.52</v>
      </c>
      <c r="G34" s="33">
        <v>17.27</v>
      </c>
      <c r="H34" s="33">
        <v>19.86</v>
      </c>
      <c r="I34" s="33">
        <v>21.72</v>
      </c>
      <c r="J34" s="34">
        <v>22.52</v>
      </c>
      <c r="K34" s="22"/>
      <c r="L34" s="22"/>
      <c r="M34" s="22"/>
      <c r="N34" s="22"/>
      <c r="O34" s="22"/>
      <c r="P34" s="22"/>
    </row>
    <row r="35" spans="1:16" ht="39" customHeight="1">
      <c r="A35" s="22"/>
      <c r="B35" s="35"/>
      <c r="C35" s="1143" t="s">
        <v>524</v>
      </c>
      <c r="D35" s="1144"/>
      <c r="E35" s="1145"/>
      <c r="F35" s="36">
        <v>5.81</v>
      </c>
      <c r="G35" s="37">
        <v>4.8099999999999996</v>
      </c>
      <c r="H35" s="37">
        <v>5.18</v>
      </c>
      <c r="I35" s="37">
        <v>5.7</v>
      </c>
      <c r="J35" s="38">
        <v>8.57</v>
      </c>
      <c r="K35" s="22"/>
      <c r="L35" s="22"/>
      <c r="M35" s="22"/>
      <c r="N35" s="22"/>
      <c r="O35" s="22"/>
      <c r="P35" s="22"/>
    </row>
    <row r="36" spans="1:16" ht="39" customHeight="1">
      <c r="A36" s="22"/>
      <c r="B36" s="35"/>
      <c r="C36" s="1143" t="s">
        <v>525</v>
      </c>
      <c r="D36" s="1144"/>
      <c r="E36" s="1145"/>
      <c r="F36" s="36">
        <v>4.12</v>
      </c>
      <c r="G36" s="37">
        <v>2.86</v>
      </c>
      <c r="H36" s="37">
        <v>5.28</v>
      </c>
      <c r="I36" s="37">
        <v>4.66</v>
      </c>
      <c r="J36" s="38">
        <v>4.8099999999999996</v>
      </c>
      <c r="K36" s="22"/>
      <c r="L36" s="22"/>
      <c r="M36" s="22"/>
      <c r="N36" s="22"/>
      <c r="O36" s="22"/>
      <c r="P36" s="22"/>
    </row>
    <row r="37" spans="1:16" ht="39" customHeight="1">
      <c r="A37" s="22"/>
      <c r="B37" s="35"/>
      <c r="C37" s="1143" t="s">
        <v>526</v>
      </c>
      <c r="D37" s="1144"/>
      <c r="E37" s="1145"/>
      <c r="F37" s="36">
        <v>0.53</v>
      </c>
      <c r="G37" s="37">
        <v>0.56999999999999995</v>
      </c>
      <c r="H37" s="37">
        <v>0.15</v>
      </c>
      <c r="I37" s="37">
        <v>0.15</v>
      </c>
      <c r="J37" s="38">
        <v>0.5</v>
      </c>
      <c r="K37" s="22"/>
      <c r="L37" s="22"/>
      <c r="M37" s="22"/>
      <c r="N37" s="22"/>
      <c r="O37" s="22"/>
      <c r="P37" s="22"/>
    </row>
    <row r="38" spans="1:16" ht="39" customHeight="1">
      <c r="A38" s="22"/>
      <c r="B38" s="35"/>
      <c r="C38" s="1143" t="s">
        <v>527</v>
      </c>
      <c r="D38" s="1144"/>
      <c r="E38" s="1145"/>
      <c r="F38" s="36">
        <v>0.28999999999999998</v>
      </c>
      <c r="G38" s="37">
        <v>0.23</v>
      </c>
      <c r="H38" s="37">
        <v>0.46</v>
      </c>
      <c r="I38" s="37">
        <v>0.47</v>
      </c>
      <c r="J38" s="38">
        <v>0.28999999999999998</v>
      </c>
      <c r="K38" s="22"/>
      <c r="L38" s="22"/>
      <c r="M38" s="22"/>
      <c r="N38" s="22"/>
      <c r="O38" s="22"/>
      <c r="P38" s="22"/>
    </row>
    <row r="39" spans="1:16" ht="39" customHeight="1">
      <c r="A39" s="22"/>
      <c r="B39" s="35"/>
      <c r="C39" s="1143" t="s">
        <v>528</v>
      </c>
      <c r="D39" s="1144"/>
      <c r="E39" s="1145"/>
      <c r="F39" s="36">
        <v>0.06</v>
      </c>
      <c r="G39" s="37">
        <v>0.08</v>
      </c>
      <c r="H39" s="37">
        <v>0.19</v>
      </c>
      <c r="I39" s="37">
        <v>0.24</v>
      </c>
      <c r="J39" s="38">
        <v>0.22</v>
      </c>
      <c r="K39" s="22"/>
      <c r="L39" s="22"/>
      <c r="M39" s="22"/>
      <c r="N39" s="22"/>
      <c r="O39" s="22"/>
      <c r="P39" s="22"/>
    </row>
    <row r="40" spans="1:16" ht="39" customHeight="1">
      <c r="A40" s="22"/>
      <c r="B40" s="35"/>
      <c r="C40" s="1143" t="s">
        <v>529</v>
      </c>
      <c r="D40" s="1144"/>
      <c r="E40" s="1145"/>
      <c r="F40" s="36">
        <v>0.08</v>
      </c>
      <c r="G40" s="37">
        <v>7.0000000000000007E-2</v>
      </c>
      <c r="H40" s="37">
        <v>7.0000000000000007E-2</v>
      </c>
      <c r="I40" s="37">
        <v>0.11</v>
      </c>
      <c r="J40" s="38">
        <v>0.08</v>
      </c>
      <c r="K40" s="22"/>
      <c r="L40" s="22"/>
      <c r="M40" s="22"/>
      <c r="N40" s="22"/>
      <c r="O40" s="22"/>
      <c r="P40" s="22"/>
    </row>
    <row r="41" spans="1:16" ht="39" customHeight="1">
      <c r="A41" s="22"/>
      <c r="B41" s="35"/>
      <c r="C41" s="1143" t="s">
        <v>530</v>
      </c>
      <c r="D41" s="1144"/>
      <c r="E41" s="1145"/>
      <c r="F41" s="36">
        <v>0.05</v>
      </c>
      <c r="G41" s="37">
        <v>0.06</v>
      </c>
      <c r="H41" s="37">
        <v>0.05</v>
      </c>
      <c r="I41" s="37">
        <v>0.05</v>
      </c>
      <c r="J41" s="38">
        <v>0.02</v>
      </c>
      <c r="K41" s="22"/>
      <c r="L41" s="22"/>
      <c r="M41" s="22"/>
      <c r="N41" s="22"/>
      <c r="O41" s="22"/>
      <c r="P41" s="22"/>
    </row>
    <row r="42" spans="1:16" ht="39" customHeight="1">
      <c r="A42" s="22"/>
      <c r="B42" s="39"/>
      <c r="C42" s="1143" t="s">
        <v>531</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532</v>
      </c>
      <c r="D43" s="1147"/>
      <c r="E43" s="1148"/>
      <c r="F43" s="41">
        <v>0.17</v>
      </c>
      <c r="G43" s="42">
        <v>0</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413</v>
      </c>
      <c r="L45" s="60">
        <v>405</v>
      </c>
      <c r="M45" s="60">
        <v>482</v>
      </c>
      <c r="N45" s="60">
        <v>394</v>
      </c>
      <c r="O45" s="61">
        <v>353</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233</v>
      </c>
      <c r="L48" s="64">
        <v>264</v>
      </c>
      <c r="M48" s="64">
        <v>268</v>
      </c>
      <c r="N48" s="64">
        <v>298</v>
      </c>
      <c r="O48" s="65">
        <v>327</v>
      </c>
      <c r="P48" s="48"/>
      <c r="Q48" s="48"/>
      <c r="R48" s="48"/>
      <c r="S48" s="48"/>
      <c r="T48" s="48"/>
      <c r="U48" s="48"/>
    </row>
    <row r="49" spans="1:21" ht="30.75" customHeight="1">
      <c r="A49" s="48"/>
      <c r="B49" s="1161"/>
      <c r="C49" s="1162"/>
      <c r="D49" s="62"/>
      <c r="E49" s="1153" t="s">
        <v>16</v>
      </c>
      <c r="F49" s="1153"/>
      <c r="G49" s="1153"/>
      <c r="H49" s="1153"/>
      <c r="I49" s="1153"/>
      <c r="J49" s="1154"/>
      <c r="K49" s="63">
        <v>45</v>
      </c>
      <c r="L49" s="64">
        <v>48</v>
      </c>
      <c r="M49" s="64">
        <v>74</v>
      </c>
      <c r="N49" s="64">
        <v>86</v>
      </c>
      <c r="O49" s="65">
        <v>86</v>
      </c>
      <c r="P49" s="48"/>
      <c r="Q49" s="48"/>
      <c r="R49" s="48"/>
      <c r="S49" s="48"/>
      <c r="T49" s="48"/>
      <c r="U49" s="48"/>
    </row>
    <row r="50" spans="1:21" ht="30.75" customHeight="1">
      <c r="A50" s="48"/>
      <c r="B50" s="1161"/>
      <c r="C50" s="1162"/>
      <c r="D50" s="62"/>
      <c r="E50" s="1153" t="s">
        <v>17</v>
      </c>
      <c r="F50" s="1153"/>
      <c r="G50" s="1153"/>
      <c r="H50" s="1153"/>
      <c r="I50" s="1153"/>
      <c r="J50" s="1154"/>
      <c r="K50" s="63" t="s">
        <v>478</v>
      </c>
      <c r="L50" s="64" t="s">
        <v>478</v>
      </c>
      <c r="M50" s="64" t="s">
        <v>478</v>
      </c>
      <c r="N50" s="64" t="s">
        <v>478</v>
      </c>
      <c r="O50" s="65" t="s">
        <v>478</v>
      </c>
      <c r="P50" s="48"/>
      <c r="Q50" s="48"/>
      <c r="R50" s="48"/>
      <c r="S50" s="48"/>
      <c r="T50" s="48"/>
      <c r="U50" s="48"/>
    </row>
    <row r="51" spans="1:21" ht="30.75" customHeight="1">
      <c r="A51" s="48"/>
      <c r="B51" s="1163"/>
      <c r="C51" s="1164"/>
      <c r="D51" s="66"/>
      <c r="E51" s="1153" t="s">
        <v>18</v>
      </c>
      <c r="F51" s="1153"/>
      <c r="G51" s="1153"/>
      <c r="H51" s="1153"/>
      <c r="I51" s="1153"/>
      <c r="J51" s="1154"/>
      <c r="K51" s="63" t="s">
        <v>478</v>
      </c>
      <c r="L51" s="64" t="s">
        <v>478</v>
      </c>
      <c r="M51" s="64" t="s">
        <v>478</v>
      </c>
      <c r="N51" s="64" t="s">
        <v>478</v>
      </c>
      <c r="O51" s="65" t="s">
        <v>478</v>
      </c>
      <c r="P51" s="48"/>
      <c r="Q51" s="48"/>
      <c r="R51" s="48"/>
      <c r="S51" s="48"/>
      <c r="T51" s="48"/>
      <c r="U51" s="48"/>
    </row>
    <row r="52" spans="1:21" ht="30.75" customHeight="1">
      <c r="A52" s="48"/>
      <c r="B52" s="1151" t="s">
        <v>19</v>
      </c>
      <c r="C52" s="1152"/>
      <c r="D52" s="66"/>
      <c r="E52" s="1153" t="s">
        <v>20</v>
      </c>
      <c r="F52" s="1153"/>
      <c r="G52" s="1153"/>
      <c r="H52" s="1153"/>
      <c r="I52" s="1153"/>
      <c r="J52" s="1154"/>
      <c r="K52" s="63">
        <v>429</v>
      </c>
      <c r="L52" s="64">
        <v>432</v>
      </c>
      <c r="M52" s="64">
        <v>495</v>
      </c>
      <c r="N52" s="64">
        <v>406</v>
      </c>
      <c r="O52" s="65">
        <v>414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262</v>
      </c>
      <c r="L53" s="69">
        <v>285</v>
      </c>
      <c r="M53" s="69">
        <v>329</v>
      </c>
      <c r="N53" s="69">
        <v>372</v>
      </c>
      <c r="O53" s="70">
        <v>352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HOSTNAME</cp:lastModifiedBy>
  <cp:lastPrinted>2015-05-01T08:28:14Z</cp:lastPrinted>
  <dcterms:created xsi:type="dcterms:W3CDTF">2015-02-17T07:13:06Z</dcterms:created>
  <dcterms:modified xsi:type="dcterms:W3CDTF">2015-05-08T02:01:02Z</dcterms:modified>
</cp:coreProperties>
</file>