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E34" i="9" s="1"/>
  <c r="AM34" i="9"/>
</calcChain>
</file>

<file path=xl/sharedStrings.xml><?xml version="1.0" encoding="utf-8"?>
<sst xmlns="http://schemas.openxmlformats.org/spreadsheetml/2006/main" count="1004" uniqueCount="538">
  <si>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</si>
  <si>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</si>
  <si>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</si>
  <si>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</si>
  <si>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</si>
  <si>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</si>
  <si>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</si>
  <si>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</si>
  <si>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</si>
  <si>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</si>
  <si>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</si>
  <si>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</si>
  <si>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</si>
  <si>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</si>
  <si>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</si>
  <si>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</si>
  <si>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</si>
  <si>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</si>
  <si>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</si>
  <si>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</si>
  <si>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</si>
  <si>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</si>
  <si>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</si>
  <si>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</si>
  <si>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</si>
  <si>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</si>
  <si>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</si>
  <si>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</si>
  <si>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</si>
  <si>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</si>
  <si>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</si>
  <si>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</si>
  <si>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</si>
  <si>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</si>
  <si>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</si>
  <si>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</si>
  <si>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</si>
  <si>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</si>
  <si>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</si>
  <si>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</si>
  <si>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</si>
  <si>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</si>
  <si>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</si>
  <si>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</si>
  <si>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</si>
  <si>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</si>
  <si>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</si>
  <si>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</si>
  <si>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</si>
  <si>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</si>
  <si>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</si>
  <si>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</si>
  <si>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</si>
  <si>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</si>
  <si>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</si>
  <si>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</si>
  <si>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</si>
  <si>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</si>
  <si>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</si>
  <si>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</si>
  <si>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</si>
  <si>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</si>
  <si>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</si>
  <si>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</si>
  <si>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</si>
  <si>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</si>
  <si>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</si>
  <si>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</si>
  <si>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</si>
  <si>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</si>
  <si>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</si>
  <si>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</si>
  <si>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</si>
  <si>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</si>
  <si>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</si>
  <si>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</si>
  <si>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</si>
  <si>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</si>
  <si>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</si>
  <si>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</si>
  <si>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</si>
  <si>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</si>
  <si>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</si>
  <si>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</si>
  <si>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</si>
  <si>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</si>
  <si>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</si>
  <si>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</si>
  <si>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</si>
  <si>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</si>
  <si>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</si>
  <si>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</si>
  <si>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</si>
  <si>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</si>
  <si>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</si>
  <si>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</si>
  <si>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</si>
  <si>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</si>
  <si>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</si>
  <si>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</si>
  <si>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</si>
  <si>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</si>
  <si>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</si>
  <si>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</si>
  <si>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</si>
  <si>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</si>
  <si>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</si>
  <si>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</si>
  <si>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</si>
  <si>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</si>
  <si>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</si>
  <si>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</si>
  <si>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</si>
  <si>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</si>
  <si>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</si>
  <si>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</si>
  <si>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</si>
  <si>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</si>
  <si>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</si>
  <si>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</si>
  <si>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</si>
  <si>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</si>
  <si>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</si>
  <si>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</si>
  <si>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</si>
  <si>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</si>
  <si>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</si>
  <si>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</si>
  <si>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</si>
  <si>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</si>
  <si>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</si>
  <si>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</si>
  <si>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</si>
  <si>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</si>
  <si>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</si>
  <si>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</si>
  <si>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</si>
  <si>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</si>
  <si>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</si>
  <si>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</si>
  <si>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</si>
  <si>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</si>
  <si>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</si>
  <si>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</si>
  <si>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</si>
  <si>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</si>
  <si>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</si>
  <si>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</si>
  <si>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</si>
  <si>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</si>
  <si>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</si>
  <si>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</si>
  <si>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</si>
  <si>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</si>
  <si>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</si>
  <si>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</si>
  <si>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</si>
  <si>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</si>
  <si>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</si>
  <si>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</si>
  <si>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</si>
  <si>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</si>
  <si>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</si>
  <si>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</si>
  <si>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</si>
  <si>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</si>
  <si>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</si>
  <si>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</si>
  <si>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</si>
  <si>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</si>
  <si>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</si>
  <si>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</si>
  <si>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</si>
  <si>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</si>
  <si>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</si>
  <si>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</si>
  <si>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</si>
  <si>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</si>
  <si>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</si>
  <si>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</si>
  <si>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</si>
  <si>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</si>
  <si>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</si>
  <si>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</si>
  <si>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</si>
  <si>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</si>
  <si>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</si>
  <si>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</si>
  <si>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</si>
  <si>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</si>
  <si>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</si>
  <si>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</si>
  <si>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</si>
  <si>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</si>
  <si>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大阪府島本町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</si>
  <si>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</si>
  <si>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</si>
  <si>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</si>
  <si>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</si>
  <si>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</si>
  <si>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</si>
  <si>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</si>
  <si>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</si>
  <si>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</si>
  <si>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</si>
  <si>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</si>
  <si>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</si>
  <si>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</si>
  <si>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</si>
  <si>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</si>
  <si>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</si>
  <si>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</si>
  <si>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</si>
  <si>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</si>
  <si>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</si>
  <si>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</si>
  <si>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</si>
  <si>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</si>
  <si>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</si>
  <si>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</si>
  <si>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</si>
  <si>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</si>
  <si>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</si>
  <si>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</si>
  <si>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</si>
  <si>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</si>
  <si>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</si>
  <si>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</si>
  <si>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</si>
  <si>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</si>
  <si>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</si>
  <si>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</si>
  <si>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</si>
  <si>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</si>
  <si>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</si>
  <si>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</si>
  <si>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</si>
  <si>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</si>
  <si>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</si>
  <si>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</si>
  <si>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</si>
  <si>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</si>
  <si>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</si>
  <si>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</si>
  <si>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</si>
  <si>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</si>
  <si>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</si>
  <si>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</si>
  <si>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</si>
  <si>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</si>
  <si>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</si>
  <si>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</si>
  <si>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</si>
  <si>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</si>
  <si>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</si>
  <si>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</si>
  <si>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</si>
  <si>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</si>
  <si>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</si>
  <si>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</si>
  <si>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</si>
  <si>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</si>
  <si>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</si>
  <si>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</si>
  <si>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</si>
  <si>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</si>
  <si>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</si>
  <si>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</si>
  <si>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</si>
  <si>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</si>
  <si>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</si>
  <si>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</si>
  <si>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</si>
  <si>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</si>
  <si>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</si>
  <si>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</si>
  <si>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</si>
  <si>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</si>
  <si>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</si>
  <si>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</si>
  <si>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</si>
  <si>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</si>
  <si>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</si>
  <si>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</si>
  <si>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</si>
  <si>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</si>
  <si>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</si>
  <si>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</si>
  <si>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</si>
  <si>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</si>
  <si>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</si>
  <si>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</si>
  <si>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</si>
  <si>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</si>
  <si>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</si>
  <si>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</si>
  <si>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</si>
  <si>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</si>
  <si>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</si>
  <si>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</si>
  <si>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</si>
  <si>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</si>
  <si>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</si>
  <si>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</si>
  <si>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</si>
  <si>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</si>
  <si>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</si>
  <si>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</si>
  <si>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</si>
  <si>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</si>
  <si>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</si>
  <si>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</si>
  <si>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</si>
  <si>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</si>
  <si>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</si>
  <si>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</si>
  <si>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</si>
  <si>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</si>
  <si>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</si>
  <si>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</si>
  <si>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</si>
  <si>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</si>
  <si>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</si>
  <si>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</si>
  <si>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</si>
  <si>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</si>
  <si>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</si>
  <si>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</si>
  <si>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</si>
  <si>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</si>
  <si>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</si>
  <si>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</si>
  <si>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</si>
  <si>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</si>
  <si>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</si>
  <si>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</si>
  <si>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</si>
  <si>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</si>
  <si>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</si>
  <si>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</si>
  <si>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</si>
  <si>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</si>
  <si>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</si>
  <si>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</si>
  <si>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大阪府島本町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</si>
  <si>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</si>
  <si>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</si>
  <si>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</si>
  <si>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</si>
  <si>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</si>
  <si>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</si>
  <si>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</si>
  <si>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</si>
  <si>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</si>
  <si>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</si>
  <si>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</si>
  <si>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</si>
  <si>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</si>
  <si>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</si>
  <si>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</si>
  <si>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</si>
  <si>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</si>
  <si>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</si>
  <si>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</si>
  <si>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</si>
  <si>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</si>
  <si>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</si>
  <si>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</si>
  <si>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</si>
  <si>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</si>
  <si>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</si>
  <si>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</si>
  <si>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</si>
  <si>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</si>
  <si>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</si>
  <si>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</si>
  <si>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</si>
  <si>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</si>
  <si>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</si>
  <si>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</si>
  <si>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</si>
  <si>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</si>
  <si>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</si>
  <si>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</si>
  <si>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</si>
  <si>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</si>
  <si>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</si>
  <si>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</si>
  <si>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</si>
  <si>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</si>
  <si>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</si>
  <si>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</si>
  <si>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</si>
  <si>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</si>
  <si>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</si>
  <si>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</si>
  <si>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</si>
  <si>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</si>
  <si>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</si>
  <si>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</si>
  <si>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</si>
  <si>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</si>
  <si>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</si>
  <si>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</si>
  <si>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</si>
  <si>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</si>
  <si>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</si>
  <si>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</si>
  <si>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</si>
  <si>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</si>
  <si>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</si>
  <si>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</si>
  <si>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</si>
  <si>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</si>
  <si>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</si>
  <si>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</si>
  <si>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</si>
  <si>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</si>
  <si>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</si>
  <si>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</si>
  <si>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</si>
  <si>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</si>
  <si>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</si>
  <si>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</si>
  <si>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</si>
  <si>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</si>
  <si>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</si>
  <si>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</si>
  <si>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</si>
  <si>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</si>
  <si>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</si>
  <si>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</si>
  <si>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</si>
  <si>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</si>
  <si>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</si>
  <si>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</si>
  <si>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</si>
  <si>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</si>
  <si>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</si>
  <si>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</si>
  <si>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</si>
  <si>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</si>
  <si>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</si>
  <si>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</si>
  <si>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</si>
  <si>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</si>
  <si>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</si>
  <si>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</si>
  <si>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</si>
  <si>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</si>
  <si>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</si>
  <si>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</si>
  <si>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</si>
  <si>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</si>
  <si>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</si>
  <si>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</si>
  <si>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</si>
  <si>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</si>
  <si>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</si>
  <si>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</si>
  <si>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</si>
  <si>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</si>
  <si>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</si>
  <si>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</si>
  <si>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</si>
  <si>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</si>
  <si>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</si>
  <si>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</si>
  <si>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</si>
  <si>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</si>
  <si>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</si>
  <si>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</si>
  <si>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</si>
  <si>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</si>
  <si>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</si>
  <si>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</si>
  <si>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</si>
  <si>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</si>
  <si>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</si>
  <si>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</si>
  <si>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</si>
  <si>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</si>
  <si>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</si>
  <si>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</si>
  <si>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</si>
  <si>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</si>
  <si>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</si>
  <si>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</si>
  <si>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</si>
  <si>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</si>
  <si>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</si>
  <si>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</si>
  <si>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</si>
  <si>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</si>
  <si>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</si>
  <si>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</si>
  <si>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</si>
  <si>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</si>
  <si>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</si>
  <si>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</si>
  <si>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</si>
  <si>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</si>
  <si>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</si>
  <si>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</si>
  <si>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</si>
  <si>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</si>
  <si>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</si>
  <si>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</si>
  <si>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</si>
  <si>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</si>
  <si>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</si>
  <si>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</si>
  <si>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</si>
  <si>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</si>
  <si>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</si>
  <si>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</si>
  <si>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</si>
  <si>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</si>
  <si>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</si>
  <si>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</si>
  <si>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4.59</t>
  </si>
  <si>
    <t>水道事業会計</t>
  </si>
  <si>
    <t>国民健康保険事業特別会計</t>
  </si>
  <si>
    <t>一般会計</t>
  </si>
  <si>
    <t>介護保険事業特別会計</t>
  </si>
  <si>
    <t>後期高齢者医療特別会計</t>
  </si>
  <si>
    <t>公共下水道事業特別会計</t>
  </si>
  <si>
    <t>土地取得事業特別会計</t>
  </si>
  <si>
    <t>大沢地区特設水道施設事業特別会計</t>
  </si>
  <si>
    <t>その他会計（赤字）</t>
  </si>
  <si>
    <t>その他会計（黒字）</t>
  </si>
  <si>
    <t>-</t>
    <phoneticPr fontId="2"/>
  </si>
  <si>
    <t>淀川右岸水防事務組合</t>
    <rPh sb="0" eb="2">
      <t>ヨドガワ</t>
    </rPh>
    <rPh sb="2" eb="4">
      <t>ウガン</t>
    </rPh>
    <rPh sb="4" eb="6">
      <t>スイボウ</t>
    </rPh>
    <rPh sb="6" eb="8">
      <t>ジム</t>
    </rPh>
    <rPh sb="8" eb="10">
      <t>クミアイ</t>
    </rPh>
    <phoneticPr fontId="2"/>
  </si>
  <si>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</si>
  <si>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大阪府広域水道企業団（工業用水道事業）</t>
    <rPh sb="0" eb="3">
      <t>オオサカフ</t>
    </rPh>
    <rPh sb="3" eb="5">
      <t>コウイキ</t>
    </rPh>
    <rPh sb="5" eb="7">
      <t>スイドウ</t>
    </rPh>
    <rPh sb="7" eb="9">
      <t>キギョウ</t>
    </rPh>
    <rPh sb="9" eb="10">
      <t>ダン</t>
    </rPh>
    <rPh sb="11" eb="14">
      <t>コウギョウヨウ</t>
    </rPh>
    <rPh sb="14" eb="16">
      <t>スイドウ</t>
    </rPh>
    <rPh sb="16" eb="18">
      <t>ジギョウ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</si>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</sst>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12075</c:v>
                </c:pt>
                <c:pt idx="1">
                  <c:v>20640</c:v>
                </c:pt>
                <c:pt idx="2">
                  <c:v>14338</c:v>
                </c:pt>
                <c:pt idx="3">
                  <c:v>23270</c:v>
                </c:pt>
                <c:pt idx="4">
                  <c:v>16995</c:v>
                </c:pt>
              </c:numCache>
            </c:numRef>
          </c:val>
          <c:smooth val="0"/>
        </c:ser>
        <c:dLbls>
          <c:showLegendKey val="0"/>
          <c:showVal val="0"/>
          <c:showCatName val="0"/>
          <c:showSerName val="0"/>
          <c:showPercent val="0"/>
          <c:showBubbleSize val="0"/>
        </c:dLbls>
        <c:marker val="1"/>
        <c:smooth val="0"/>
        <c:axId val="42037632"/>
        <c:axId val="42039552"/>
      </c:lineChart>
      <c:catAx>
        <c:axId val="4203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39552"/>
        <c:crosses val="autoZero"/>
        <c:auto val="1"/>
        <c:lblAlgn val="ctr"/>
        <c:lblOffset val="100"/>
        <c:tickLblSkip val="1"/>
        <c:tickMarkSkip val="1"/>
        <c:noMultiLvlLbl val="0"/>
      </c:catAx>
      <c:valAx>
        <c:axId val="420395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3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0.46</c:v>
                </c:pt>
                <c:pt idx="1">
                  <c:v>0.91</c:v>
                </c:pt>
                <c:pt idx="2">
                  <c:v>0.94</c:v>
                </c:pt>
                <c:pt idx="3">
                  <c:v>0.81</c:v>
                </c:pt>
                <c:pt idx="4">
                  <c:v>1.99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19.04</c:v>
                </c:pt>
                <c:pt idx="1">
                  <c:v>19.89</c:v>
                </c:pt>
                <c:pt idx="2">
                  <c:v>20.100000000000001</c:v>
                </c:pt>
                <c:pt idx="3">
                  <c:v>20.99</c:v>
                </c:pt>
                <c:pt idx="4">
                  <c:v>21.97</c:v>
                </c:pt>
              </c:numCache>
            </c:numRef>
          </c:val>
        </c:ser>
        <c:dLbls>
          <c:showLegendKey val="0"/>
          <c:showVal val="0"/>
          <c:showCatName val="0"/>
          <c:showSerName val="0"/>
          <c:showPercent val="0"/>
          <c:showBubbleSize val="0"/>
        </c:dLbls>
        <c:gapWidth val="250"/>
        <c:overlap val="100"/>
        <c:axId val="42529152"/>
        <c:axId val="4253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-4.59</c:v>
                </c:pt>
                <c:pt idx="1">
                  <c:v>2.4700000000000002</c:v>
                </c:pt>
                <c:pt idx="2">
                  <c:v>0.65</c:v>
                </c:pt>
                <c:pt idx="3">
                  <c:v>1.03</c:v>
                </c:pt>
                <c:pt idx="4">
                  <c:v>2.4</c:v>
                </c:pt>
              </c:numCache>
            </c:numRef>
          </c:val>
          <c:smooth val="0"/>
        </c:ser>
        <c:dLbls>
          <c:showLegendKey val="0"/>
          <c:showVal val="0"/>
          <c:showCatName val="0"/>
          <c:showSerName val="0"/>
          <c:showPercent val="0"/>
          <c:showBubbleSize val="0"/>
        </c:dLbls>
        <c:marker val="1"/>
        <c:smooth val="0"/>
        <c:axId val="42529152"/>
        <c:axId val="42531072"/>
      </c:lineChart>
      <c:catAx>
        <c:axId val="4252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31072"/>
        <c:crosses val="autoZero"/>
        <c:auto val="1"/>
        <c:lblAlgn val="ctr"/>
        <c:lblOffset val="100"/>
        <c:tickLblSkip val="1"/>
        <c:tickMarkSkip val="1"/>
        <c:noMultiLvlLbl val="0"/>
      </c:catAx>
      <c:valAx>
        <c:axId val="4253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0.44</c:v>
                </c:pt>
                <c:pt idx="4">
                  <c:v>#N/A</c:v>
                </c:pt>
                <c:pt idx="5">
                  <c:v>0.51</c:v>
                </c:pt>
                <c:pt idx="6">
                  <c:v>#N/A</c:v>
                </c:pt>
                <c:pt idx="7">
                  <c:v>0.08</c:v>
                </c:pt>
                <c:pt idx="8">
                  <c:v>#N/A</c:v>
                </c:pt>
                <c:pt idx="9">
                  <c:v>0.14000000000000001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0.05</c:v>
                </c:pt>
                <c:pt idx="4">
                  <c:v>#N/A</c:v>
                </c:pt>
                <c:pt idx="5">
                  <c:v>0.16</c:v>
                </c:pt>
                <c:pt idx="6">
                  <c:v>#N/A</c:v>
                </c:pt>
                <c:pt idx="7">
                  <c:v>0.2</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1.1399999999999999</c:v>
                </c:pt>
                <c:pt idx="2">
                  <c:v>#N/A</c:v>
                </c:pt>
                <c:pt idx="3">
                  <c:v>1.55</c:v>
                </c:pt>
                <c:pt idx="4">
                  <c:v>#N/A</c:v>
                </c:pt>
                <c:pt idx="5">
                  <c:v>1.2</c:v>
                </c:pt>
                <c:pt idx="6">
                  <c:v>#N/A</c:v>
                </c:pt>
                <c:pt idx="7">
                  <c:v>1.69</c:v>
                </c:pt>
                <c:pt idx="8">
                  <c:v>#N/A</c:v>
                </c:pt>
                <c:pt idx="9">
                  <c:v>1.38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0.45</c:v>
                </c:pt>
                <c:pt idx="2">
                  <c:v>#N/A</c:v>
                </c:pt>
                <c:pt idx="3">
                  <c:v>0.9</c:v>
                </c:pt>
                <c:pt idx="4">
                  <c:v>#N/A</c:v>
                </c:pt>
                <c:pt idx="5">
                  <c:v>0.94</c:v>
                </c:pt>
                <c:pt idx="6">
                  <c:v>#N/A</c:v>
                </c:pt>
                <c:pt idx="7">
                  <c:v>0.81</c:v>
                </c:pt>
                <c:pt idx="8">
                  <c:v>#N/A</c:v>
                </c:pt>
                <c:pt idx="9">
                  <c:v>1.97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1.48</c:v>
                </c:pt>
                <c:pt idx="2">
                  <c:v>#N/A</c:v>
                </c:pt>
                <c:pt idx="3">
                  <c:v>0.03</c:v>
                </c:pt>
                <c:pt idx="4">
                  <c:v>#N/A</c:v>
                </c:pt>
                <c:pt idx="5">
                  <c:v>1.1499999999999999</c:v>
                </c:pt>
                <c:pt idx="6">
                  <c:v>#N/A</c:v>
                </c:pt>
                <c:pt idx="7">
                  <c:v>0.71</c:v>
                </c:pt>
                <c:pt idx="8">
                  <c:v>#N/A</c:v>
                </c:pt>
                <c:pt idx="9">
                  <c:v>3.81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24.61</c:v>
                </c:pt>
                <c:pt idx="2">
                  <c:v>#N/A</c:v>
                </c:pt>
                <c:pt idx="3">
                  <c:v>29.04</c:v>
                </c:pt>
                <c:pt idx="4">
                  <c:v>#N/A</c:v>
                </c:pt>
                <c:pt idx="5">
                  <c:v>29.82</c:v>
                </c:pt>
                <c:pt idx="6">
                  <c:v>#N/A</c:v>
                </c:pt>
                <c:pt idx="7">
                  <c:v>29.26</c:v>
                </c:pt>
                <c:pt idx="8">
                  <c:v>#N/A</c:v>
                </c:pt>
                <c:pt idx="9">
                  <c:v>27.43</c:v>
                </c:pt>
              </c:numCache>
            </c:numRef>
          </c:val>
        </c:ser>
        <c:dLbls>
          <c:showLegendKey val="0"/>
          <c:showVal val="0"/>
          <c:showCatName val="0"/>
          <c:showSerName val="0"/>
          <c:showPercent val="0"/>
          <c:showBubbleSize val="0"/>
        </c:dLbls>
        <c:gapWidth val="150"/>
        <c:overlap val="100"/>
        <c:axId val="42600704"/>
        <c:axId val="42622976"/>
      </c:barChart>
      <c:catAx>
        <c:axId val="426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22976"/>
        <c:crosses val="autoZero"/>
        <c:auto val="1"/>
        <c:lblAlgn val="ctr"/>
        <c:lblOffset val="100"/>
        <c:tickLblSkip val="1"/>
        <c:tickMarkSkip val="1"/>
        <c:noMultiLvlLbl val="0"/>
      </c:catAx>
      <c:valAx>
        <c:axId val="4262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0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1130</c:v>
                </c:pt>
                <c:pt idx="5">
                  <c:v>1147</c:v>
                </c:pt>
                <c:pt idx="8">
                  <c:v>1207</c:v>
                </c:pt>
                <c:pt idx="11">
                  <c:v>1193</c:v>
                </c:pt>
                <c:pt idx="14">
                  <c:v>1195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c:v>
                </c:pt>
                <c:pt idx="3">
                  <c:v>24</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423</c:v>
                </c:pt>
                <c:pt idx="3">
                  <c:v>413</c:v>
                </c:pt>
                <c:pt idx="6">
                  <c:v>400</c:v>
                </c:pt>
                <c:pt idx="9">
                  <c:v>399</c:v>
                </c:pt>
                <c:pt idx="12">
                  <c:v>394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1305</c:v>
                </c:pt>
                <c:pt idx="3">
                  <c:v>1319</c:v>
                </c:pt>
                <c:pt idx="6">
                  <c:v>1336</c:v>
                </c:pt>
                <c:pt idx="9">
                  <c:v>1301</c:v>
                </c:pt>
                <c:pt idx="12">
                  <c:v>1230</c:v>
                </c:pt>
              </c:numCache>
            </c:numRef>
          </c:val>
        </c:ser>
        <c:dLbls>
          <c:showLegendKey val="0"/>
          <c:showVal val="0"/>
          <c:showCatName val="0"/>
          <c:showSerName val="0"/>
          <c:showPercent val="0"/>
          <c:showBubbleSize val="0"/>
        </c:dLbls>
        <c:gapWidth val="100"/>
        <c:overlap val="100"/>
        <c:axId val="43956096"/>
        <c:axId val="4395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622</c:v>
                </c:pt>
                <c:pt idx="2">
                  <c:v>#N/A</c:v>
                </c:pt>
                <c:pt idx="3">
                  <c:v>#N/A</c:v>
                </c:pt>
                <c:pt idx="4">
                  <c:v>609</c:v>
                </c:pt>
                <c:pt idx="5">
                  <c:v>#N/A</c:v>
                </c:pt>
                <c:pt idx="6">
                  <c:v>#N/A</c:v>
                </c:pt>
                <c:pt idx="7">
                  <c:v>540</c:v>
                </c:pt>
                <c:pt idx="8">
                  <c:v>#N/A</c:v>
                </c:pt>
                <c:pt idx="9">
                  <c:v>#N/A</c:v>
                </c:pt>
                <c:pt idx="10">
                  <c:v>518</c:v>
                </c:pt>
                <c:pt idx="11">
                  <c:v>#N/A</c:v>
                </c:pt>
                <c:pt idx="12">
                  <c:v>#N/A</c:v>
                </c:pt>
                <c:pt idx="13">
                  <c:v>440</c:v>
                </c:pt>
                <c:pt idx="14">
                  <c:v>#N/A</c:v>
                </c:pt>
              </c:numCache>
            </c:numRef>
          </c:val>
          <c:smooth val="0"/>
        </c:ser>
        <c:dLbls>
          <c:showLegendKey val="0"/>
          <c:showVal val="0"/>
          <c:showCatName val="0"/>
          <c:showSerName val="0"/>
          <c:showPercent val="0"/>
          <c:showBubbleSize val="0"/>
        </c:dLbls>
        <c:marker val="1"/>
        <c:smooth val="0"/>
        <c:axId val="43956096"/>
        <c:axId val="43958272"/>
      </c:lineChart>
      <c:catAx>
        <c:axId val="439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58272"/>
        <c:crosses val="autoZero"/>
        <c:auto val="1"/>
        <c:lblAlgn val="ctr"/>
        <c:lblOffset val="100"/>
        <c:tickLblSkip val="1"/>
        <c:tickMarkSkip val="1"/>
        <c:noMultiLvlLbl val="0"/>
      </c:catAx>
      <c:valAx>
        <c:axId val="4395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5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9906</c:v>
                </c:pt>
                <c:pt idx="5">
                  <c:v>10060</c:v>
                </c:pt>
                <c:pt idx="8">
                  <c:v>10139</c:v>
                </c:pt>
                <c:pt idx="11">
                  <c:v>10150</c:v>
                </c:pt>
                <c:pt idx="14">
                  <c:v>10187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4000</c:v>
                </c:pt>
                <c:pt idx="5">
                  <c:v>3900</c:v>
                </c:pt>
                <c:pt idx="8">
                  <c:v>3777</c:v>
                </c:pt>
                <c:pt idx="11">
                  <c:v>3665</c:v>
                </c:pt>
                <c:pt idx="14">
                  <c:v>3655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4269</c:v>
                </c:pt>
                <c:pt idx="5">
                  <c:v>4461</c:v>
                </c:pt>
                <c:pt idx="8">
                  <c:v>4382</c:v>
                </c:pt>
                <c:pt idx="11">
                  <c:v>4451</c:v>
                </c:pt>
                <c:pt idx="14">
                  <c:v>5180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1843</c:v>
                </c:pt>
                <c:pt idx="3">
                  <c:v>1735</c:v>
                </c:pt>
                <c:pt idx="6">
                  <c:v>1469</c:v>
                </c:pt>
                <c:pt idx="9">
                  <c:v>1354</c:v>
                </c:pt>
                <c:pt idx="12">
                  <c:v>1127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5958</c:v>
                </c:pt>
                <c:pt idx="3">
                  <c:v>5638</c:v>
                </c:pt>
                <c:pt idx="6">
                  <c:v>5249</c:v>
                </c:pt>
                <c:pt idx="9">
                  <c:v>4955</c:v>
                </c:pt>
                <c:pt idx="12">
                  <c:v>4683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92</c:v>
                </c:pt>
                <c:pt idx="3">
                  <c:v>70</c:v>
                </c:pt>
                <c:pt idx="6">
                  <c:v>60</c:v>
                </c:pt>
                <c:pt idx="9">
                  <c:v>50</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12058</c:v>
                </c:pt>
                <c:pt idx="3">
                  <c:v>11703</c:v>
                </c:pt>
                <c:pt idx="6">
                  <c:v>11199</c:v>
                </c:pt>
                <c:pt idx="9">
                  <c:v>11031</c:v>
                </c:pt>
                <c:pt idx="12">
                  <c:v>10745</c:v>
                </c:pt>
              </c:numCache>
            </c:numRef>
          </c:val>
        </c:ser>
        <c:dLbls>
          <c:showLegendKey val="0"/>
          <c:showVal val="0"/>
          <c:showCatName val="0"/>
          <c:showSerName val="0"/>
          <c:showPercent val="0"/>
          <c:showBubbleSize val="0"/>
        </c:dLbls>
        <c:gapWidth val="100"/>
        <c:overlap val="100"/>
        <c:axId val="45285376"/>
        <c:axId val="4528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1775</c:v>
                </c:pt>
                <c:pt idx="2">
                  <c:v>#N/A</c:v>
                </c:pt>
                <c:pt idx="3">
                  <c:v>#N/A</c:v>
                </c:pt>
                <c:pt idx="4">
                  <c:v>725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285376"/>
        <c:axId val="45287296"/>
      </c:lineChart>
      <c:catAx>
        <c:axId val="4528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87296"/>
        <c:crosses val="autoZero"/>
        <c:auto val="1"/>
        <c:lblAlgn val="ctr"/>
        <c:lblOffset val="100"/>
        <c:tickLblSkip val="1"/>
        <c:tickMarkSkip val="1"/>
        <c:noMultiLvlLbl val="0"/>
      </c:catAx>
      <c:valAx>
        <c:axId val="452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8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30,881
30,719
16.78
10,117,901
9,964,913
124,558
6,264,536
10,744,951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町内に大手企業を有しており、法人税割の収入が類似団体よりも多いことから、基準財政収入額が多く、財政力指数は類似団体内平均値よりも高くなっている。</a:t>
          </a:r>
          <a:endParaRPr lang="ja-JP" altLang="ja-JP" sz="1400">
            <a:effectLst/>
          </a:endParaRPr>
        </a:p>
        <a:p>
          <a:pPr rtl="0"/>
          <a:r>
            <a:rPr lang="ja-JP" altLang="ja-JP" sz="1100" b="0" i="0" baseline="0">
              <a:solidFill>
                <a:schemeClr val="dk1"/>
              </a:solidFill>
              <a:effectLst/>
              <a:latin typeface="+mn-lt"/>
              <a:ea typeface="+mn-ea"/>
              <a:cs typeface="+mn-cs"/>
            </a:rPr>
            <a:t>　前年度比では、所得税割や法人税割が増額となったものの、公債費を含む個別算定経費も増額となった結果、財政力指数はやや下落した。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143228</xdr:rowOff>
    </xdr:to>
    <xdr:cxnSp macro="">
      <xdr:nvCxnSpPr>
        <xdr:cNvPr id="68" name="直線コネクタ 67"/>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129822</xdr:rowOff>
    </xdr:to>
    <xdr:cxnSp macro="">
      <xdr:nvCxnSpPr>
        <xdr:cNvPr id="71" name="直線コネクタ 70"/>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62795</xdr:rowOff>
    </xdr:from>
    <xdr:to>
      <xdr:col>4</xdr:col>
      <xdr:colOff>482600</xdr:colOff>
      <xdr:row>41</xdr:row>
      <xdr:rowOff>103011</xdr:rowOff>
    </xdr:to>
    <xdr:cxnSp macro="">
      <xdr:nvCxnSpPr>
        <xdr:cNvPr id="74" name="直線コネクタ 73"/>
        <xdr:cNvCxnSpPr/>
      </xdr:nvCxnSpPr>
      <xdr:spPr>
        <a:xfrm>
          <a:off x="2336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62795</xdr:rowOff>
    </xdr:to>
    <xdr:cxnSp macro="">
      <xdr:nvCxnSpPr>
        <xdr:cNvPr id="77" name="直線コネクタ 76"/>
        <xdr:cNvCxnSpPr/>
      </xdr:nvCxnSpPr>
      <xdr:spPr>
        <a:xfrm>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1" name="円/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11995</xdr:rowOff>
    </xdr:from>
    <xdr:to>
      <xdr:col>3</xdr:col>
      <xdr:colOff>330200</xdr:colOff>
      <xdr:row>41</xdr:row>
      <xdr:rowOff>113595</xdr:rowOff>
    </xdr:to>
    <xdr:sp macro="" textlink="">
      <xdr:nvSpPr>
        <xdr:cNvPr id="93" name="円/楕円 92"/>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94" name="テキスト ボックス 93"/>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清掃工場、し尿処理場などを単独で保有しており、これらに係る人件費、維持管理費等が類似団体よりも多額になっている。また、過去に大事業を実施していたことから、公債費の負担が大きくなっている。その他、福祉事務所を設置していることから、その関連経費が特別交付税で措置されることとなる結果、経常収支比率を押し上げ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年度は、経常経費充当一般財源では、扶助費、物件費などが前年度より増額となったものの、臨時財政対策債、町税など</a:t>
          </a:r>
          <a:r>
            <a:rPr lang="ja-JP" altLang="en-US" sz="1100" b="0" i="0" baseline="0">
              <a:solidFill>
                <a:schemeClr val="dk1"/>
              </a:solidFill>
              <a:effectLst/>
              <a:latin typeface="+mn-lt"/>
              <a:ea typeface="+mn-ea"/>
              <a:cs typeface="+mn-cs"/>
            </a:rPr>
            <a:t>の経常一般財源の増額の方が大きかったため</a:t>
          </a:r>
          <a:r>
            <a:rPr lang="ja-JP" altLang="ja-JP" sz="1100" b="0" i="0" baseline="0">
              <a:solidFill>
                <a:schemeClr val="dk1"/>
              </a:solidFill>
              <a:effectLst/>
              <a:latin typeface="+mn-lt"/>
              <a:ea typeface="+mn-ea"/>
              <a:cs typeface="+mn-cs"/>
            </a:rPr>
            <a:t>、経常収支比率は前年度より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82762</xdr:rowOff>
    </xdr:from>
    <xdr:to>
      <xdr:col>7</xdr:col>
      <xdr:colOff>152400</xdr:colOff>
      <xdr:row>65</xdr:row>
      <xdr:rowOff>64981</xdr:rowOff>
    </xdr:to>
    <xdr:cxnSp macro="">
      <xdr:nvCxnSpPr>
        <xdr:cNvPr id="126" name="直線コネクタ 125"/>
        <xdr:cNvCxnSpPr/>
      </xdr:nvCxnSpPr>
      <xdr:spPr>
        <a:xfrm flipV="1">
          <a:off x="4953000" y="10026862"/>
          <a:ext cx="0" cy="11823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37058</xdr:rowOff>
    </xdr:from>
    <xdr:ext cx="762000" cy="259045"/>
    <xdr:sp macro="" textlink="">
      <xdr:nvSpPr>
        <xdr:cNvPr id="127" name="財政構造の弾力性最小値テキスト"/>
        <xdr:cNvSpPr txBox="1"/>
      </xdr:nvSpPr>
      <xdr:spPr>
        <a:xfrm>
          <a:off x="5041900" y="111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65</xdr:row>
      <xdr:rowOff>64981</xdr:rowOff>
    </xdr:from>
    <xdr:to>
      <xdr:col>7</xdr:col>
      <xdr:colOff>241300</xdr:colOff>
      <xdr:row>65</xdr:row>
      <xdr:rowOff>64981</xdr:rowOff>
    </xdr:to>
    <xdr:cxnSp macro="">
      <xdr:nvCxnSpPr>
        <xdr:cNvPr id="128" name="直線コネクタ 127"/>
        <xdr:cNvCxnSpPr/>
      </xdr:nvCxnSpPr>
      <xdr:spPr>
        <a:xfrm>
          <a:off x="4864100" y="1120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169139</xdr:rowOff>
    </xdr:from>
    <xdr:ext cx="762000" cy="259045"/>
    <xdr:sp macro="" textlink="">
      <xdr:nvSpPr>
        <xdr:cNvPr id="129" name="財政構造の弾力性最大値テキスト"/>
        <xdr:cNvSpPr txBox="1"/>
      </xdr:nvSpPr>
      <xdr:spPr>
        <a:xfrm>
          <a:off x="5041900" y="977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82762</xdr:rowOff>
    </xdr:from>
    <xdr:to>
      <xdr:col>7</xdr:col>
      <xdr:colOff>241300</xdr:colOff>
      <xdr:row>58</xdr:row>
      <xdr:rowOff>82762</xdr:rowOff>
    </xdr:to>
    <xdr:cxnSp macro="">
      <xdr:nvCxnSpPr>
        <xdr:cNvPr id="130" name="直線コネクタ 129"/>
        <xdr:cNvCxnSpPr/>
      </xdr:nvCxnSpPr>
      <xdr:spPr>
        <a:xfrm>
          <a:off x="4864100" y="1002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119804</xdr:rowOff>
    </xdr:from>
    <xdr:to>
      <xdr:col>7</xdr:col>
      <xdr:colOff>152400</xdr:colOff>
      <xdr:row>64</xdr:row>
      <xdr:rowOff>135890</xdr:rowOff>
    </xdr:to>
    <xdr:cxnSp macro="">
      <xdr:nvCxnSpPr>
        <xdr:cNvPr id="131" name="直線コネクタ 130"/>
        <xdr:cNvCxnSpPr/>
      </xdr:nvCxnSpPr>
      <xdr:spPr>
        <a:xfrm flipV="1">
          <a:off x="4114800" y="110926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33" name="フローチャート :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65</xdr:row>
      <xdr:rowOff>28787</xdr:rowOff>
    </xdr:to>
    <xdr:cxnSp macro="">
      <xdr:nvCxnSpPr>
        <xdr:cNvPr id="134" name="直線コネクタ 133"/>
        <xdr:cNvCxnSpPr/>
      </xdr:nvCxnSpPr>
      <xdr:spPr>
        <a:xfrm flipV="1">
          <a:off x="3225800" y="1110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1694</xdr:rowOff>
    </xdr:from>
    <xdr:to>
      <xdr:col>6</xdr:col>
      <xdr:colOff>50800</xdr:colOff>
      <xdr:row>62</xdr:row>
      <xdr:rowOff>103294</xdr:rowOff>
    </xdr:to>
    <xdr:sp macro="" textlink="">
      <xdr:nvSpPr>
        <xdr:cNvPr id="135" name="フローチャート :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147955</xdr:rowOff>
    </xdr:from>
    <xdr:to>
      <xdr:col>4</xdr:col>
      <xdr:colOff>482600</xdr:colOff>
      <xdr:row>65</xdr:row>
      <xdr:rowOff>28787</xdr:rowOff>
    </xdr:to>
    <xdr:cxnSp macro="">
      <xdr:nvCxnSpPr>
        <xdr:cNvPr id="137" name="直線コネクタ 136"/>
        <xdr:cNvCxnSpPr/>
      </xdr:nvCxnSpPr>
      <xdr:spPr>
        <a:xfrm>
          <a:off x="2336800" y="1112075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161079</xdr:rowOff>
    </xdr:from>
    <xdr:to>
      <xdr:col>4</xdr:col>
      <xdr:colOff>533400</xdr:colOff>
      <xdr:row>62</xdr:row>
      <xdr:rowOff>91229</xdr:rowOff>
    </xdr:to>
    <xdr:sp macro="" textlink="">
      <xdr:nvSpPr>
        <xdr:cNvPr id="138" name="フローチャート : 判断 137"/>
        <xdr:cNvSpPr/>
      </xdr:nvSpPr>
      <xdr:spPr>
        <a:xfrm>
          <a:off x="3175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101406</xdr:rowOff>
    </xdr:from>
    <xdr:ext cx="762000" cy="259045"/>
    <xdr:sp macro="" textlink="">
      <xdr:nvSpPr>
        <xdr:cNvPr id="139" name="テキスト ボックス 138"/>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147955</xdr:rowOff>
    </xdr:from>
    <xdr:to>
      <xdr:col>3</xdr:col>
      <xdr:colOff>279400</xdr:colOff>
      <xdr:row>66</xdr:row>
      <xdr:rowOff>26246</xdr:rowOff>
    </xdr:to>
    <xdr:cxnSp macro="">
      <xdr:nvCxnSpPr>
        <xdr:cNvPr id="140" name="直線コネクタ 139"/>
        <xdr:cNvCxnSpPr/>
      </xdr:nvCxnSpPr>
      <xdr:spPr>
        <a:xfrm flipV="1">
          <a:off x="1447800" y="1112075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1" name="フローチャート :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43" name="フローチャート : 判断 142"/>
        <xdr:cNvSpPr/>
      </xdr:nvSpPr>
      <xdr:spPr>
        <a:xfrm>
          <a:off x="1397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44" name="テキスト ボックス 143"/>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0" name="円/楕円 149"/>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136331</xdr:rowOff>
    </xdr:from>
    <xdr:ext cx="762000" cy="259045"/>
    <xdr:sp macro="" textlink="">
      <xdr:nvSpPr>
        <xdr:cNvPr id="151" name="財政構造の弾力性該当値テキスト"/>
        <xdr:cNvSpPr txBox="1"/>
      </xdr:nvSpPr>
      <xdr:spPr>
        <a:xfrm>
          <a:off x="5041900" y="109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2" name="円/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4" name="円/楕円 153"/>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5" name="テキスト ボックス 154"/>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97155</xdr:rowOff>
    </xdr:from>
    <xdr:to>
      <xdr:col>3</xdr:col>
      <xdr:colOff>330200</xdr:colOff>
      <xdr:row>65</xdr:row>
      <xdr:rowOff>27305</xdr:rowOff>
    </xdr:to>
    <xdr:sp macro="" textlink="">
      <xdr:nvSpPr>
        <xdr:cNvPr id="156" name="円/楕円 155"/>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12082</xdr:rowOff>
    </xdr:from>
    <xdr:ext cx="762000" cy="259045"/>
    <xdr:sp macro="" textlink="">
      <xdr:nvSpPr>
        <xdr:cNvPr id="157" name="テキスト ボックス 156"/>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58" name="円/楕円 157"/>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59" name="テキスト ボックス 158"/>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清掃工場、し尿処理場、消防などを単独で保有しており、これらに係る人件費、物件費が直接決算額として計上されるため、一部事務組合を組織している類似団体に比して多額となる傾向にある。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年度は、中学校校舎の耐震設計業務</a:t>
          </a:r>
          <a:r>
            <a:rPr lang="ja-JP" altLang="en-US" sz="1100" b="0" i="0" baseline="0">
              <a:solidFill>
                <a:schemeClr val="dk1"/>
              </a:solidFill>
              <a:effectLst/>
              <a:latin typeface="+mn-lt"/>
              <a:ea typeface="+mn-ea"/>
              <a:cs typeface="+mn-cs"/>
            </a:rPr>
            <a:t>及び住民ホール解体設計業務な</a:t>
          </a:r>
          <a:r>
            <a:rPr lang="ja-JP" altLang="ja-JP" sz="1100" b="0" i="0" baseline="0">
              <a:solidFill>
                <a:schemeClr val="dk1"/>
              </a:solidFill>
              <a:effectLst/>
              <a:latin typeface="+mn-lt"/>
              <a:ea typeface="+mn-ea"/>
              <a:cs typeface="+mn-cs"/>
            </a:rPr>
            <a:t>どにより、物件費は増額となったものの、退職者数の減少などにより人件費は減額となった。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9" name="直線コネクタ 188"/>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90"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91" name="直線コネクタ 190"/>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2"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3" name="直線コネクタ 192"/>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141830</xdr:rowOff>
    </xdr:from>
    <xdr:to>
      <xdr:col>7</xdr:col>
      <xdr:colOff>152400</xdr:colOff>
      <xdr:row>80</xdr:row>
      <xdr:rowOff>150107</xdr:rowOff>
    </xdr:to>
    <xdr:cxnSp macro="">
      <xdr:nvCxnSpPr>
        <xdr:cNvPr id="194" name="直線コネクタ 193"/>
        <xdr:cNvCxnSpPr/>
      </xdr:nvCxnSpPr>
      <xdr:spPr>
        <a:xfrm>
          <a:off x="4114800" y="13857830"/>
          <a:ext cx="8382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5"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6" name="フローチャート : 判断 195"/>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141830</xdr:rowOff>
    </xdr:from>
    <xdr:to>
      <xdr:col>6</xdr:col>
      <xdr:colOff>0</xdr:colOff>
      <xdr:row>80</xdr:row>
      <xdr:rowOff>147903</xdr:rowOff>
    </xdr:to>
    <xdr:cxnSp macro="">
      <xdr:nvCxnSpPr>
        <xdr:cNvPr id="197" name="直線コネクタ 196"/>
        <xdr:cNvCxnSpPr/>
      </xdr:nvCxnSpPr>
      <xdr:spPr>
        <a:xfrm flipV="1">
          <a:off x="3225800" y="13857830"/>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8" name="フローチャート : 判断 197"/>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9" name="テキスト ボックス 198"/>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144063</xdr:rowOff>
    </xdr:from>
    <xdr:to>
      <xdr:col>4</xdr:col>
      <xdr:colOff>482600</xdr:colOff>
      <xdr:row>80</xdr:row>
      <xdr:rowOff>147903</xdr:rowOff>
    </xdr:to>
    <xdr:cxnSp macro="">
      <xdr:nvCxnSpPr>
        <xdr:cNvPr id="200" name="直線コネクタ 199"/>
        <xdr:cNvCxnSpPr/>
      </xdr:nvCxnSpPr>
      <xdr:spPr>
        <a:xfrm>
          <a:off x="2336800" y="1386006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201" name="フローチャート : 判断 200"/>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2" name="テキスト ボックス 201"/>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144063</xdr:rowOff>
    </xdr:from>
    <xdr:to>
      <xdr:col>3</xdr:col>
      <xdr:colOff>279400</xdr:colOff>
      <xdr:row>80</xdr:row>
      <xdr:rowOff>149858</xdr:rowOff>
    </xdr:to>
    <xdr:cxnSp macro="">
      <xdr:nvCxnSpPr>
        <xdr:cNvPr id="203" name="直線コネクタ 202"/>
        <xdr:cNvCxnSpPr/>
      </xdr:nvCxnSpPr>
      <xdr:spPr>
        <a:xfrm flipV="1">
          <a:off x="1447800" y="13860063"/>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4" name="フローチャート : 判断 203"/>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5" name="テキスト ボックス 204"/>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6" name="フローチャート : 判断 205"/>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7" name="テキスト ボックス 206"/>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99307</xdr:rowOff>
    </xdr:from>
    <xdr:to>
      <xdr:col>7</xdr:col>
      <xdr:colOff>203200</xdr:colOff>
      <xdr:row>81</xdr:row>
      <xdr:rowOff>29457</xdr:rowOff>
    </xdr:to>
    <xdr:sp macro="" textlink="">
      <xdr:nvSpPr>
        <xdr:cNvPr id="213" name="円/楕円 212"/>
        <xdr:cNvSpPr/>
      </xdr:nvSpPr>
      <xdr:spPr>
        <a:xfrm>
          <a:off x="4902200" y="138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71384</xdr:rowOff>
    </xdr:from>
    <xdr:ext cx="762000" cy="259045"/>
    <xdr:sp macro="" textlink="">
      <xdr:nvSpPr>
        <xdr:cNvPr id="214" name="人件費・物件費等の状況該当値テキスト"/>
        <xdr:cNvSpPr txBox="1"/>
      </xdr:nvSpPr>
      <xdr:spPr>
        <a:xfrm>
          <a:off x="5041900" y="1378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91030</xdr:rowOff>
    </xdr:from>
    <xdr:to>
      <xdr:col>6</xdr:col>
      <xdr:colOff>50800</xdr:colOff>
      <xdr:row>81</xdr:row>
      <xdr:rowOff>21180</xdr:rowOff>
    </xdr:to>
    <xdr:sp macro="" textlink="">
      <xdr:nvSpPr>
        <xdr:cNvPr id="215" name="円/楕円 214"/>
        <xdr:cNvSpPr/>
      </xdr:nvSpPr>
      <xdr:spPr>
        <a:xfrm>
          <a:off x="4064000" y="138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5957</xdr:rowOff>
    </xdr:from>
    <xdr:ext cx="736600" cy="259045"/>
    <xdr:sp macro="" textlink="">
      <xdr:nvSpPr>
        <xdr:cNvPr id="216" name="テキスト ボックス 215"/>
        <xdr:cNvSpPr txBox="1"/>
      </xdr:nvSpPr>
      <xdr:spPr>
        <a:xfrm>
          <a:off x="3733800" y="138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97103</xdr:rowOff>
    </xdr:from>
    <xdr:to>
      <xdr:col>4</xdr:col>
      <xdr:colOff>533400</xdr:colOff>
      <xdr:row>81</xdr:row>
      <xdr:rowOff>27253</xdr:rowOff>
    </xdr:to>
    <xdr:sp macro="" textlink="">
      <xdr:nvSpPr>
        <xdr:cNvPr id="217" name="円/楕円 216"/>
        <xdr:cNvSpPr/>
      </xdr:nvSpPr>
      <xdr:spPr>
        <a:xfrm>
          <a:off x="3175000" y="138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12030</xdr:rowOff>
    </xdr:from>
    <xdr:ext cx="762000" cy="259045"/>
    <xdr:sp macro="" textlink="">
      <xdr:nvSpPr>
        <xdr:cNvPr id="218" name="テキスト ボックス 217"/>
        <xdr:cNvSpPr txBox="1"/>
      </xdr:nvSpPr>
      <xdr:spPr>
        <a:xfrm>
          <a:off x="2844800" y="1389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93263</xdr:rowOff>
    </xdr:from>
    <xdr:to>
      <xdr:col>3</xdr:col>
      <xdr:colOff>330200</xdr:colOff>
      <xdr:row>81</xdr:row>
      <xdr:rowOff>23413</xdr:rowOff>
    </xdr:to>
    <xdr:sp macro="" textlink="">
      <xdr:nvSpPr>
        <xdr:cNvPr id="219" name="円/楕円 218"/>
        <xdr:cNvSpPr/>
      </xdr:nvSpPr>
      <xdr:spPr>
        <a:xfrm>
          <a:off x="2286000" y="13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8190</xdr:rowOff>
    </xdr:from>
    <xdr:ext cx="762000" cy="259045"/>
    <xdr:sp macro="" textlink="">
      <xdr:nvSpPr>
        <xdr:cNvPr id="220" name="テキスト ボックス 219"/>
        <xdr:cNvSpPr txBox="1"/>
      </xdr:nvSpPr>
      <xdr:spPr>
        <a:xfrm>
          <a:off x="1955800" y="1389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99058</xdr:rowOff>
    </xdr:from>
    <xdr:to>
      <xdr:col>2</xdr:col>
      <xdr:colOff>127000</xdr:colOff>
      <xdr:row>81</xdr:row>
      <xdr:rowOff>29208</xdr:rowOff>
    </xdr:to>
    <xdr:sp macro="" textlink="">
      <xdr:nvSpPr>
        <xdr:cNvPr id="221" name="円/楕円 220"/>
        <xdr:cNvSpPr/>
      </xdr:nvSpPr>
      <xdr:spPr>
        <a:xfrm>
          <a:off x="1397000" y="138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13985</xdr:rowOff>
    </xdr:from>
    <xdr:ext cx="762000" cy="259045"/>
    <xdr:sp macro="" textlink="">
      <xdr:nvSpPr>
        <xdr:cNvPr id="222" name="テキスト ボックス 221"/>
        <xdr:cNvSpPr txBox="1"/>
      </xdr:nvSpPr>
      <xdr:spPr>
        <a:xfrm>
          <a:off x="1066800" y="1390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団塊の世代の大量退職により管理職の多くが退職し、代わって能力のある若年者を積極的に管理職に登用していることの影響により、類似団体に比して指数が高くなっている。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7" name="直線コネクタ 246"/>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8"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9" name="直線コネクタ 248"/>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50"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51" name="直線コネクタ 250"/>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88</xdr:row>
      <xdr:rowOff>0</xdr:rowOff>
    </xdr:to>
    <xdr:cxnSp macro="">
      <xdr:nvCxnSpPr>
        <xdr:cNvPr id="252" name="直線コネクタ 251"/>
        <xdr:cNvCxnSpPr/>
      </xdr:nvCxnSpPr>
      <xdr:spPr>
        <a:xfrm flipV="1">
          <a:off x="16179800" y="14617064"/>
          <a:ext cx="8382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3"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4" name="フローチャート : 判断 253"/>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102552</xdr:rowOff>
    </xdr:to>
    <xdr:cxnSp macro="">
      <xdr:nvCxnSpPr>
        <xdr:cNvPr id="255" name="直線コネクタ 254"/>
        <xdr:cNvCxnSpPr/>
      </xdr:nvCxnSpPr>
      <xdr:spPr>
        <a:xfrm flipV="1">
          <a:off x="15290800" y="1508760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6" name="フローチャート : 判断 255"/>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7" name="テキスト ボックス 256"/>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25718</xdr:rowOff>
    </xdr:from>
    <xdr:to>
      <xdr:col>22</xdr:col>
      <xdr:colOff>203200</xdr:colOff>
      <xdr:row>88</xdr:row>
      <xdr:rowOff>102552</xdr:rowOff>
    </xdr:to>
    <xdr:cxnSp macro="">
      <xdr:nvCxnSpPr>
        <xdr:cNvPr id="258" name="直線コネクタ 257"/>
        <xdr:cNvCxnSpPr/>
      </xdr:nvCxnSpPr>
      <xdr:spPr>
        <a:xfrm>
          <a:off x="14401800" y="14598968"/>
          <a:ext cx="889000" cy="59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9" name="フローチャート : 判断 258"/>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60" name="テキスト ボックス 259"/>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85</xdr:row>
      <xdr:rowOff>116205</xdr:rowOff>
    </xdr:to>
    <xdr:cxnSp macro="">
      <xdr:nvCxnSpPr>
        <xdr:cNvPr id="261" name="直線コネクタ 260"/>
        <xdr:cNvCxnSpPr/>
      </xdr:nvCxnSpPr>
      <xdr:spPr>
        <a:xfrm flipV="1">
          <a:off x="13512800" y="1459896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2" name="フローチャート : 判断 261"/>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3" name="テキスト ボックス 262"/>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4" name="フローチャート : 判断 263"/>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5" name="テキスト ボックス 264"/>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71" name="円/楕円 270"/>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136541</xdr:rowOff>
    </xdr:from>
    <xdr:ext cx="762000" cy="259045"/>
    <xdr:sp macro="" textlink="">
      <xdr:nvSpPr>
        <xdr:cNvPr id="272" name="給与水準   （国との比較）該当値テキスト"/>
        <xdr:cNvSpPr txBox="1"/>
      </xdr:nvSpPr>
      <xdr:spPr>
        <a:xfrm>
          <a:off x="17106900" y="145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3" name="円/楕円 272"/>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74" name="テキスト ボックス 273"/>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51752</xdr:rowOff>
    </xdr:from>
    <xdr:to>
      <xdr:col>22</xdr:col>
      <xdr:colOff>254000</xdr:colOff>
      <xdr:row>88</xdr:row>
      <xdr:rowOff>153352</xdr:rowOff>
    </xdr:to>
    <xdr:sp macro="" textlink="">
      <xdr:nvSpPr>
        <xdr:cNvPr id="275" name="円/楕円 274"/>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138129</xdr:rowOff>
    </xdr:from>
    <xdr:ext cx="762000" cy="259045"/>
    <xdr:sp macro="" textlink="">
      <xdr:nvSpPr>
        <xdr:cNvPr id="276" name="テキスト ボックス 275"/>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146368</xdr:rowOff>
    </xdr:from>
    <xdr:to>
      <xdr:col>21</xdr:col>
      <xdr:colOff>50800</xdr:colOff>
      <xdr:row>85</xdr:row>
      <xdr:rowOff>76518</xdr:rowOff>
    </xdr:to>
    <xdr:sp macro="" textlink="">
      <xdr:nvSpPr>
        <xdr:cNvPr id="277" name="円/楕円 276"/>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61295</xdr:rowOff>
    </xdr:from>
    <xdr:ext cx="762000" cy="259045"/>
    <xdr:sp macro="" textlink="">
      <xdr:nvSpPr>
        <xdr:cNvPr id="278" name="テキスト ボックス 277"/>
        <xdr:cNvSpPr txBox="1"/>
      </xdr:nvSpPr>
      <xdr:spPr>
        <a:xfrm>
          <a:off x="14020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65405</xdr:rowOff>
    </xdr:from>
    <xdr:to>
      <xdr:col>19</xdr:col>
      <xdr:colOff>533400</xdr:colOff>
      <xdr:row>85</xdr:row>
      <xdr:rowOff>167005</xdr:rowOff>
    </xdr:to>
    <xdr:sp macro="" textlink="">
      <xdr:nvSpPr>
        <xdr:cNvPr id="279" name="円/楕円 278"/>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151782</xdr:rowOff>
    </xdr:from>
    <xdr:ext cx="762000" cy="259045"/>
    <xdr:sp macro="" textlink="">
      <xdr:nvSpPr>
        <xdr:cNvPr id="280" name="テキスト ボックス 279"/>
        <xdr:cNvSpPr txBox="1"/>
      </xdr:nvSpPr>
      <xdr:spPr>
        <a:xfrm>
          <a:off x="13131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清掃工場、消防などを単独で保有しており、それらを一部事務組合で行っている類似団体に比して人員が多くなっている。</a:t>
          </a: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月からふれあいセンターの指定管理者制度をスタートさせ、同センターの管理に係る職員数を削減するなど、民間活力の導入や適正な人員管理に努めてきた。</a:t>
          </a: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年度についても、退職者数と新規採用職員数の均衡を図り、適正な人員管理に努めた。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169031</xdr:rowOff>
    </xdr:to>
    <xdr:cxnSp macro="">
      <xdr:nvCxnSpPr>
        <xdr:cNvPr id="317" name="直線コネクタ 316"/>
        <xdr:cNvCxnSpPr/>
      </xdr:nvCxnSpPr>
      <xdr:spPr>
        <a:xfrm>
          <a:off x="16179800" y="1042500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148348</xdr:rowOff>
    </xdr:to>
    <xdr:cxnSp macro="">
      <xdr:nvCxnSpPr>
        <xdr:cNvPr id="320" name="直線コネクタ 319"/>
        <xdr:cNvCxnSpPr/>
      </xdr:nvCxnSpPr>
      <xdr:spPr>
        <a:xfrm flipV="1">
          <a:off x="15290800" y="1042500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148348</xdr:rowOff>
    </xdr:to>
    <xdr:cxnSp macro="">
      <xdr:nvCxnSpPr>
        <xdr:cNvPr id="323" name="直線コネクタ 322"/>
        <xdr:cNvCxnSpPr/>
      </xdr:nvCxnSpPr>
      <xdr:spPr>
        <a:xfrm>
          <a:off x="14401800" y="1042615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60</xdr:row>
      <xdr:rowOff>139156</xdr:rowOff>
    </xdr:to>
    <xdr:cxnSp macro="">
      <xdr:nvCxnSpPr>
        <xdr:cNvPr id="326" name="直線コネクタ 325"/>
        <xdr:cNvCxnSpPr/>
      </xdr:nvCxnSpPr>
      <xdr:spPr>
        <a:xfrm>
          <a:off x="13512800" y="104238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36" name="円/楕円 335"/>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90308</xdr:rowOff>
    </xdr:from>
    <xdr:ext cx="762000" cy="259045"/>
    <xdr:sp macro="" textlink="">
      <xdr:nvSpPr>
        <xdr:cNvPr id="337" name="定員管理の状況該当値テキスト"/>
        <xdr:cNvSpPr txBox="1"/>
      </xdr:nvSpPr>
      <xdr:spPr>
        <a:xfrm>
          <a:off x="17106900" y="103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38" name="円/楕円 337"/>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2133</xdr:rowOff>
    </xdr:from>
    <xdr:ext cx="736600" cy="259045"/>
    <xdr:sp macro="" textlink="">
      <xdr:nvSpPr>
        <xdr:cNvPr id="339" name="テキスト ボックス 338"/>
        <xdr:cNvSpPr txBox="1"/>
      </xdr:nvSpPr>
      <xdr:spPr>
        <a:xfrm>
          <a:off x="15798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97548</xdr:rowOff>
    </xdr:from>
    <xdr:to>
      <xdr:col>22</xdr:col>
      <xdr:colOff>254000</xdr:colOff>
      <xdr:row>61</xdr:row>
      <xdr:rowOff>27698</xdr:rowOff>
    </xdr:to>
    <xdr:sp macro="" textlink="">
      <xdr:nvSpPr>
        <xdr:cNvPr id="340" name="円/楕円 339"/>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41" name="テキスト ボックス 340"/>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88356</xdr:rowOff>
    </xdr:from>
    <xdr:to>
      <xdr:col>21</xdr:col>
      <xdr:colOff>50800</xdr:colOff>
      <xdr:row>61</xdr:row>
      <xdr:rowOff>18506</xdr:rowOff>
    </xdr:to>
    <xdr:sp macro="" textlink="">
      <xdr:nvSpPr>
        <xdr:cNvPr id="342" name="円/楕円 341"/>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3283</xdr:rowOff>
    </xdr:from>
    <xdr:ext cx="762000" cy="259045"/>
    <xdr:sp macro="" textlink="">
      <xdr:nvSpPr>
        <xdr:cNvPr id="343" name="テキスト ボックス 342"/>
        <xdr:cNvSpPr txBox="1"/>
      </xdr:nvSpPr>
      <xdr:spPr>
        <a:xfrm>
          <a:off x="14020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86058</xdr:rowOff>
    </xdr:from>
    <xdr:to>
      <xdr:col>19</xdr:col>
      <xdr:colOff>533400</xdr:colOff>
      <xdr:row>61</xdr:row>
      <xdr:rowOff>16208</xdr:rowOff>
    </xdr:to>
    <xdr:sp macro="" textlink="">
      <xdr:nvSpPr>
        <xdr:cNvPr id="344" name="円/楕円 343"/>
        <xdr:cNvSpPr/>
      </xdr:nvSpPr>
      <xdr:spPr>
        <a:xfrm>
          <a:off x="13462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985</xdr:rowOff>
    </xdr:from>
    <xdr:ext cx="762000" cy="259045"/>
    <xdr:sp macro="" textlink="">
      <xdr:nvSpPr>
        <xdr:cNvPr id="345" name="テキスト ボックス 344"/>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積極的な公共施設の整備に努めてきたために町債残高が増加し、元利償還金は決算額ベースで毎年度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億円前後で推移していることに加え、公共下水道事業特別会計への公債費繰出が多額に上っているため、類似団体と比較して指数が高くなっている。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年度は、臨時財政対策債発行可能額の増額により標準財政規模が拡大したこと、並びに、繰出基準額の減額等により実質的な公債費の額が減額となったことにより、実質公債費比率は前年度に比べ</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157163</xdr:rowOff>
    </xdr:to>
    <xdr:cxnSp macro="">
      <xdr:nvCxnSpPr>
        <xdr:cNvPr id="375" name="直線コネクタ 374"/>
        <xdr:cNvCxnSpPr/>
      </xdr:nvCxnSpPr>
      <xdr:spPr>
        <a:xfrm flipV="1">
          <a:off x="16179800" y="6942772"/>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40005</xdr:rowOff>
    </xdr:to>
    <xdr:cxnSp macro="">
      <xdr:nvCxnSpPr>
        <xdr:cNvPr id="378" name="直線コネクタ 377"/>
        <xdr:cNvCxnSpPr/>
      </xdr:nvCxnSpPr>
      <xdr:spPr>
        <a:xfrm flipV="1">
          <a:off x="15290800" y="70151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88265</xdr:rowOff>
    </xdr:to>
    <xdr:cxnSp macro="">
      <xdr:nvCxnSpPr>
        <xdr:cNvPr id="381" name="直線コネクタ 380"/>
        <xdr:cNvCxnSpPr/>
      </xdr:nvCxnSpPr>
      <xdr:spPr>
        <a:xfrm flipV="1">
          <a:off x="14401800" y="70694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88265</xdr:rowOff>
    </xdr:from>
    <xdr:to>
      <xdr:col>21</xdr:col>
      <xdr:colOff>0</xdr:colOff>
      <xdr:row>42</xdr:row>
      <xdr:rowOff>25400</xdr:rowOff>
    </xdr:to>
    <xdr:cxnSp macro="">
      <xdr:nvCxnSpPr>
        <xdr:cNvPr id="384" name="直線コネクタ 383"/>
        <xdr:cNvCxnSpPr/>
      </xdr:nvCxnSpPr>
      <xdr:spPr>
        <a:xfrm flipV="1">
          <a:off x="13512800" y="71177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4" name="円/楕円 393"/>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5"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6" name="円/楕円 395"/>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7" name="テキスト ボックス 396"/>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398" name="円/楕円 397"/>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399" name="テキスト ボックス 398"/>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37465</xdr:rowOff>
    </xdr:from>
    <xdr:to>
      <xdr:col>21</xdr:col>
      <xdr:colOff>50800</xdr:colOff>
      <xdr:row>41</xdr:row>
      <xdr:rowOff>139065</xdr:rowOff>
    </xdr:to>
    <xdr:sp macro="" textlink="">
      <xdr:nvSpPr>
        <xdr:cNvPr id="400" name="円/楕円 399"/>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123842</xdr:rowOff>
    </xdr:from>
    <xdr:ext cx="762000" cy="259045"/>
    <xdr:sp macro="" textlink="">
      <xdr:nvSpPr>
        <xdr:cNvPr id="401" name="テキスト ボックス 400"/>
        <xdr:cNvSpPr txBox="1"/>
      </xdr:nvSpPr>
      <xdr:spPr>
        <a:xfrm>
          <a:off x="14020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2" name="円/楕円 40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3" name="テキスト ボックス 402"/>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に比して低い数値とな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年度は、臨時財政対策債発行可能額の増額により標準財政規模が拡大したこと、</a:t>
          </a:r>
          <a:r>
            <a:rPr lang="ja-JP" altLang="ja-JP" sz="1100">
              <a:solidFill>
                <a:schemeClr val="dk1"/>
              </a:solidFill>
              <a:effectLst/>
              <a:latin typeface="+mn-lt"/>
              <a:ea typeface="+mn-ea"/>
              <a:cs typeface="+mn-cs"/>
            </a:rPr>
            <a:t>並びに地方債残高の減少、及び勤続年数の長い職員の減少による退職手当負担見込額の減額など、将来負担額が減額となったことなどにより、前年度に比べ</a:t>
          </a:r>
          <a:r>
            <a:rPr lang="en-US" altLang="ja-JP" sz="1100">
              <a:solidFill>
                <a:schemeClr val="dk1"/>
              </a:solidFill>
              <a:effectLst/>
              <a:latin typeface="+mn-lt"/>
              <a:ea typeface="+mn-ea"/>
              <a:cs typeface="+mn-cs"/>
            </a:rPr>
            <a:t>28.5</a:t>
          </a:r>
          <a:r>
            <a:rPr lang="ja-JP" altLang="ja-JP" sz="1100">
              <a:solidFill>
                <a:schemeClr val="dk1"/>
              </a:solidFill>
              <a:effectLst/>
              <a:latin typeface="+mn-lt"/>
              <a:ea typeface="+mn-ea"/>
              <a:cs typeface="+mn-cs"/>
            </a:rPr>
            <a:t>ポイント改善し、前年度に引き続き将来負担比率の該当はなしとなった。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82169</xdr:rowOff>
    </xdr:from>
    <xdr:to>
      <xdr:col>21</xdr:col>
      <xdr:colOff>0</xdr:colOff>
      <xdr:row>15</xdr:row>
      <xdr:rowOff>80433</xdr:rowOff>
    </xdr:to>
    <xdr:cxnSp macro="">
      <xdr:nvCxnSpPr>
        <xdr:cNvPr id="437" name="直線コネクタ 436"/>
        <xdr:cNvCxnSpPr/>
      </xdr:nvCxnSpPr>
      <xdr:spPr>
        <a:xfrm flipV="1">
          <a:off x="13512800" y="2482469"/>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0" name="フローチャート : 判断 439"/>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1" name="テキスト ボックス 440"/>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4" name="フローチャート : 判断 443"/>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5" name="テキスト ボックス 444"/>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6" name="フローチャート : 判断 445"/>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7" name="テキスト ボックス 446"/>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31369</xdr:rowOff>
    </xdr:from>
    <xdr:to>
      <xdr:col>21</xdr:col>
      <xdr:colOff>50800</xdr:colOff>
      <xdr:row>14</xdr:row>
      <xdr:rowOff>132969</xdr:rowOff>
    </xdr:to>
    <xdr:sp macro="" textlink="">
      <xdr:nvSpPr>
        <xdr:cNvPr id="453" name="円/楕円 452"/>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143146</xdr:rowOff>
    </xdr:from>
    <xdr:ext cx="762000" cy="259045"/>
    <xdr:sp macro="" textlink="">
      <xdr:nvSpPr>
        <xdr:cNvPr id="454" name="テキスト ボックス 453"/>
        <xdr:cNvSpPr txBox="1"/>
      </xdr:nvSpPr>
      <xdr:spPr>
        <a:xfrm>
          <a:off x="14020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29633</xdr:rowOff>
    </xdr:from>
    <xdr:to>
      <xdr:col>19</xdr:col>
      <xdr:colOff>533400</xdr:colOff>
      <xdr:row>15</xdr:row>
      <xdr:rowOff>131233</xdr:rowOff>
    </xdr:to>
    <xdr:sp macro="" textlink="">
      <xdr:nvSpPr>
        <xdr:cNvPr id="455" name="円/楕円 454"/>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141410</xdr:rowOff>
    </xdr:from>
    <xdr:ext cx="762000" cy="259045"/>
    <xdr:sp macro="" textlink="">
      <xdr:nvSpPr>
        <xdr:cNvPr id="456" name="テキスト ボックス 455"/>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30,881
30,719
16.78
10,117,901
9,964,913
124,558
6,264,536
10,744,951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清掃工場、し尿処理場、消防などを単独で保有しているため、それら施設に係る人件費が直接決算額として計上されることから、一部事務組合を組織している類似団体と比べて比率が高くなる傾向にある。また、平成</a:t>
          </a:r>
          <a:r>
            <a:rPr kumimoji="1" lang="en-US" altLang="ja-JP" sz="1100">
              <a:latin typeface="ＭＳ Ｐゴシック"/>
            </a:rPr>
            <a:t>23</a:t>
          </a:r>
          <a:r>
            <a:rPr kumimoji="1" lang="ja-JP" altLang="en-US" sz="1100">
              <a:latin typeface="ＭＳ Ｐゴシック"/>
            </a:rPr>
            <a:t>年度をピークに団塊世代の大量退職を迎えていたことから、退職手当が大きな負担となっていた。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年度は、退職者数の減により退職手当が減額となったため減となった。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62992</xdr:rowOff>
    </xdr:to>
    <xdr:cxnSp macro="">
      <xdr:nvCxnSpPr>
        <xdr:cNvPr id="63" name="直線コネクタ 62"/>
        <xdr:cNvCxnSpPr/>
      </xdr:nvCxnSpPr>
      <xdr:spPr>
        <a:xfrm flipV="1">
          <a:off x="3987800" y="6523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62992</xdr:rowOff>
    </xdr:from>
    <xdr:to>
      <xdr:col>5</xdr:col>
      <xdr:colOff>549275</xdr:colOff>
      <xdr:row>38</xdr:row>
      <xdr:rowOff>149860</xdr:rowOff>
    </xdr:to>
    <xdr:cxnSp macro="">
      <xdr:nvCxnSpPr>
        <xdr:cNvPr id="66" name="直線コネクタ 65"/>
        <xdr:cNvCxnSpPr/>
      </xdr:nvCxnSpPr>
      <xdr:spPr>
        <a:xfrm flipV="1">
          <a:off x="3098800" y="6578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149860</xdr:rowOff>
    </xdr:to>
    <xdr:cxnSp macro="">
      <xdr:nvCxnSpPr>
        <xdr:cNvPr id="69" name="直線コネクタ 68"/>
        <xdr:cNvCxnSpPr/>
      </xdr:nvCxnSpPr>
      <xdr:spPr>
        <a:xfrm>
          <a:off x="2209800" y="66100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94996</xdr:rowOff>
    </xdr:from>
    <xdr:to>
      <xdr:col>3</xdr:col>
      <xdr:colOff>142875</xdr:colOff>
      <xdr:row>39</xdr:row>
      <xdr:rowOff>138430</xdr:rowOff>
    </xdr:to>
    <xdr:cxnSp macro="">
      <xdr:nvCxnSpPr>
        <xdr:cNvPr id="72" name="直線コネクタ 71"/>
        <xdr:cNvCxnSpPr/>
      </xdr:nvCxnSpPr>
      <xdr:spPr>
        <a:xfrm flipV="1">
          <a:off x="1320800" y="66100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2" name="円/楕円 81"/>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3"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xdr:rowOff>
    </xdr:from>
    <xdr:to>
      <xdr:col>5</xdr:col>
      <xdr:colOff>600075</xdr:colOff>
      <xdr:row>38</xdr:row>
      <xdr:rowOff>113792</xdr:rowOff>
    </xdr:to>
    <xdr:sp macro="" textlink="">
      <xdr:nvSpPr>
        <xdr:cNvPr id="84" name="円/楕円 83"/>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98569</xdr:rowOff>
    </xdr:from>
    <xdr:ext cx="736600" cy="259045"/>
    <xdr:sp macro="" textlink="">
      <xdr:nvSpPr>
        <xdr:cNvPr id="85" name="テキスト ボックス 84"/>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6" name="円/楕円 85"/>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7" name="テキスト ボックス 86"/>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44196</xdr:rowOff>
    </xdr:from>
    <xdr:to>
      <xdr:col>3</xdr:col>
      <xdr:colOff>193675</xdr:colOff>
      <xdr:row>38</xdr:row>
      <xdr:rowOff>145796</xdr:rowOff>
    </xdr:to>
    <xdr:sp macro="" textlink="">
      <xdr:nvSpPr>
        <xdr:cNvPr id="88" name="円/楕円 87"/>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130573</xdr:rowOff>
    </xdr:from>
    <xdr:ext cx="762000" cy="259045"/>
    <xdr:sp macro="" textlink="">
      <xdr:nvSpPr>
        <xdr:cNvPr id="89" name="テキスト ボックス 88"/>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0" name="円/楕円 89"/>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1" name="テキスト ボックス 90"/>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清掃工場、し尿処理場、消防などの各施設を単独で保有していることから、その施設の維持管理に係る経費が直接決算額に反映されるため、一部事務組合を組織している類似団体と比べて高い水準で推移している。</a:t>
          </a:r>
          <a:endParaRPr lang="ja-JP" altLang="ja-JP" sz="1400">
            <a:effectLst/>
          </a:endParaRPr>
        </a:p>
        <a:p>
          <a:pPr algn="l" rtl="1"/>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予防接種等に係る</a:t>
          </a:r>
          <a:r>
            <a:rPr lang="ja-JP" altLang="ja-JP" sz="1100" b="0" i="0">
              <a:solidFill>
                <a:schemeClr val="dk1"/>
              </a:solidFill>
              <a:effectLst/>
              <a:latin typeface="+mn-lt"/>
              <a:ea typeface="+mn-ea"/>
              <a:cs typeface="+mn-cs"/>
            </a:rPr>
            <a:t>委託料の増などにより増額となっている</a:t>
          </a:r>
          <a:r>
            <a:rPr lang="ja-JP" altLang="en-US"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113284</xdr:rowOff>
    </xdr:from>
    <xdr:to>
      <xdr:col>24</xdr:col>
      <xdr:colOff>31750</xdr:colOff>
      <xdr:row>18</xdr:row>
      <xdr:rowOff>154432</xdr:rowOff>
    </xdr:to>
    <xdr:cxnSp macro="">
      <xdr:nvCxnSpPr>
        <xdr:cNvPr id="121" name="直線コネクタ 120"/>
        <xdr:cNvCxnSpPr/>
      </xdr:nvCxnSpPr>
      <xdr:spPr>
        <a:xfrm>
          <a:off x="15671800" y="31993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90424</xdr:rowOff>
    </xdr:from>
    <xdr:to>
      <xdr:col>22</xdr:col>
      <xdr:colOff>565150</xdr:colOff>
      <xdr:row>18</xdr:row>
      <xdr:rowOff>113284</xdr:rowOff>
    </xdr:to>
    <xdr:cxnSp macro="">
      <xdr:nvCxnSpPr>
        <xdr:cNvPr id="124" name="直線コネクタ 123"/>
        <xdr:cNvCxnSpPr/>
      </xdr:nvCxnSpPr>
      <xdr:spPr>
        <a:xfrm>
          <a:off x="14782800" y="3176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90424</xdr:rowOff>
    </xdr:to>
    <xdr:cxnSp macro="">
      <xdr:nvCxnSpPr>
        <xdr:cNvPr id="127" name="直線コネクタ 126"/>
        <xdr:cNvCxnSpPr/>
      </xdr:nvCxnSpPr>
      <xdr:spPr>
        <a:xfrm>
          <a:off x="13893800" y="3167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18</xdr:row>
      <xdr:rowOff>108712</xdr:rowOff>
    </xdr:to>
    <xdr:cxnSp macro="">
      <xdr:nvCxnSpPr>
        <xdr:cNvPr id="130" name="直線コネクタ 129"/>
        <xdr:cNvCxnSpPr/>
      </xdr:nvCxnSpPr>
      <xdr:spPr>
        <a:xfrm flipV="1">
          <a:off x="13004800" y="3167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40" name="円/楕円 139"/>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1"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62484</xdr:rowOff>
    </xdr:from>
    <xdr:to>
      <xdr:col>22</xdr:col>
      <xdr:colOff>615950</xdr:colOff>
      <xdr:row>18</xdr:row>
      <xdr:rowOff>164084</xdr:rowOff>
    </xdr:to>
    <xdr:sp macro="" textlink="">
      <xdr:nvSpPr>
        <xdr:cNvPr id="142" name="円/楕円 141"/>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148861</xdr:rowOff>
    </xdr:from>
    <xdr:ext cx="736600" cy="259045"/>
    <xdr:sp macro="" textlink="">
      <xdr:nvSpPr>
        <xdr:cNvPr id="143" name="テキスト ボックス 142"/>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39624</xdr:rowOff>
    </xdr:from>
    <xdr:to>
      <xdr:col>21</xdr:col>
      <xdr:colOff>412750</xdr:colOff>
      <xdr:row>18</xdr:row>
      <xdr:rowOff>141224</xdr:rowOff>
    </xdr:to>
    <xdr:sp macro="" textlink="">
      <xdr:nvSpPr>
        <xdr:cNvPr id="144" name="円/楕円 143"/>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126001</xdr:rowOff>
    </xdr:from>
    <xdr:ext cx="762000" cy="259045"/>
    <xdr:sp macro="" textlink="">
      <xdr:nvSpPr>
        <xdr:cNvPr id="145" name="テキスト ボックス 144"/>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46" name="円/楕円 145"/>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47" name="テキスト ボックス 146"/>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57912</xdr:rowOff>
    </xdr:from>
    <xdr:to>
      <xdr:col>19</xdr:col>
      <xdr:colOff>6350</xdr:colOff>
      <xdr:row>18</xdr:row>
      <xdr:rowOff>159512</xdr:rowOff>
    </xdr:to>
    <xdr:sp macro="" textlink="">
      <xdr:nvSpPr>
        <xdr:cNvPr id="148" name="円/楕円 147"/>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144289</xdr:rowOff>
    </xdr:from>
    <xdr:ext cx="762000" cy="259045"/>
    <xdr:sp macro="" textlink="">
      <xdr:nvSpPr>
        <xdr:cNvPr id="149" name="テキスト ボックス 148"/>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a:rPr>
            <a:t>　本町は福祉事務所を有しており、市並みの福祉施策を実施していることから、類似団体と比べて比率が高くなっている。</a:t>
          </a:r>
          <a:endParaRPr kumimoji="1" lang="en-US" altLang="ja-JP" sz="1100">
            <a:latin typeface="ＭＳ Ｐゴシック"/>
          </a:endParaRPr>
        </a:p>
        <a:p>
          <a:pPr algn="l"/>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年度は、児童数の増加による保育所経費の増額などにより増となった。</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102507</xdr:rowOff>
    </xdr:from>
    <xdr:to>
      <xdr:col>7</xdr:col>
      <xdr:colOff>15875</xdr:colOff>
      <xdr:row>61</xdr:row>
      <xdr:rowOff>151493</xdr:rowOff>
    </xdr:to>
    <xdr:cxnSp macro="">
      <xdr:nvCxnSpPr>
        <xdr:cNvPr id="184" name="直線コネクタ 183"/>
        <xdr:cNvCxnSpPr/>
      </xdr:nvCxnSpPr>
      <xdr:spPr>
        <a:xfrm>
          <a:off x="3987800" y="10560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69850</xdr:rowOff>
    </xdr:from>
    <xdr:to>
      <xdr:col>5</xdr:col>
      <xdr:colOff>549275</xdr:colOff>
      <xdr:row>61</xdr:row>
      <xdr:rowOff>102507</xdr:rowOff>
    </xdr:to>
    <xdr:cxnSp macro="">
      <xdr:nvCxnSpPr>
        <xdr:cNvPr id="187" name="直線コネクタ 186"/>
        <xdr:cNvCxnSpPr/>
      </xdr:nvCxnSpPr>
      <xdr:spPr>
        <a:xfrm>
          <a:off x="3098800" y="1052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53522</xdr:rowOff>
    </xdr:from>
    <xdr:to>
      <xdr:col>4</xdr:col>
      <xdr:colOff>346075</xdr:colOff>
      <xdr:row>61</xdr:row>
      <xdr:rowOff>69850</xdr:rowOff>
    </xdr:to>
    <xdr:cxnSp macro="">
      <xdr:nvCxnSpPr>
        <xdr:cNvPr id="190" name="直線コネクタ 189"/>
        <xdr:cNvCxnSpPr/>
      </xdr:nvCxnSpPr>
      <xdr:spPr>
        <a:xfrm>
          <a:off x="2209800" y="10511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127000</xdr:rowOff>
    </xdr:from>
    <xdr:to>
      <xdr:col>3</xdr:col>
      <xdr:colOff>142875</xdr:colOff>
      <xdr:row>61</xdr:row>
      <xdr:rowOff>53522</xdr:rowOff>
    </xdr:to>
    <xdr:cxnSp macro="">
      <xdr:nvCxnSpPr>
        <xdr:cNvPr id="193" name="直線コネクタ 192"/>
        <xdr:cNvCxnSpPr/>
      </xdr:nvCxnSpPr>
      <xdr:spPr>
        <a:xfrm>
          <a:off x="1320800" y="10414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100693</xdr:rowOff>
    </xdr:from>
    <xdr:to>
      <xdr:col>7</xdr:col>
      <xdr:colOff>66675</xdr:colOff>
      <xdr:row>62</xdr:row>
      <xdr:rowOff>30843</xdr:rowOff>
    </xdr:to>
    <xdr:sp macro="" textlink="">
      <xdr:nvSpPr>
        <xdr:cNvPr id="203" name="円/楕円 202"/>
        <xdr:cNvSpPr/>
      </xdr:nvSpPr>
      <xdr:spPr>
        <a:xfrm>
          <a:off x="47752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9270</xdr:rowOff>
    </xdr:from>
    <xdr:ext cx="762000" cy="259045"/>
    <xdr:sp macro="" textlink="">
      <xdr:nvSpPr>
        <xdr:cNvPr id="204" name="扶助費該当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51707</xdr:rowOff>
    </xdr:from>
    <xdr:to>
      <xdr:col>5</xdr:col>
      <xdr:colOff>600075</xdr:colOff>
      <xdr:row>61</xdr:row>
      <xdr:rowOff>153307</xdr:rowOff>
    </xdr:to>
    <xdr:sp macro="" textlink="">
      <xdr:nvSpPr>
        <xdr:cNvPr id="205" name="円/楕円 204"/>
        <xdr:cNvSpPr/>
      </xdr:nvSpPr>
      <xdr:spPr>
        <a:xfrm>
          <a:off x="3937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138084</xdr:rowOff>
    </xdr:from>
    <xdr:ext cx="736600" cy="259045"/>
    <xdr:sp macro="" textlink="">
      <xdr:nvSpPr>
        <xdr:cNvPr id="206" name="テキスト ボックス 205"/>
        <xdr:cNvSpPr txBox="1"/>
      </xdr:nvSpPr>
      <xdr:spPr>
        <a:xfrm>
          <a:off x="3606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19050</xdr:rowOff>
    </xdr:from>
    <xdr:to>
      <xdr:col>4</xdr:col>
      <xdr:colOff>396875</xdr:colOff>
      <xdr:row>61</xdr:row>
      <xdr:rowOff>120650</xdr:rowOff>
    </xdr:to>
    <xdr:sp macro="" textlink="">
      <xdr:nvSpPr>
        <xdr:cNvPr id="207" name="円/楕円 206"/>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105427</xdr:rowOff>
    </xdr:from>
    <xdr:ext cx="762000" cy="259045"/>
    <xdr:sp macro="" textlink="">
      <xdr:nvSpPr>
        <xdr:cNvPr id="208" name="テキスト ボックス 207"/>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2722</xdr:rowOff>
    </xdr:from>
    <xdr:to>
      <xdr:col>3</xdr:col>
      <xdr:colOff>193675</xdr:colOff>
      <xdr:row>61</xdr:row>
      <xdr:rowOff>104322</xdr:rowOff>
    </xdr:to>
    <xdr:sp macro="" textlink="">
      <xdr:nvSpPr>
        <xdr:cNvPr id="209" name="円/楕円 208"/>
        <xdr:cNvSpPr/>
      </xdr:nvSpPr>
      <xdr:spPr>
        <a:xfrm>
          <a:off x="2159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89099</xdr:rowOff>
    </xdr:from>
    <xdr:ext cx="762000" cy="259045"/>
    <xdr:sp macro="" textlink="">
      <xdr:nvSpPr>
        <xdr:cNvPr id="210" name="テキスト ボックス 209"/>
        <xdr:cNvSpPr txBox="1"/>
      </xdr:nvSpPr>
      <xdr:spPr>
        <a:xfrm>
          <a:off x="1828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76200</xdr:rowOff>
    </xdr:from>
    <xdr:to>
      <xdr:col>1</xdr:col>
      <xdr:colOff>676275</xdr:colOff>
      <xdr:row>61</xdr:row>
      <xdr:rowOff>6350</xdr:rowOff>
    </xdr:to>
    <xdr:sp macro="" textlink="">
      <xdr:nvSpPr>
        <xdr:cNvPr id="211" name="円/楕円 210"/>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162577</xdr:rowOff>
    </xdr:from>
    <xdr:ext cx="762000" cy="259045"/>
    <xdr:sp macro="" textlink="">
      <xdr:nvSpPr>
        <xdr:cNvPr id="212" name="テキスト ボックス 211"/>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下水道事業特別会計</a:t>
          </a:r>
          <a:r>
            <a:rPr lang="ja-JP" altLang="ja-JP" sz="1100" b="0" i="0">
              <a:solidFill>
                <a:schemeClr val="dk1"/>
              </a:solidFill>
              <a:effectLst/>
              <a:latin typeface="+mn-lt"/>
              <a:ea typeface="+mn-ea"/>
              <a:cs typeface="+mn-cs"/>
            </a:rPr>
            <a:t>への繰出金が</a:t>
          </a:r>
          <a:r>
            <a:rPr lang="ja-JP" altLang="en-US" sz="1100" b="0" i="0">
              <a:solidFill>
                <a:schemeClr val="dk1"/>
              </a:solidFill>
              <a:effectLst/>
              <a:latin typeface="+mn-lt"/>
              <a:ea typeface="+mn-ea"/>
              <a:cs typeface="+mn-cs"/>
            </a:rPr>
            <a:t>減となった一方</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国民健康保険事業特別会計への</a:t>
          </a:r>
          <a:r>
            <a:rPr lang="ja-JP" altLang="ja-JP" sz="1100" b="0" i="0">
              <a:solidFill>
                <a:schemeClr val="dk1"/>
              </a:solidFill>
              <a:effectLst/>
              <a:latin typeface="+mn-lt"/>
              <a:ea typeface="+mn-ea"/>
              <a:cs typeface="+mn-cs"/>
            </a:rPr>
            <a:t>繰出金が増となった。</a:t>
          </a:r>
          <a:endParaRPr lang="ja-JP" altLang="ja-JP" sz="1400">
            <a:effectLst/>
          </a:endParaRPr>
        </a:p>
        <a:p>
          <a:pPr algn="l" rtl="1"/>
          <a:r>
            <a:rPr lang="ja-JP" altLang="ja-JP" sz="1100" b="0" i="0">
              <a:solidFill>
                <a:schemeClr val="dk1"/>
              </a:solidFill>
              <a:effectLst/>
              <a:latin typeface="+mn-lt"/>
              <a:ea typeface="+mn-ea"/>
              <a:cs typeface="+mn-cs"/>
            </a:rPr>
            <a:t>　介護保険事業特別会計、国民健康保険事業特別会計及び後期高齢者医療特別会計への繰出しは、今後も増加していることが見込まれる。また、従来から公共下水道事業特別会計への公債費繰出しが多額にのぼっている。今後も公共下水道事業の経営健全化を進めるとともに、基準外繰出しの見直し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123190</xdr:rowOff>
    </xdr:to>
    <xdr:cxnSp macro="">
      <xdr:nvCxnSpPr>
        <xdr:cNvPr id="245" name="直線コネクタ 244"/>
        <xdr:cNvCxnSpPr/>
      </xdr:nvCxnSpPr>
      <xdr:spPr>
        <a:xfrm>
          <a:off x="15671800" y="9827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54610</xdr:rowOff>
    </xdr:to>
    <xdr:cxnSp macro="">
      <xdr:nvCxnSpPr>
        <xdr:cNvPr id="248" name="直線コネクタ 247"/>
        <xdr:cNvCxnSpPr/>
      </xdr:nvCxnSpPr>
      <xdr:spPr>
        <a:xfrm>
          <a:off x="14782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46990</xdr:rowOff>
    </xdr:to>
    <xdr:cxnSp macro="">
      <xdr:nvCxnSpPr>
        <xdr:cNvPr id="251" name="直線コネクタ 250"/>
        <xdr:cNvCxnSpPr/>
      </xdr:nvCxnSpPr>
      <xdr:spPr>
        <a:xfrm>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31750</xdr:rowOff>
    </xdr:to>
    <xdr:cxnSp macro="">
      <xdr:nvCxnSpPr>
        <xdr:cNvPr id="254" name="直線コネクタ 253"/>
        <xdr:cNvCxnSpPr/>
      </xdr:nvCxnSpPr>
      <xdr:spPr>
        <a:xfrm flipV="1">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4" name="円/楕円 263"/>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5"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6" name="円/楕円 265"/>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7" name="テキスト ボックス 266"/>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8" name="円/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0" name="円/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1" name="テキスト ボックス 27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2" name="円/楕円 27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3" name="テキスト ボックス 27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清掃工場、し尿処理場、消防などの各施設を単独で保有していることから、一部事務組合を組織している類似団体と比べて、一部事務組合に対する負担金が極めて少なくなっている。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66040</xdr:rowOff>
    </xdr:from>
    <xdr:to>
      <xdr:col>24</xdr:col>
      <xdr:colOff>31750</xdr:colOff>
      <xdr:row>32</xdr:row>
      <xdr:rowOff>73660</xdr:rowOff>
    </xdr:to>
    <xdr:cxnSp macro="">
      <xdr:nvCxnSpPr>
        <xdr:cNvPr id="306" name="直線コネクタ 305"/>
        <xdr:cNvCxnSpPr/>
      </xdr:nvCxnSpPr>
      <xdr:spPr>
        <a:xfrm flipV="1">
          <a:off x="15671800" y="5552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66040</xdr:rowOff>
    </xdr:from>
    <xdr:to>
      <xdr:col>22</xdr:col>
      <xdr:colOff>565150</xdr:colOff>
      <xdr:row>32</xdr:row>
      <xdr:rowOff>73660</xdr:rowOff>
    </xdr:to>
    <xdr:cxnSp macro="">
      <xdr:nvCxnSpPr>
        <xdr:cNvPr id="309" name="直線コネクタ 308"/>
        <xdr:cNvCxnSpPr/>
      </xdr:nvCxnSpPr>
      <xdr:spPr>
        <a:xfrm>
          <a:off x="14782800" y="555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66040</xdr:rowOff>
    </xdr:from>
    <xdr:to>
      <xdr:col>21</xdr:col>
      <xdr:colOff>361950</xdr:colOff>
      <xdr:row>32</xdr:row>
      <xdr:rowOff>81280</xdr:rowOff>
    </xdr:to>
    <xdr:cxnSp macro="">
      <xdr:nvCxnSpPr>
        <xdr:cNvPr id="312" name="直線コネクタ 311"/>
        <xdr:cNvCxnSpPr/>
      </xdr:nvCxnSpPr>
      <xdr:spPr>
        <a:xfrm flipV="1">
          <a:off x="13893800" y="555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73660</xdr:rowOff>
    </xdr:from>
    <xdr:to>
      <xdr:col>20</xdr:col>
      <xdr:colOff>158750</xdr:colOff>
      <xdr:row>32</xdr:row>
      <xdr:rowOff>81280</xdr:rowOff>
    </xdr:to>
    <xdr:cxnSp macro="">
      <xdr:nvCxnSpPr>
        <xdr:cNvPr id="315" name="直線コネクタ 314"/>
        <xdr:cNvCxnSpPr/>
      </xdr:nvCxnSpPr>
      <xdr:spPr>
        <a:xfrm>
          <a:off x="13004800" y="556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15240</xdr:rowOff>
    </xdr:from>
    <xdr:to>
      <xdr:col>24</xdr:col>
      <xdr:colOff>82550</xdr:colOff>
      <xdr:row>32</xdr:row>
      <xdr:rowOff>116840</xdr:rowOff>
    </xdr:to>
    <xdr:sp macro="" textlink="">
      <xdr:nvSpPr>
        <xdr:cNvPr id="325" name="円/楕円 324"/>
        <xdr:cNvSpPr/>
      </xdr:nvSpPr>
      <xdr:spPr>
        <a:xfrm>
          <a:off x="164592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95267</xdr:rowOff>
    </xdr:from>
    <xdr:ext cx="762000" cy="259045"/>
    <xdr:sp macro="" textlink="">
      <xdr:nvSpPr>
        <xdr:cNvPr id="326" name="補助費等該当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22860</xdr:rowOff>
    </xdr:from>
    <xdr:to>
      <xdr:col>22</xdr:col>
      <xdr:colOff>615950</xdr:colOff>
      <xdr:row>32</xdr:row>
      <xdr:rowOff>124460</xdr:rowOff>
    </xdr:to>
    <xdr:sp macro="" textlink="">
      <xdr:nvSpPr>
        <xdr:cNvPr id="327" name="円/楕円 326"/>
        <xdr:cNvSpPr/>
      </xdr:nvSpPr>
      <xdr:spPr>
        <a:xfrm>
          <a:off x="15621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134637</xdr:rowOff>
    </xdr:from>
    <xdr:ext cx="736600" cy="259045"/>
    <xdr:sp macro="" textlink="">
      <xdr:nvSpPr>
        <xdr:cNvPr id="328" name="テキスト ボックス 327"/>
        <xdr:cNvSpPr txBox="1"/>
      </xdr:nvSpPr>
      <xdr:spPr>
        <a:xfrm>
          <a:off x="15290800" y="527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xdr:rowOff>
    </xdr:from>
    <xdr:to>
      <xdr:col>21</xdr:col>
      <xdr:colOff>412750</xdr:colOff>
      <xdr:row>32</xdr:row>
      <xdr:rowOff>116840</xdr:rowOff>
    </xdr:to>
    <xdr:sp macro="" textlink="">
      <xdr:nvSpPr>
        <xdr:cNvPr id="329" name="円/楕円 328"/>
        <xdr:cNvSpPr/>
      </xdr:nvSpPr>
      <xdr:spPr>
        <a:xfrm>
          <a:off x="14732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127017</xdr:rowOff>
    </xdr:from>
    <xdr:ext cx="762000" cy="259045"/>
    <xdr:sp macro="" textlink="">
      <xdr:nvSpPr>
        <xdr:cNvPr id="330" name="テキスト ボックス 329"/>
        <xdr:cNvSpPr txBox="1"/>
      </xdr:nvSpPr>
      <xdr:spPr>
        <a:xfrm>
          <a:off x="14401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30480</xdr:rowOff>
    </xdr:from>
    <xdr:to>
      <xdr:col>20</xdr:col>
      <xdr:colOff>209550</xdr:colOff>
      <xdr:row>32</xdr:row>
      <xdr:rowOff>132080</xdr:rowOff>
    </xdr:to>
    <xdr:sp macro="" textlink="">
      <xdr:nvSpPr>
        <xdr:cNvPr id="331" name="円/楕円 330"/>
        <xdr:cNvSpPr/>
      </xdr:nvSpPr>
      <xdr:spPr>
        <a:xfrm>
          <a:off x="13843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142257</xdr:rowOff>
    </xdr:from>
    <xdr:ext cx="762000" cy="259045"/>
    <xdr:sp macro="" textlink="">
      <xdr:nvSpPr>
        <xdr:cNvPr id="332" name="テキスト ボックス 331"/>
        <xdr:cNvSpPr txBox="1"/>
      </xdr:nvSpPr>
      <xdr:spPr>
        <a:xfrm>
          <a:off x="13512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22860</xdr:rowOff>
    </xdr:from>
    <xdr:to>
      <xdr:col>19</xdr:col>
      <xdr:colOff>6350</xdr:colOff>
      <xdr:row>32</xdr:row>
      <xdr:rowOff>124460</xdr:rowOff>
    </xdr:to>
    <xdr:sp macro="" textlink="">
      <xdr:nvSpPr>
        <xdr:cNvPr id="333" name="円/楕円 332"/>
        <xdr:cNvSpPr/>
      </xdr:nvSpPr>
      <xdr:spPr>
        <a:xfrm>
          <a:off x="12954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134637</xdr:rowOff>
    </xdr:from>
    <xdr:ext cx="762000" cy="259045"/>
    <xdr:sp macro="" textlink="">
      <xdr:nvSpPr>
        <xdr:cNvPr id="334" name="テキスト ボックス 333"/>
        <xdr:cNvSpPr txBox="1"/>
      </xdr:nvSpPr>
      <xdr:spPr>
        <a:xfrm>
          <a:off x="12623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過去にふれあいセンター建設や水無瀬川緑地公園の整備など、公共施設の整備を積極的に進めてきたことにより、これらに伴う町債の償還金が多額に上り、類似団体と比べて公債費は高い水準となっている。過去に高金利で借り入れた町債は完済してきているものの、臨時財政対策債の元金償還が増加していること等から、今後も高い水準で推移することが見込まれる。引き続き、交付税措置のない町債の発行を抑制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104139</xdr:rowOff>
    </xdr:to>
    <xdr:cxnSp macro="">
      <xdr:nvCxnSpPr>
        <xdr:cNvPr id="364" name="直線コネクタ 363"/>
        <xdr:cNvCxnSpPr/>
      </xdr:nvCxnSpPr>
      <xdr:spPr>
        <a:xfrm flipV="1">
          <a:off x="3987800" y="134223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131572</xdr:rowOff>
    </xdr:to>
    <xdr:cxnSp macro="">
      <xdr:nvCxnSpPr>
        <xdr:cNvPr id="367" name="直線コネクタ 366"/>
        <xdr:cNvCxnSpPr/>
      </xdr:nvCxnSpPr>
      <xdr:spPr>
        <a:xfrm flipV="1">
          <a:off x="3098800" y="134772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145287</xdr:rowOff>
    </xdr:to>
    <xdr:cxnSp macro="">
      <xdr:nvCxnSpPr>
        <xdr:cNvPr id="370" name="直線コネクタ 369"/>
        <xdr:cNvCxnSpPr/>
      </xdr:nvCxnSpPr>
      <xdr:spPr>
        <a:xfrm flipV="1">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10413</xdr:rowOff>
    </xdr:to>
    <xdr:cxnSp macro="">
      <xdr:nvCxnSpPr>
        <xdr:cNvPr id="373" name="直線コネクタ 372"/>
        <xdr:cNvCxnSpPr/>
      </xdr:nvCxnSpPr>
      <xdr:spPr>
        <a:xfrm flipV="1">
          <a:off x="1320800" y="135183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3" name="円/楕円 382"/>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4"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5" name="円/楕円 384"/>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6" name="テキスト ボックス 385"/>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7" name="円/楕円 386"/>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88" name="テキスト ボックス 387"/>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89" name="円/楕円 388"/>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90" name="テキスト ボックス 389"/>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1" name="円/楕円 390"/>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2" name="テキスト ボックス 391"/>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本町は、清掃工場、し尿処理場、消防などを単独で保有しており、これらの人件費、維持補修費が類似団体と比べて多額に上っている。また、福祉事務所を設置しているため、生活保護費等の財政需要が臨時一般財源である特別交付税で措置される点も、類似団体と比べて経常収支比率が高くなる要因となっている。また、職員の大量退職の時期を迎えており、多額の退職手当が財政負担となっていた。</a:t>
          </a:r>
          <a:endParaRPr lang="ja-JP" altLang="ja-JP" sz="1400">
            <a:effectLst/>
          </a:endParaRPr>
        </a:p>
        <a:p>
          <a:pPr algn="l" rtl="1"/>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物件費、繰出金などの増額により増となった</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73661</xdr:rowOff>
    </xdr:to>
    <xdr:cxnSp macro="">
      <xdr:nvCxnSpPr>
        <xdr:cNvPr id="425" name="直線コネクタ 424"/>
        <xdr:cNvCxnSpPr/>
      </xdr:nvCxnSpPr>
      <xdr:spPr>
        <a:xfrm>
          <a:off x="15671800" y="13587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43180</xdr:rowOff>
    </xdr:from>
    <xdr:to>
      <xdr:col>22</xdr:col>
      <xdr:colOff>565150</xdr:colOff>
      <xdr:row>79</xdr:row>
      <xdr:rowOff>81280</xdr:rowOff>
    </xdr:to>
    <xdr:cxnSp macro="">
      <xdr:nvCxnSpPr>
        <xdr:cNvPr id="428" name="直線コネクタ 427"/>
        <xdr:cNvCxnSpPr/>
      </xdr:nvCxnSpPr>
      <xdr:spPr>
        <a:xfrm flipV="1">
          <a:off x="14782800" y="13587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20320</xdr:rowOff>
    </xdr:from>
    <xdr:to>
      <xdr:col>21</xdr:col>
      <xdr:colOff>361950</xdr:colOff>
      <xdr:row>79</xdr:row>
      <xdr:rowOff>81280</xdr:rowOff>
    </xdr:to>
    <xdr:cxnSp macro="">
      <xdr:nvCxnSpPr>
        <xdr:cNvPr id="431" name="直線コネクタ 430"/>
        <xdr:cNvCxnSpPr/>
      </xdr:nvCxnSpPr>
      <xdr:spPr>
        <a:xfrm>
          <a:off x="13893800" y="13564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20320</xdr:rowOff>
    </xdr:from>
    <xdr:to>
      <xdr:col>20</xdr:col>
      <xdr:colOff>158750</xdr:colOff>
      <xdr:row>80</xdr:row>
      <xdr:rowOff>27939</xdr:rowOff>
    </xdr:to>
    <xdr:cxnSp macro="">
      <xdr:nvCxnSpPr>
        <xdr:cNvPr id="434" name="直線コネクタ 433"/>
        <xdr:cNvCxnSpPr/>
      </xdr:nvCxnSpPr>
      <xdr:spPr>
        <a:xfrm flipV="1">
          <a:off x="13004800" y="135648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44" name="円/楕円 443"/>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45"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6" name="円/楕円 445"/>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7" name="テキスト ボックス 446"/>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30480</xdr:rowOff>
    </xdr:from>
    <xdr:to>
      <xdr:col>21</xdr:col>
      <xdr:colOff>412750</xdr:colOff>
      <xdr:row>79</xdr:row>
      <xdr:rowOff>132080</xdr:rowOff>
    </xdr:to>
    <xdr:sp macro="" textlink="">
      <xdr:nvSpPr>
        <xdr:cNvPr id="448" name="円/楕円 447"/>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116857</xdr:rowOff>
    </xdr:from>
    <xdr:ext cx="762000" cy="259045"/>
    <xdr:sp macro="" textlink="">
      <xdr:nvSpPr>
        <xdr:cNvPr id="449" name="テキスト ボックス 448"/>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140970</xdr:rowOff>
    </xdr:from>
    <xdr:to>
      <xdr:col>20</xdr:col>
      <xdr:colOff>209550</xdr:colOff>
      <xdr:row>79</xdr:row>
      <xdr:rowOff>71120</xdr:rowOff>
    </xdr:to>
    <xdr:sp macro="" textlink="">
      <xdr:nvSpPr>
        <xdr:cNvPr id="450" name="円/楕円 449"/>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55897</xdr:rowOff>
    </xdr:from>
    <xdr:ext cx="762000" cy="259045"/>
    <xdr:sp macro="" textlink="">
      <xdr:nvSpPr>
        <xdr:cNvPr id="451" name="テキスト ボックス 450"/>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148589</xdr:rowOff>
    </xdr:from>
    <xdr:to>
      <xdr:col>19</xdr:col>
      <xdr:colOff>6350</xdr:colOff>
      <xdr:row>80</xdr:row>
      <xdr:rowOff>78739</xdr:rowOff>
    </xdr:to>
    <xdr:sp macro="" textlink="">
      <xdr:nvSpPr>
        <xdr:cNvPr id="452" name="円/楕円 451"/>
        <xdr:cNvSpPr/>
      </xdr:nvSpPr>
      <xdr:spPr>
        <a:xfrm>
          <a:off x="12954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63516</xdr:rowOff>
    </xdr:from>
    <xdr:ext cx="762000" cy="259045"/>
    <xdr:sp macro="" textlink="">
      <xdr:nvSpPr>
        <xdr:cNvPr id="453" name="テキスト ボックス 452"/>
        <xdr:cNvSpPr txBox="1"/>
      </xdr:nvSpPr>
      <xdr:spPr>
        <a:xfrm>
          <a:off x="12623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大阪府島本町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70732</xdr:rowOff>
    </xdr:from>
    <xdr:to>
      <xdr:col>4</xdr:col>
      <xdr:colOff>1117600</xdr:colOff>
      <xdr:row>18</xdr:row>
      <xdr:rowOff>71167</xdr:rowOff>
    </xdr:to>
    <xdr:cxnSp macro="">
      <xdr:nvCxnSpPr>
        <xdr:cNvPr id="52" name="直線コネクタ 51"/>
        <xdr:cNvCxnSpPr/>
      </xdr:nvCxnSpPr>
      <xdr:spPr bwMode="auto">
        <a:xfrm>
          <a:off x="5003800" y="3204457"/>
          <a:ext cx="6477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57048</xdr:rowOff>
    </xdr:from>
    <xdr:to>
      <xdr:col>4</xdr:col>
      <xdr:colOff>469900</xdr:colOff>
      <xdr:row>18</xdr:row>
      <xdr:rowOff>70732</xdr:rowOff>
    </xdr:to>
    <xdr:cxnSp macro="">
      <xdr:nvCxnSpPr>
        <xdr:cNvPr id="55" name="直線コネクタ 54"/>
        <xdr:cNvCxnSpPr/>
      </xdr:nvCxnSpPr>
      <xdr:spPr bwMode="auto">
        <a:xfrm>
          <a:off x="4305300" y="319077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57048</xdr:rowOff>
    </xdr:from>
    <xdr:to>
      <xdr:col>3</xdr:col>
      <xdr:colOff>904875</xdr:colOff>
      <xdr:row>18</xdr:row>
      <xdr:rowOff>64146</xdr:rowOff>
    </xdr:to>
    <xdr:cxnSp macro="">
      <xdr:nvCxnSpPr>
        <xdr:cNvPr id="58" name="直線コネクタ 57"/>
        <xdr:cNvCxnSpPr/>
      </xdr:nvCxnSpPr>
      <xdr:spPr bwMode="auto">
        <a:xfrm flipV="1">
          <a:off x="3606800" y="3190773"/>
          <a:ext cx="698500" cy="7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23172</xdr:rowOff>
    </xdr:from>
    <xdr:to>
      <xdr:col>3</xdr:col>
      <xdr:colOff>206375</xdr:colOff>
      <xdr:row>18</xdr:row>
      <xdr:rowOff>64146</xdr:rowOff>
    </xdr:to>
    <xdr:cxnSp macro="">
      <xdr:nvCxnSpPr>
        <xdr:cNvPr id="61" name="直線コネクタ 60"/>
        <xdr:cNvCxnSpPr/>
      </xdr:nvCxnSpPr>
      <xdr:spPr bwMode="auto">
        <a:xfrm>
          <a:off x="2908300" y="3156897"/>
          <a:ext cx="698500" cy="4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20367</xdr:rowOff>
    </xdr:from>
    <xdr:to>
      <xdr:col>5</xdr:col>
      <xdr:colOff>34925</xdr:colOff>
      <xdr:row>18</xdr:row>
      <xdr:rowOff>121967</xdr:rowOff>
    </xdr:to>
    <xdr:sp macro="" textlink="">
      <xdr:nvSpPr>
        <xdr:cNvPr id="71" name="円/楕円 70"/>
        <xdr:cNvSpPr/>
      </xdr:nvSpPr>
      <xdr:spPr bwMode="auto">
        <a:xfrm>
          <a:off x="5600700" y="315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163894</xdr:rowOff>
    </xdr:from>
    <xdr:ext cx="762000" cy="259045"/>
    <xdr:sp macro="" textlink="">
      <xdr:nvSpPr>
        <xdr:cNvPr id="72" name="人口1人当たり決算額の推移該当値テキスト130"/>
        <xdr:cNvSpPr txBox="1"/>
      </xdr:nvSpPr>
      <xdr:spPr>
        <a:xfrm>
          <a:off x="5740400" y="312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19932</xdr:rowOff>
    </xdr:from>
    <xdr:to>
      <xdr:col>4</xdr:col>
      <xdr:colOff>520700</xdr:colOff>
      <xdr:row>18</xdr:row>
      <xdr:rowOff>121532</xdr:rowOff>
    </xdr:to>
    <xdr:sp macro="" textlink="">
      <xdr:nvSpPr>
        <xdr:cNvPr id="73" name="円/楕円 72"/>
        <xdr:cNvSpPr/>
      </xdr:nvSpPr>
      <xdr:spPr bwMode="auto">
        <a:xfrm>
          <a:off x="4953000" y="31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106309</xdr:rowOff>
    </xdr:from>
    <xdr:ext cx="736600" cy="259045"/>
    <xdr:sp macro="" textlink="">
      <xdr:nvSpPr>
        <xdr:cNvPr id="74" name="テキスト ボックス 73"/>
        <xdr:cNvSpPr txBox="1"/>
      </xdr:nvSpPr>
      <xdr:spPr>
        <a:xfrm>
          <a:off x="4622800" y="324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6248</xdr:rowOff>
    </xdr:from>
    <xdr:to>
      <xdr:col>3</xdr:col>
      <xdr:colOff>955675</xdr:colOff>
      <xdr:row>18</xdr:row>
      <xdr:rowOff>107848</xdr:rowOff>
    </xdr:to>
    <xdr:sp macro="" textlink="">
      <xdr:nvSpPr>
        <xdr:cNvPr id="75" name="円/楕円 74"/>
        <xdr:cNvSpPr/>
      </xdr:nvSpPr>
      <xdr:spPr bwMode="auto">
        <a:xfrm>
          <a:off x="4254500" y="31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92625</xdr:rowOff>
    </xdr:from>
    <xdr:ext cx="762000" cy="259045"/>
    <xdr:sp macro="" textlink="">
      <xdr:nvSpPr>
        <xdr:cNvPr id="76" name="テキスト ボックス 75"/>
        <xdr:cNvSpPr txBox="1"/>
      </xdr:nvSpPr>
      <xdr:spPr>
        <a:xfrm>
          <a:off x="3924300" y="32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13346</xdr:rowOff>
    </xdr:from>
    <xdr:to>
      <xdr:col>3</xdr:col>
      <xdr:colOff>257175</xdr:colOff>
      <xdr:row>18</xdr:row>
      <xdr:rowOff>114946</xdr:rowOff>
    </xdr:to>
    <xdr:sp macro="" textlink="">
      <xdr:nvSpPr>
        <xdr:cNvPr id="77" name="円/楕円 76"/>
        <xdr:cNvSpPr/>
      </xdr:nvSpPr>
      <xdr:spPr bwMode="auto">
        <a:xfrm>
          <a:off x="35560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99723</xdr:rowOff>
    </xdr:from>
    <xdr:ext cx="762000" cy="259045"/>
    <xdr:sp macro="" textlink="">
      <xdr:nvSpPr>
        <xdr:cNvPr id="78" name="テキスト ボックス 77"/>
        <xdr:cNvSpPr txBox="1"/>
      </xdr:nvSpPr>
      <xdr:spPr>
        <a:xfrm>
          <a:off x="3225800" y="32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143822</xdr:rowOff>
    </xdr:from>
    <xdr:to>
      <xdr:col>2</xdr:col>
      <xdr:colOff>692150</xdr:colOff>
      <xdr:row>18</xdr:row>
      <xdr:rowOff>73972</xdr:rowOff>
    </xdr:to>
    <xdr:sp macro="" textlink="">
      <xdr:nvSpPr>
        <xdr:cNvPr id="79" name="円/楕円 78"/>
        <xdr:cNvSpPr/>
      </xdr:nvSpPr>
      <xdr:spPr bwMode="auto">
        <a:xfrm>
          <a:off x="2857500" y="31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84149</xdr:rowOff>
    </xdr:from>
    <xdr:ext cx="762000" cy="259045"/>
    <xdr:sp macro="" textlink="">
      <xdr:nvSpPr>
        <xdr:cNvPr id="80" name="テキスト ボックス 79"/>
        <xdr:cNvSpPr txBox="1"/>
      </xdr:nvSpPr>
      <xdr:spPr>
        <a:xfrm>
          <a:off x="2527300" y="28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246691</xdr:rowOff>
    </xdr:from>
    <xdr:to>
      <xdr:col>4</xdr:col>
      <xdr:colOff>1117600</xdr:colOff>
      <xdr:row>35</xdr:row>
      <xdr:rowOff>294240</xdr:rowOff>
    </xdr:to>
    <xdr:cxnSp macro="">
      <xdr:nvCxnSpPr>
        <xdr:cNvPr id="113" name="直線コネクタ 112"/>
        <xdr:cNvCxnSpPr/>
      </xdr:nvCxnSpPr>
      <xdr:spPr bwMode="auto">
        <a:xfrm>
          <a:off x="5003800" y="6857041"/>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226308</xdr:rowOff>
    </xdr:from>
    <xdr:to>
      <xdr:col>4</xdr:col>
      <xdr:colOff>469900</xdr:colOff>
      <xdr:row>35</xdr:row>
      <xdr:rowOff>246691</xdr:rowOff>
    </xdr:to>
    <xdr:cxnSp macro="">
      <xdr:nvCxnSpPr>
        <xdr:cNvPr id="116" name="直線コネクタ 115"/>
        <xdr:cNvCxnSpPr/>
      </xdr:nvCxnSpPr>
      <xdr:spPr bwMode="auto">
        <a:xfrm>
          <a:off x="4305300" y="6836658"/>
          <a:ext cx="6985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178473</xdr:rowOff>
    </xdr:from>
    <xdr:to>
      <xdr:col>3</xdr:col>
      <xdr:colOff>904875</xdr:colOff>
      <xdr:row>35</xdr:row>
      <xdr:rowOff>226308</xdr:rowOff>
    </xdr:to>
    <xdr:cxnSp macro="">
      <xdr:nvCxnSpPr>
        <xdr:cNvPr id="119" name="直線コネクタ 118"/>
        <xdr:cNvCxnSpPr/>
      </xdr:nvCxnSpPr>
      <xdr:spPr bwMode="auto">
        <a:xfrm>
          <a:off x="3606800" y="6788823"/>
          <a:ext cx="698500" cy="4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160318</xdr:rowOff>
    </xdr:from>
    <xdr:to>
      <xdr:col>3</xdr:col>
      <xdr:colOff>206375</xdr:colOff>
      <xdr:row>35</xdr:row>
      <xdr:rowOff>178473</xdr:rowOff>
    </xdr:to>
    <xdr:cxnSp macro="">
      <xdr:nvCxnSpPr>
        <xdr:cNvPr id="122" name="直線コネクタ 121"/>
        <xdr:cNvCxnSpPr/>
      </xdr:nvCxnSpPr>
      <xdr:spPr bwMode="auto">
        <a:xfrm>
          <a:off x="2908300" y="6770668"/>
          <a:ext cx="698500" cy="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243440</xdr:rowOff>
    </xdr:from>
    <xdr:to>
      <xdr:col>5</xdr:col>
      <xdr:colOff>34925</xdr:colOff>
      <xdr:row>36</xdr:row>
      <xdr:rowOff>2140</xdr:rowOff>
    </xdr:to>
    <xdr:sp macro="" textlink="">
      <xdr:nvSpPr>
        <xdr:cNvPr id="132" name="円/楕円 131"/>
        <xdr:cNvSpPr/>
      </xdr:nvSpPr>
      <xdr:spPr bwMode="auto">
        <a:xfrm>
          <a:off x="5600700" y="685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215517</xdr:rowOff>
    </xdr:from>
    <xdr:ext cx="762000" cy="259045"/>
    <xdr:sp macro="" textlink="">
      <xdr:nvSpPr>
        <xdr:cNvPr id="133" name="人口1人当たり決算額の推移該当値テキスト445"/>
        <xdr:cNvSpPr txBox="1"/>
      </xdr:nvSpPr>
      <xdr:spPr>
        <a:xfrm>
          <a:off x="5740400" y="68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195891</xdr:rowOff>
    </xdr:from>
    <xdr:to>
      <xdr:col>4</xdr:col>
      <xdr:colOff>520700</xdr:colOff>
      <xdr:row>35</xdr:row>
      <xdr:rowOff>297491</xdr:rowOff>
    </xdr:to>
    <xdr:sp macro="" textlink="">
      <xdr:nvSpPr>
        <xdr:cNvPr id="134" name="円/楕円 133"/>
        <xdr:cNvSpPr/>
      </xdr:nvSpPr>
      <xdr:spPr bwMode="auto">
        <a:xfrm>
          <a:off x="4953000" y="680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307668</xdr:rowOff>
    </xdr:from>
    <xdr:ext cx="736600" cy="259045"/>
    <xdr:sp macro="" textlink="">
      <xdr:nvSpPr>
        <xdr:cNvPr id="135" name="テキスト ボックス 134"/>
        <xdr:cNvSpPr txBox="1"/>
      </xdr:nvSpPr>
      <xdr:spPr>
        <a:xfrm>
          <a:off x="4622800" y="657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175508</xdr:rowOff>
    </xdr:from>
    <xdr:to>
      <xdr:col>3</xdr:col>
      <xdr:colOff>955675</xdr:colOff>
      <xdr:row>35</xdr:row>
      <xdr:rowOff>277108</xdr:rowOff>
    </xdr:to>
    <xdr:sp macro="" textlink="">
      <xdr:nvSpPr>
        <xdr:cNvPr id="136" name="円/楕円 135"/>
        <xdr:cNvSpPr/>
      </xdr:nvSpPr>
      <xdr:spPr bwMode="auto">
        <a:xfrm>
          <a:off x="4254500" y="678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37" name="テキスト ボックス 136"/>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127673</xdr:rowOff>
    </xdr:from>
    <xdr:to>
      <xdr:col>3</xdr:col>
      <xdr:colOff>257175</xdr:colOff>
      <xdr:row>35</xdr:row>
      <xdr:rowOff>229273</xdr:rowOff>
    </xdr:to>
    <xdr:sp macro="" textlink="">
      <xdr:nvSpPr>
        <xdr:cNvPr id="138" name="円/楕円 137"/>
        <xdr:cNvSpPr/>
      </xdr:nvSpPr>
      <xdr:spPr bwMode="auto">
        <a:xfrm>
          <a:off x="3556000" y="673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239450</xdr:rowOff>
    </xdr:from>
    <xdr:ext cx="762000" cy="259045"/>
    <xdr:sp macro="" textlink="">
      <xdr:nvSpPr>
        <xdr:cNvPr id="139" name="テキスト ボックス 138"/>
        <xdr:cNvSpPr txBox="1"/>
      </xdr:nvSpPr>
      <xdr:spPr>
        <a:xfrm>
          <a:off x="3225800" y="650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109518</xdr:rowOff>
    </xdr:from>
    <xdr:to>
      <xdr:col>2</xdr:col>
      <xdr:colOff>692150</xdr:colOff>
      <xdr:row>35</xdr:row>
      <xdr:rowOff>211118</xdr:rowOff>
    </xdr:to>
    <xdr:sp macro="" textlink="">
      <xdr:nvSpPr>
        <xdr:cNvPr id="140" name="円/楕円 139"/>
        <xdr:cNvSpPr/>
      </xdr:nvSpPr>
      <xdr:spPr bwMode="auto">
        <a:xfrm>
          <a:off x="2857500" y="671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221295</xdr:rowOff>
    </xdr:from>
    <xdr:ext cx="762000" cy="259045"/>
    <xdr:sp macro="" textlink="">
      <xdr:nvSpPr>
        <xdr:cNvPr id="141" name="テキスト ボックス 140"/>
        <xdr:cNvSpPr txBox="1"/>
      </xdr:nvSpPr>
      <xdr:spPr>
        <a:xfrm>
          <a:off x="2527300" y="64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400" b="0" i="0">
              <a:solidFill>
                <a:schemeClr val="dk1"/>
              </a:solidFill>
              <a:effectLst/>
              <a:latin typeface="+mn-lt"/>
              <a:ea typeface="+mn-ea"/>
              <a:cs typeface="+mn-cs"/>
            </a:rPr>
            <a:t>　実質収支については、前年度比でやや増加し、</a:t>
          </a:r>
          <a:r>
            <a:rPr lang="en-US" altLang="ja-JP" sz="1400" b="0" i="0">
              <a:solidFill>
                <a:schemeClr val="dk1"/>
              </a:solidFill>
              <a:effectLst/>
              <a:latin typeface="+mn-lt"/>
              <a:ea typeface="+mn-ea"/>
              <a:cs typeface="+mn-cs"/>
            </a:rPr>
            <a:t>125</a:t>
          </a:r>
          <a:r>
            <a:rPr lang="ja-JP" altLang="en-US" sz="1400" b="0" i="0">
              <a:solidFill>
                <a:schemeClr val="dk1"/>
              </a:solidFill>
              <a:effectLst/>
              <a:latin typeface="+mn-lt"/>
              <a:ea typeface="+mn-ea"/>
              <a:cs typeface="+mn-cs"/>
            </a:rPr>
            <a:t>百万円の黒字となった。</a:t>
          </a:r>
        </a:p>
        <a:p>
          <a:pPr algn="l" rtl="1"/>
          <a:r>
            <a:rPr lang="ja-JP" altLang="en-US" sz="1400" b="0" i="0">
              <a:solidFill>
                <a:schemeClr val="dk1"/>
              </a:solidFill>
              <a:effectLst/>
              <a:latin typeface="+mn-lt"/>
              <a:ea typeface="+mn-ea"/>
              <a:cs typeface="+mn-cs"/>
            </a:rPr>
            <a:t>　財政調整基金については、平成</a:t>
          </a:r>
          <a:r>
            <a:rPr lang="en-US" altLang="ja-JP" sz="1400" b="0" i="0">
              <a:solidFill>
                <a:schemeClr val="dk1"/>
              </a:solidFill>
              <a:effectLst/>
              <a:latin typeface="+mn-lt"/>
              <a:ea typeface="+mn-ea"/>
              <a:cs typeface="+mn-cs"/>
            </a:rPr>
            <a:t>22</a:t>
          </a:r>
          <a:r>
            <a:rPr lang="ja-JP" altLang="en-US" sz="1400" b="0" i="0">
              <a:solidFill>
                <a:schemeClr val="dk1"/>
              </a:solidFill>
              <a:effectLst/>
              <a:latin typeface="+mn-lt"/>
              <a:ea typeface="+mn-ea"/>
              <a:cs typeface="+mn-cs"/>
            </a:rPr>
            <a:t>年度以降収支が改善し、基金残高が増えてきており、平成</a:t>
          </a:r>
          <a:r>
            <a:rPr lang="en-US" altLang="ja-JP" sz="1400" b="0" i="0">
              <a:solidFill>
                <a:schemeClr val="dk1"/>
              </a:solidFill>
              <a:effectLst/>
              <a:latin typeface="+mn-lt"/>
              <a:ea typeface="+mn-ea"/>
              <a:cs typeface="+mn-cs"/>
            </a:rPr>
            <a:t>25</a:t>
          </a:r>
          <a:r>
            <a:rPr lang="ja-JP" altLang="en-US" sz="1400" b="0" i="0">
              <a:solidFill>
                <a:schemeClr val="dk1"/>
              </a:solidFill>
              <a:effectLst/>
              <a:latin typeface="+mn-lt"/>
              <a:ea typeface="+mn-ea"/>
              <a:cs typeface="+mn-cs"/>
            </a:rPr>
            <a:t>年度にも町有地売却益を積み立てた。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年度も前年度に引き続き、全ての会計で黒字又は収支均衡となっている。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水道事業会計では、未払金が平成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年度決算時と比較して平成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年度決算時では増加したことなどから、資金剰余額が</a:t>
          </a:r>
          <a:r>
            <a:rPr lang="en-US" altLang="ja-JP" sz="1400" b="0" i="0" baseline="0">
              <a:solidFill>
                <a:schemeClr val="dk1"/>
              </a:solidFill>
              <a:effectLst/>
              <a:latin typeface="+mn-lt"/>
              <a:ea typeface="+mn-ea"/>
              <a:cs typeface="+mn-cs"/>
            </a:rPr>
            <a:t>94</a:t>
          </a:r>
          <a:r>
            <a:rPr lang="ja-JP" altLang="en-US" sz="1400" b="0" i="0" baseline="0">
              <a:solidFill>
                <a:schemeClr val="dk1"/>
              </a:solidFill>
              <a:effectLst/>
              <a:latin typeface="+mn-lt"/>
              <a:ea typeface="+mn-ea"/>
              <a:cs typeface="+mn-cs"/>
            </a:rPr>
            <a:t>百万円減少した。全体としては、</a:t>
          </a:r>
          <a:r>
            <a:rPr lang="ja-JP" altLang="ja-JP" sz="1400" b="0" i="0" baseline="0">
              <a:solidFill>
                <a:schemeClr val="dk1"/>
              </a:solidFill>
              <a:effectLst/>
              <a:latin typeface="+mn-lt"/>
              <a:ea typeface="+mn-ea"/>
              <a:cs typeface="+mn-cs"/>
            </a:rPr>
            <a:t>概ね前年度と同様の決算状況となっている。</a:t>
          </a:r>
          <a:endParaRPr lang="en-US" altLang="ja-JP" sz="14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年度は、臨時財政対策債発行可能額の増額により標準財政規模が拡大したこと、並びに、繰出基準額の減額等により実質的な公債費の額が減額となったことにより、実質公債費比率は前年度に比べ</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ポイント改善した。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は、地方債残高の減少及び勤続年数の長い職員の減少による退職手当負担見込額の減額などにより、将来負担額が減額となったこと、また、町有地売却益を基金に積立てたことにより充当可能財源等が増額となったことにより、前年度に引き続き将来負担比率の該当はな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10117901</v>
      </c>
      <c r="BO4" s="379"/>
      <c r="BP4" s="379"/>
      <c r="BQ4" s="379"/>
      <c r="BR4" s="379"/>
      <c r="BS4" s="379"/>
      <c r="BT4" s="379"/>
      <c r="BU4" s="380"/>
      <c r="BV4" s="378">
        <v>9554579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v>
      </c>
      <c r="CU4" s="554"/>
      <c r="CV4" s="554"/>
      <c r="CW4" s="554"/>
      <c r="CX4" s="554"/>
      <c r="CY4" s="554"/>
      <c r="CZ4" s="554"/>
      <c r="DA4" s="555"/>
      <c r="DB4" s="553">
        <v>0.8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9964913</v>
      </c>
      <c r="BO5" s="384"/>
      <c r="BP5" s="384"/>
      <c r="BQ5" s="384"/>
      <c r="BR5" s="384"/>
      <c r="BS5" s="384"/>
      <c r="BT5" s="384"/>
      <c r="BU5" s="385"/>
      <c r="BV5" s="383">
        <v>9426123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97.4</v>
      </c>
      <c r="CU5" s="354"/>
      <c r="CV5" s="354"/>
      <c r="CW5" s="354"/>
      <c r="CX5" s="354"/>
      <c r="CY5" s="354"/>
      <c r="CZ5" s="354"/>
      <c r="DA5" s="355"/>
      <c r="DB5" s="353">
        <v>97.8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152988</v>
      </c>
      <c r="BO6" s="384"/>
      <c r="BP6" s="384"/>
      <c r="BQ6" s="384"/>
      <c r="BR6" s="384"/>
      <c r="BS6" s="384"/>
      <c r="BT6" s="384"/>
      <c r="BU6" s="385"/>
      <c r="BV6" s="383">
        <v>128456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108.2</v>
      </c>
      <c r="CU6" s="528"/>
      <c r="CV6" s="528"/>
      <c r="CW6" s="528"/>
      <c r="CX6" s="528"/>
      <c r="CY6" s="528"/>
      <c r="CZ6" s="528"/>
      <c r="DA6" s="529"/>
      <c r="DB6" s="527">
        <v>107.9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28430</v>
      </c>
      <c r="BO7" s="384"/>
      <c r="BP7" s="384"/>
      <c r="BQ7" s="384"/>
      <c r="BR7" s="384"/>
      <c r="BS7" s="384"/>
      <c r="BT7" s="384"/>
      <c r="BU7" s="385"/>
      <c r="BV7" s="383">
        <v>78133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6264536</v>
      </c>
      <c r="CU7" s="384"/>
      <c r="CV7" s="384"/>
      <c r="CW7" s="384"/>
      <c r="CX7" s="384"/>
      <c r="CY7" s="384"/>
      <c r="CZ7" s="384"/>
      <c r="DA7" s="385"/>
      <c r="DB7" s="383">
        <v>6192796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124558</v>
      </c>
      <c r="BO8" s="384"/>
      <c r="BP8" s="384"/>
      <c r="BQ8" s="384"/>
      <c r="BR8" s="384"/>
      <c r="BS8" s="384"/>
      <c r="BT8" s="384"/>
      <c r="BU8" s="385"/>
      <c r="BV8" s="383">
        <v>50323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0.76</v>
      </c>
      <c r="CU8" s="491"/>
      <c r="CV8" s="491"/>
      <c r="CW8" s="491"/>
      <c r="CX8" s="491"/>
      <c r="CY8" s="491"/>
      <c r="CZ8" s="491"/>
      <c r="DA8" s="492"/>
      <c r="DB8" s="490">
        <v>0.77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28935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74235</v>
      </c>
      <c r="BO9" s="384"/>
      <c r="BP9" s="384"/>
      <c r="BQ9" s="384"/>
      <c r="BR9" s="384"/>
      <c r="BS9" s="384"/>
      <c r="BT9" s="384"/>
      <c r="BU9" s="385"/>
      <c r="BV9" s="383">
        <v>-7151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29052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76651</v>
      </c>
      <c r="BO10" s="384"/>
      <c r="BP10" s="384"/>
      <c r="BQ10" s="384"/>
      <c r="BR10" s="384"/>
      <c r="BS10" s="384"/>
      <c r="BT10" s="384"/>
      <c r="BU10" s="385"/>
      <c r="BV10" s="383">
        <v>82164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30881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496</v>
      </c>
      <c r="BO12" s="384"/>
      <c r="BP12" s="384"/>
      <c r="BQ12" s="384"/>
      <c r="BR12" s="384"/>
      <c r="BS12" s="384"/>
      <c r="BT12" s="384"/>
      <c r="BU12" s="385"/>
      <c r="BV12" s="383">
        <v>11500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30719</v>
      </c>
      <c r="S13" s="483"/>
      <c r="T13" s="483"/>
      <c r="U13" s="483"/>
      <c r="V13" s="484"/>
      <c r="W13" s="470" t="s">
        <v>123</v>
      </c>
      <c r="X13" s="396"/>
      <c r="Y13" s="396"/>
      <c r="Z13" s="396"/>
      <c r="AA13" s="396"/>
      <c r="AB13" s="397"/>
      <c r="AC13" s="359">
        <v>78</v>
      </c>
      <c r="AD13" s="360"/>
      <c r="AE13" s="360"/>
      <c r="AF13" s="360"/>
      <c r="AG13" s="361"/>
      <c r="AH13" s="359">
        <v>109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150390</v>
      </c>
      <c r="BO13" s="384"/>
      <c r="BP13" s="384"/>
      <c r="BQ13" s="384"/>
      <c r="BR13" s="384"/>
      <c r="BS13" s="384"/>
      <c r="BT13" s="384"/>
      <c r="BU13" s="385"/>
      <c r="BV13" s="383">
        <v>63513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30908</v>
      </c>
      <c r="S14" s="483"/>
      <c r="T14" s="483"/>
      <c r="U14" s="483"/>
      <c r="V14" s="484"/>
      <c r="W14" s="485"/>
      <c r="X14" s="399"/>
      <c r="Y14" s="399"/>
      <c r="Z14" s="399"/>
      <c r="AA14" s="399"/>
      <c r="AB14" s="400"/>
      <c r="AC14" s="475">
        <v>0.6</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30747</v>
      </c>
      <c r="S15" s="483"/>
      <c r="T15" s="483"/>
      <c r="U15" s="483"/>
      <c r="V15" s="484"/>
      <c r="W15" s="470" t="s">
        <v>130</v>
      </c>
      <c r="X15" s="396"/>
      <c r="Y15" s="396"/>
      <c r="Z15" s="396"/>
      <c r="AA15" s="396"/>
      <c r="AB15" s="397"/>
      <c r="AC15" s="359">
        <v>3041</v>
      </c>
      <c r="AD15" s="360"/>
      <c r="AE15" s="360"/>
      <c r="AF15" s="360"/>
      <c r="AG15" s="361"/>
      <c r="AH15" s="359">
        <v>3248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3512567</v>
      </c>
      <c r="BO15" s="379"/>
      <c r="BP15" s="379"/>
      <c r="BQ15" s="379"/>
      <c r="BR15" s="379"/>
      <c r="BS15" s="379"/>
      <c r="BT15" s="379"/>
      <c r="BU15" s="380"/>
      <c r="BV15" s="378">
        <v>3460445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23.9</v>
      </c>
      <c r="AD16" s="476"/>
      <c r="AE16" s="476"/>
      <c r="AF16" s="476"/>
      <c r="AG16" s="477"/>
      <c r="AH16" s="475">
        <v>24.3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4552548</v>
      </c>
      <c r="BO16" s="384"/>
      <c r="BP16" s="384"/>
      <c r="BQ16" s="384"/>
      <c r="BR16" s="384"/>
      <c r="BS16" s="384"/>
      <c r="BT16" s="384"/>
      <c r="BU16" s="385"/>
      <c r="BV16" s="383">
        <v>4546992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9587</v>
      </c>
      <c r="AD17" s="360"/>
      <c r="AE17" s="360"/>
      <c r="AF17" s="360"/>
      <c r="AG17" s="361"/>
      <c r="AH17" s="359">
        <v>9794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4584115</v>
      </c>
      <c r="BO17" s="384"/>
      <c r="BP17" s="384"/>
      <c r="BQ17" s="384"/>
      <c r="BR17" s="384"/>
      <c r="BS17" s="384"/>
      <c r="BT17" s="384"/>
      <c r="BU17" s="385"/>
      <c r="BV17" s="383">
        <v>4504041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16.78</v>
      </c>
      <c r="M18" s="446"/>
      <c r="N18" s="446"/>
      <c r="O18" s="446"/>
      <c r="P18" s="446"/>
      <c r="Q18" s="446"/>
      <c r="R18" s="447"/>
      <c r="S18" s="447"/>
      <c r="T18" s="447"/>
      <c r="U18" s="447"/>
      <c r="V18" s="448"/>
      <c r="W18" s="462"/>
      <c r="X18" s="463"/>
      <c r="Y18" s="463"/>
      <c r="Z18" s="463"/>
      <c r="AA18" s="463"/>
      <c r="AB18" s="471"/>
      <c r="AC18" s="347">
        <v>75.5</v>
      </c>
      <c r="AD18" s="348"/>
      <c r="AE18" s="348"/>
      <c r="AF18" s="348"/>
      <c r="AG18" s="449"/>
      <c r="AH18" s="347">
        <v>73.2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6277166</v>
      </c>
      <c r="BO18" s="384"/>
      <c r="BP18" s="384"/>
      <c r="BQ18" s="384"/>
      <c r="BR18" s="384"/>
      <c r="BS18" s="384"/>
      <c r="BT18" s="384"/>
      <c r="BU18" s="385"/>
      <c r="BV18" s="383">
        <v>6259952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1724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7986194</v>
      </c>
      <c r="BO19" s="384"/>
      <c r="BP19" s="384"/>
      <c r="BQ19" s="384"/>
      <c r="BR19" s="384"/>
      <c r="BS19" s="384"/>
      <c r="BT19" s="384"/>
      <c r="BU19" s="385"/>
      <c r="BV19" s="383">
        <v>7198213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11248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10744951</v>
      </c>
      <c r="BO23" s="384"/>
      <c r="BP23" s="384"/>
      <c r="BQ23" s="384"/>
      <c r="BR23" s="384"/>
      <c r="BS23" s="384"/>
      <c r="BT23" s="384"/>
      <c r="BU23" s="385"/>
      <c r="BV23" s="383">
        <v>11031239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8000</v>
      </c>
      <c r="R24" s="360"/>
      <c r="S24" s="360"/>
      <c r="T24" s="360"/>
      <c r="U24" s="360"/>
      <c r="V24" s="361"/>
      <c r="W24" s="425"/>
      <c r="X24" s="416"/>
      <c r="Y24" s="417"/>
      <c r="Z24" s="356" t="s">
        <v>153</v>
      </c>
      <c r="AA24" s="357"/>
      <c r="AB24" s="357"/>
      <c r="AC24" s="357"/>
      <c r="AD24" s="357"/>
      <c r="AE24" s="357"/>
      <c r="AF24" s="357"/>
      <c r="AG24" s="358"/>
      <c r="AH24" s="359">
        <v>218</v>
      </c>
      <c r="AI24" s="360"/>
      <c r="AJ24" s="360"/>
      <c r="AK24" s="360"/>
      <c r="AL24" s="361"/>
      <c r="AM24" s="359">
        <v>612798</v>
      </c>
      <c r="AN24" s="360"/>
      <c r="AO24" s="360"/>
      <c r="AP24" s="360"/>
      <c r="AQ24" s="360"/>
      <c r="AR24" s="361"/>
      <c r="AS24" s="359">
        <v>2811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7215019</v>
      </c>
      <c r="BO24" s="384"/>
      <c r="BP24" s="384"/>
      <c r="BQ24" s="384"/>
      <c r="BR24" s="384"/>
      <c r="BS24" s="384"/>
      <c r="BT24" s="384"/>
      <c r="BU24" s="385"/>
      <c r="BV24" s="383">
        <v>6881507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7050</v>
      </c>
      <c r="R25" s="360"/>
      <c r="S25" s="360"/>
      <c r="T25" s="360"/>
      <c r="U25" s="360"/>
      <c r="V25" s="361"/>
      <c r="W25" s="425"/>
      <c r="X25" s="416"/>
      <c r="Y25" s="417"/>
      <c r="Z25" s="356" t="s">
        <v>156</v>
      </c>
      <c r="AA25" s="357"/>
      <c r="AB25" s="357"/>
      <c r="AC25" s="357"/>
      <c r="AD25" s="357"/>
      <c r="AE25" s="357"/>
      <c r="AF25" s="357"/>
      <c r="AG25" s="358"/>
      <c r="AH25" s="359">
        <v>40</v>
      </c>
      <c r="AI25" s="360"/>
      <c r="AJ25" s="360"/>
      <c r="AK25" s="360"/>
      <c r="AL25" s="361"/>
      <c r="AM25" s="359">
        <v>106800</v>
      </c>
      <c r="AN25" s="360"/>
      <c r="AO25" s="360"/>
      <c r="AP25" s="360"/>
      <c r="AQ25" s="360"/>
      <c r="AR25" s="361"/>
      <c r="AS25" s="359">
        <v>2670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1258551</v>
      </c>
      <c r="BO25" s="379"/>
      <c r="BP25" s="379"/>
      <c r="BQ25" s="379"/>
      <c r="BR25" s="379"/>
      <c r="BS25" s="379"/>
      <c r="BT25" s="379"/>
      <c r="BU25" s="380"/>
      <c r="BV25" s="378">
        <v>768981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6550</v>
      </c>
      <c r="R26" s="360"/>
      <c r="S26" s="360"/>
      <c r="T26" s="360"/>
      <c r="U26" s="360"/>
      <c r="V26" s="361"/>
      <c r="W26" s="425"/>
      <c r="X26" s="416"/>
      <c r="Y26" s="417"/>
      <c r="Z26" s="356" t="s">
        <v>159</v>
      </c>
      <c r="AA26" s="436"/>
      <c r="AB26" s="436"/>
      <c r="AC26" s="436"/>
      <c r="AD26" s="436"/>
      <c r="AE26" s="436"/>
      <c r="AF26" s="436"/>
      <c r="AG26" s="437"/>
      <c r="AH26" s="359">
        <v>5</v>
      </c>
      <c r="AI26" s="360"/>
      <c r="AJ26" s="360"/>
      <c r="AK26" s="360"/>
      <c r="AL26" s="361"/>
      <c r="AM26" s="359">
        <v>12250</v>
      </c>
      <c r="AN26" s="360"/>
      <c r="AO26" s="360"/>
      <c r="AP26" s="360"/>
      <c r="AQ26" s="360"/>
      <c r="AR26" s="361"/>
      <c r="AS26" s="359">
        <v>2450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3950</v>
      </c>
      <c r="R27" s="360"/>
      <c r="S27" s="360"/>
      <c r="T27" s="360"/>
      <c r="U27" s="360"/>
      <c r="V27" s="361"/>
      <c r="W27" s="425"/>
      <c r="X27" s="416"/>
      <c r="Y27" s="417"/>
      <c r="Z27" s="356" t="s">
        <v>162</v>
      </c>
      <c r="AA27" s="357"/>
      <c r="AB27" s="357"/>
      <c r="AC27" s="357"/>
      <c r="AD27" s="357"/>
      <c r="AE27" s="357"/>
      <c r="AF27" s="357"/>
      <c r="AG27" s="358"/>
      <c r="AH27" s="359">
        <v>15</v>
      </c>
      <c r="AI27" s="360"/>
      <c r="AJ27" s="360"/>
      <c r="AK27" s="360"/>
      <c r="AL27" s="361"/>
      <c r="AM27" s="359">
        <v>44229</v>
      </c>
      <c r="AN27" s="360"/>
      <c r="AO27" s="360"/>
      <c r="AP27" s="360"/>
      <c r="AQ27" s="360"/>
      <c r="AR27" s="361"/>
      <c r="AS27" s="359">
        <v>2949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273543</v>
      </c>
      <c r="BO27" s="387"/>
      <c r="BP27" s="387"/>
      <c r="BQ27" s="387"/>
      <c r="BR27" s="387"/>
      <c r="BS27" s="387"/>
      <c r="BT27" s="387"/>
      <c r="BU27" s="388"/>
      <c r="BV27" s="386">
        <v>273490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3500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1376181</v>
      </c>
      <c r="BO28" s="379"/>
      <c r="BP28" s="379"/>
      <c r="BQ28" s="379"/>
      <c r="BR28" s="379"/>
      <c r="BS28" s="379"/>
      <c r="BT28" s="379"/>
      <c r="BU28" s="380"/>
      <c r="BV28" s="378">
        <v>1300026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3300</v>
      </c>
      <c r="R29" s="360"/>
      <c r="S29" s="360"/>
      <c r="T29" s="360"/>
      <c r="U29" s="360"/>
      <c r="V29" s="361"/>
      <c r="W29" s="425"/>
      <c r="X29" s="416"/>
      <c r="Y29" s="417"/>
      <c r="Z29" s="356" t="s">
        <v>169</v>
      </c>
      <c r="AA29" s="357"/>
      <c r="AB29" s="357"/>
      <c r="AC29" s="357"/>
      <c r="AD29" s="357"/>
      <c r="AE29" s="357"/>
      <c r="AF29" s="357"/>
      <c r="AG29" s="358"/>
      <c r="AH29" s="359">
        <v>233</v>
      </c>
      <c r="AI29" s="360"/>
      <c r="AJ29" s="360"/>
      <c r="AK29" s="360"/>
      <c r="AL29" s="361"/>
      <c r="AM29" s="359">
        <v>657027</v>
      </c>
      <c r="AN29" s="360"/>
      <c r="AO29" s="360"/>
      <c r="AP29" s="360"/>
      <c r="AQ29" s="360"/>
      <c r="AR29" s="361"/>
      <c r="AS29" s="359">
        <v>2820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1245203</v>
      </c>
      <c r="BO29" s="384"/>
      <c r="BP29" s="384"/>
      <c r="BQ29" s="384"/>
      <c r="BR29" s="384"/>
      <c r="BS29" s="384"/>
      <c r="BT29" s="384"/>
      <c r="BU29" s="385"/>
      <c r="BV29" s="383">
        <v>1244869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2079794</v>
      </c>
      <c r="BO30" s="387"/>
      <c r="BP30" s="387"/>
      <c r="BQ30" s="387"/>
      <c r="BR30" s="387"/>
      <c r="BS30" s="387"/>
      <c r="BT30" s="387"/>
      <c r="BU30" s="388"/>
      <c r="BV30" s="386">
        <v>1332437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淀川右岸水防事務組合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大阪府広域水道企業団（水道事業会計）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大沢地区特設水道施設事業特別会計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大阪府広域水道企業団（工業用水道事業）</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大阪府後期高齢者医療広域連合（一般会計）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大阪府後期高齢者医療広域連合（後期高齢者医療特別会計）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12058</v>
      </c>
      <c r="J41" s="83">
        <v>11703</v>
      </c>
      <c r="K41" s="83">
        <v>11199</v>
      </c>
      <c r="L41" s="83">
        <v>11031</v>
      </c>
      <c r="M41" s="84">
        <v>10745</v>
      </c>
    </row>
    <row r="42" spans="2:13" ht="27.75" customHeight="1">
      <c r="B42" s="1169"/>
      <c r="C42" s="1170"/>
      <c r="D42" s="85"/>
      <c r="E42" s="1173" t="s">
        <v>26</v>
      </c>
      <c r="F42" s="1173"/>
      <c r="G42" s="1173"/>
      <c r="H42" s="1174"/>
      <c r="I42" s="86">
        <v>92</v>
      </c>
      <c r="J42" s="87">
        <v>70</v>
      </c>
      <c r="K42" s="87">
        <v>60</v>
      </c>
      <c r="L42" s="87">
        <v>50</v>
      </c>
      <c r="M42" s="88">
        <v>41</v>
      </c>
    </row>
    <row r="43" spans="2:13" ht="27.75" customHeight="1">
      <c r="B43" s="1169"/>
      <c r="C43" s="1170"/>
      <c r="D43" s="85"/>
      <c r="E43" s="1173" t="s">
        <v>27</v>
      </c>
      <c r="F43" s="1173"/>
      <c r="G43" s="1173"/>
      <c r="H43" s="1174"/>
      <c r="I43" s="86">
        <v>5958</v>
      </c>
      <c r="J43" s="87">
        <v>5638</v>
      </c>
      <c r="K43" s="87">
        <v>5249</v>
      </c>
      <c r="L43" s="87">
        <v>4955</v>
      </c>
      <c r="M43" s="88">
        <v>4683</v>
      </c>
    </row>
    <row r="44" spans="2:13" ht="27.75" customHeight="1">
      <c r="B44" s="1169"/>
      <c r="C44" s="1170"/>
      <c r="D44" s="85"/>
      <c r="E44" s="1173" t="s">
        <v>28</v>
      </c>
      <c r="F44" s="1173"/>
      <c r="G44" s="1173"/>
      <c r="H44" s="1174"/>
      <c r="I44" s="86" t="s">
        <v>476</v>
      </c>
      <c r="J44" s="87" t="s">
        <v>476</v>
      </c>
      <c r="K44" s="87" t="s">
        <v>476</v>
      </c>
      <c r="L44" s="87" t="s">
        <v>476</v>
      </c>
      <c r="M44" s="88" t="s">
        <v>476</v>
      </c>
    </row>
    <row r="45" spans="2:13" ht="27.75" customHeight="1">
      <c r="B45" s="1169"/>
      <c r="C45" s="1170"/>
      <c r="D45" s="85"/>
      <c r="E45" s="1173" t="s">
        <v>29</v>
      </c>
      <c r="F45" s="1173"/>
      <c r="G45" s="1173"/>
      <c r="H45" s="1174"/>
      <c r="I45" s="86">
        <v>1843</v>
      </c>
      <c r="J45" s="87">
        <v>1735</v>
      </c>
      <c r="K45" s="87">
        <v>1469</v>
      </c>
      <c r="L45" s="87">
        <v>1354</v>
      </c>
      <c r="M45" s="88">
        <v>1127</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4269</v>
      </c>
      <c r="J49" s="87">
        <v>4461</v>
      </c>
      <c r="K49" s="87">
        <v>4382</v>
      </c>
      <c r="L49" s="87">
        <v>4451</v>
      </c>
      <c r="M49" s="88">
        <v>5180</v>
      </c>
    </row>
    <row r="50" spans="2:13" ht="27.75" customHeight="1">
      <c r="B50" s="1169"/>
      <c r="C50" s="1170"/>
      <c r="D50" s="85"/>
      <c r="E50" s="1173" t="s">
        <v>35</v>
      </c>
      <c r="F50" s="1173"/>
      <c r="G50" s="1173"/>
      <c r="H50" s="1174"/>
      <c r="I50" s="86">
        <v>4000</v>
      </c>
      <c r="J50" s="87">
        <v>3900</v>
      </c>
      <c r="K50" s="87">
        <v>3777</v>
      </c>
      <c r="L50" s="87">
        <v>3665</v>
      </c>
      <c r="M50" s="88">
        <v>3655</v>
      </c>
    </row>
    <row r="51" spans="2:13" ht="27.75" customHeight="1">
      <c r="B51" s="1171"/>
      <c r="C51" s="1172"/>
      <c r="D51" s="85"/>
      <c r="E51" s="1173" t="s">
        <v>36</v>
      </c>
      <c r="F51" s="1173"/>
      <c r="G51" s="1173"/>
      <c r="H51" s="1174"/>
      <c r="I51" s="86">
        <v>9906</v>
      </c>
      <c r="J51" s="87">
        <v>10060</v>
      </c>
      <c r="K51" s="87">
        <v>10139</v>
      </c>
      <c r="L51" s="87">
        <v>10150</v>
      </c>
      <c r="M51" s="88">
        <v>10187</v>
      </c>
    </row>
    <row r="52" spans="2:13" ht="27.75" customHeight="1" thickBot="1">
      <c r="B52" s="1175" t="s">
        <v>37</v>
      </c>
      <c r="C52" s="1176"/>
      <c r="D52" s="90"/>
      <c r="E52" s="1177" t="s">
        <v>38</v>
      </c>
      <c r="F52" s="1177"/>
      <c r="G52" s="1177"/>
      <c r="H52" s="1178"/>
      <c r="I52" s="91">
        <v>1775</v>
      </c>
      <c r="J52" s="92">
        <v>725</v>
      </c>
      <c r="K52" s="92">
        <v>-320</v>
      </c>
      <c r="L52" s="92">
        <v>-876</v>
      </c>
      <c r="M52" s="93">
        <v>-2426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12075</v>
      </c>
      <c r="E3" s="116"/>
      <c r="F3" s="117">
        <v>47258</v>
      </c>
      <c r="G3" s="118"/>
      <c r="H3" s="119"/>
    </row>
    <row r="4" spans="1:8">
      <c r="A4" s="120"/>
      <c r="B4" s="121"/>
      <c r="C4" s="122"/>
      <c r="D4" s="123">
        <v>11703</v>
      </c>
      <c r="E4" s="124"/>
      <c r="F4" s="125">
        <v>27842</v>
      </c>
      <c r="G4" s="126"/>
      <c r="H4" s="127"/>
    </row>
    <row r="5" spans="1:8">
      <c r="A5" s="108" t="s">
        <v>509</v>
      </c>
      <c r="B5" s="113"/>
      <c r="C5" s="114"/>
      <c r="D5" s="115">
        <v>20640</v>
      </c>
      <c r="E5" s="116"/>
      <c r="F5" s="117">
        <v>49426</v>
      </c>
      <c r="G5" s="118"/>
      <c r="H5" s="119"/>
    </row>
    <row r="6" spans="1:8">
      <c r="A6" s="120"/>
      <c r="B6" s="121"/>
      <c r="C6" s="122"/>
      <c r="D6" s="123">
        <v>19791</v>
      </c>
      <c r="E6" s="124"/>
      <c r="F6" s="125">
        <v>26568</v>
      </c>
      <c r="G6" s="126"/>
      <c r="H6" s="127"/>
    </row>
    <row r="7" spans="1:8">
      <c r="A7" s="108" t="s">
        <v>510</v>
      </c>
      <c r="B7" s="113"/>
      <c r="C7" s="114"/>
      <c r="D7" s="115">
        <v>14338</v>
      </c>
      <c r="E7" s="116"/>
      <c r="F7" s="117">
        <v>42839</v>
      </c>
      <c r="G7" s="118"/>
      <c r="H7" s="119"/>
    </row>
    <row r="8" spans="1:8">
      <c r="A8" s="120"/>
      <c r="B8" s="121"/>
      <c r="C8" s="122"/>
      <c r="D8" s="123">
        <v>9068</v>
      </c>
      <c r="E8" s="124"/>
      <c r="F8" s="125">
        <v>22027</v>
      </c>
      <c r="G8" s="126"/>
      <c r="H8" s="127"/>
    </row>
    <row r="9" spans="1:8">
      <c r="A9" s="108" t="s">
        <v>511</v>
      </c>
      <c r="B9" s="113"/>
      <c r="C9" s="114"/>
      <c r="D9" s="115">
        <v>23270</v>
      </c>
      <c r="E9" s="116"/>
      <c r="F9" s="117">
        <v>46819</v>
      </c>
      <c r="G9" s="118"/>
      <c r="H9" s="119"/>
    </row>
    <row r="10" spans="1:8">
      <c r="A10" s="120"/>
      <c r="B10" s="121"/>
      <c r="C10" s="122"/>
      <c r="D10" s="123">
        <v>17717</v>
      </c>
      <c r="E10" s="124"/>
      <c r="F10" s="125">
        <v>24121</v>
      </c>
      <c r="G10" s="126"/>
      <c r="H10" s="127"/>
    </row>
    <row r="11" spans="1:8">
      <c r="A11" s="108" t="s">
        <v>512</v>
      </c>
      <c r="B11" s="113"/>
      <c r="C11" s="114"/>
      <c r="D11" s="115">
        <v>16995</v>
      </c>
      <c r="E11" s="116"/>
      <c r="F11" s="117">
        <v>53270</v>
      </c>
      <c r="G11" s="118"/>
      <c r="H11" s="119"/>
    </row>
    <row r="12" spans="1:8">
      <c r="A12" s="120"/>
      <c r="B12" s="121"/>
      <c r="C12" s="128"/>
      <c r="D12" s="123">
        <v>12547</v>
      </c>
      <c r="E12" s="124"/>
      <c r="F12" s="125">
        <v>24316</v>
      </c>
      <c r="G12" s="126"/>
      <c r="H12" s="127"/>
    </row>
    <row r="13" spans="1:8">
      <c r="A13" s="108"/>
      <c r="B13" s="113"/>
      <c r="C13" s="129"/>
      <c r="D13" s="130">
        <v>17464</v>
      </c>
      <c r="E13" s="131"/>
      <c r="F13" s="132">
        <v>47922</v>
      </c>
      <c r="G13" s="133"/>
      <c r="H13" s="119"/>
    </row>
    <row r="14" spans="1:8">
      <c r="A14" s="120"/>
      <c r="B14" s="121"/>
      <c r="C14" s="122"/>
      <c r="D14" s="123">
        <v>14165</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0.46</v>
      </c>
      <c r="C19" s="134">
        <f>ROUND(VALUE(SUBSTITUTE(実質収支比率等に係る経年分析!G$48,"▲","-")),2)</f>
        <v>0.91</v>
      </c>
      <c r="D19" s="134">
        <f>ROUND(VALUE(SUBSTITUTE(実質収支比率等に係る経年分析!H$48,"▲","-")),2)</f>
        <v>0.94</v>
      </c>
      <c r="E19" s="134">
        <f>ROUND(VALUE(SUBSTITUTE(実質収支比率等に係る経年分析!I$48,"▲","-")),2)</f>
        <v>0.81</v>
      </c>
      <c r="F19" s="134">
        <f>ROUND(VALUE(SUBSTITUTE(実質収支比率等に係る経年分析!J$48,"▲","-")),2)</f>
        <v>1.99</v>
      </c>
    </row>
    <row r="20" spans="1:11">
      <c r="A20" s="134" t="s">
        <v>43</v>
      </c>
      <c r="B20" s="134">
        <f>ROUND(VALUE(SUBSTITUTE(実質収支比率等に係る経年分析!F$47,"▲","-")),2)</f>
        <v>19.04</v>
      </c>
      <c r="C20" s="134">
        <f>ROUND(VALUE(SUBSTITUTE(実質収支比率等に係る経年分析!G$47,"▲","-")),2)</f>
        <v>19.89</v>
      </c>
      <c r="D20" s="134">
        <f>ROUND(VALUE(SUBSTITUTE(実質収支比率等に係る経年分析!H$47,"▲","-")),2)</f>
        <v>20.100000000000001</v>
      </c>
      <c r="E20" s="134">
        <f>ROUND(VALUE(SUBSTITUTE(実質収支比率等に係る経年分析!I$47,"▲","-")),2)</f>
        <v>20.99</v>
      </c>
      <c r="F20" s="134">
        <f>ROUND(VALUE(SUBSTITUTE(実質収支比率等に係る経年分析!J$47,"▲","-")),2)</f>
        <v>21.97</v>
      </c>
    </row>
    <row r="21" spans="1:11">
      <c r="A21" s="134" t="s">
        <v>44</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2.4700000000000002</v>
      </c>
      <c r="D21" s="134">
        <f>IF(ISNUMBER(VALUE(SUBSTITUTE(実質収支比率等に係る経年分析!H$49,"▲","-"))),ROUND(VALUE(SUBSTITUTE(実質収支比率等に係る経年分析!H$49,"▲","-")),2),NA())</f>
        <v>0.65</v>
      </c>
      <c r="E21" s="134">
        <f>IF(ISNUMBER(VALUE(SUBSTITUTE(実質収支比率等に係る経年分析!I$49,"▲","-"))),ROUND(VALUE(SUBSTITUTE(実質収支比率等に係る経年分析!I$49,"▲","-")),2),NA())</f>
        <v>1.03</v>
      </c>
      <c r="F21" s="134">
        <f>IF(ISNUMBER(VALUE(SUBSTITUTE(実質収支比率等に係る経年分析!J$49,"▲","-"))),ROUND(VALUE(SUBSTITUTE(実質収支比率等に係る経年分析!J$49,"▲","-")),2),NA())</f>
        <v>2.4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大沢地区特設水道施設事業特別会計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1.1399999999999999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1130</v>
      </c>
      <c r="E42" s="136"/>
      <c r="F42" s="136"/>
      <c r="G42" s="136">
        <f>'実質公債費比率（分子）の構造'!L$52</f>
        <v>1147</v>
      </c>
      <c r="H42" s="136"/>
      <c r="I42" s="136"/>
      <c r="J42" s="136">
        <f>'実質公債費比率（分子）の構造'!M$52</f>
        <v>1207</v>
      </c>
      <c r="K42" s="136"/>
      <c r="L42" s="136"/>
      <c r="M42" s="136">
        <f>'実質公債費比率（分子）の構造'!N$52</f>
        <v>1193</v>
      </c>
      <c r="N42" s="136"/>
      <c r="O42" s="136"/>
      <c r="P42" s="136">
        <f>'実質公債費比率（分子）の構造'!O$52</f>
        <v>1195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24</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423</v>
      </c>
      <c r="C46" s="136"/>
      <c r="D46" s="136"/>
      <c r="E46" s="136">
        <f>'実質公債費比率（分子）の構造'!L$48</f>
        <v>413</v>
      </c>
      <c r="F46" s="136"/>
      <c r="G46" s="136"/>
      <c r="H46" s="136">
        <f>'実質公債費比率（分子）の構造'!M$48</f>
        <v>400</v>
      </c>
      <c r="I46" s="136"/>
      <c r="J46" s="136"/>
      <c r="K46" s="136">
        <f>'実質公債費比率（分子）の構造'!N$48</f>
        <v>399</v>
      </c>
      <c r="L46" s="136"/>
      <c r="M46" s="136"/>
      <c r="N46" s="136">
        <f>'実質公債費比率（分子）の構造'!O$48</f>
        <v>394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1305</v>
      </c>
      <c r="C49" s="136"/>
      <c r="D49" s="136"/>
      <c r="E49" s="136">
        <f>'実質公債費比率（分子）の構造'!L$45</f>
        <v>1319</v>
      </c>
      <c r="F49" s="136"/>
      <c r="G49" s="136"/>
      <c r="H49" s="136">
        <f>'実質公債費比率（分子）の構造'!M$45</f>
        <v>1336</v>
      </c>
      <c r="I49" s="136"/>
      <c r="J49" s="136"/>
      <c r="K49" s="136">
        <f>'実質公債費比率（分子）の構造'!N$45</f>
        <v>1301</v>
      </c>
      <c r="L49" s="136"/>
      <c r="M49" s="136"/>
      <c r="N49" s="136">
        <f>'実質公債費比率（分子）の構造'!O$45</f>
        <v>1230</v>
      </c>
      <c r="O49" s="136"/>
      <c r="P49" s="136"/>
    </row>
    <row r="50" spans="1:16">
      <c r="A50" s="136" t="s">
        <v>59</v>
      </c>
      <c r="B50" s="136" t="e">
        <f>NA()</f>
        <v>#N/A</v>
      </c>
      <c r="C50" s="136">
        <f>IF(ISNUMBER('実質公債費比率（分子）の構造'!K$53),'実質公債費比率（分子）の構造'!K$53,NA())</f>
        <v>622</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540</v>
      </c>
      <c r="J50" s="136" t="e">
        <f>NA()</f>
        <v>#N/A</v>
      </c>
      <c r="K50" s="136" t="e">
        <f>NA()</f>
        <v>#N/A</v>
      </c>
      <c r="L50" s="136">
        <f>IF(ISNUMBER('実質公債費比率（分子）の構造'!N$53),'実質公債費比率（分子）の構造'!N$53,NA())</f>
        <v>518</v>
      </c>
      <c r="M50" s="136" t="e">
        <f>NA()</f>
        <v>#N/A</v>
      </c>
      <c r="N50" s="136" t="e">
        <f>NA()</f>
        <v>#N/A</v>
      </c>
      <c r="O50" s="136">
        <f>IF(ISNUMBER('実質公債費比率（分子）の構造'!O$53),'実質公債費比率（分子）の構造'!O$53,NA())</f>
        <v>440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9906</v>
      </c>
      <c r="E56" s="135"/>
      <c r="F56" s="135"/>
      <c r="G56" s="135">
        <f>'将来負担比率（分子）の構造'!J$51</f>
        <v>10060</v>
      </c>
      <c r="H56" s="135"/>
      <c r="I56" s="135"/>
      <c r="J56" s="135">
        <f>'将来負担比率（分子）の構造'!K$51</f>
        <v>10139</v>
      </c>
      <c r="K56" s="135"/>
      <c r="L56" s="135"/>
      <c r="M56" s="135">
        <f>'将来負担比率（分子）の構造'!L$51</f>
        <v>10150</v>
      </c>
      <c r="N56" s="135"/>
      <c r="O56" s="135"/>
      <c r="P56" s="135">
        <f>'将来負担比率（分子）の構造'!M$51</f>
        <v>10187</v>
      </c>
    </row>
    <row r="57" spans="1:16">
      <c r="A57" s="135" t="s">
        <v>35</v>
      </c>
      <c r="B57" s="135"/>
      <c r="C57" s="135"/>
      <c r="D57" s="135">
        <f>'将来負担比率（分子）の構造'!I$50</f>
        <v>4000</v>
      </c>
      <c r="E57" s="135"/>
      <c r="F57" s="135"/>
      <c r="G57" s="135">
        <f>'将来負担比率（分子）の構造'!J$50</f>
        <v>3900</v>
      </c>
      <c r="H57" s="135"/>
      <c r="I57" s="135"/>
      <c r="J57" s="135">
        <f>'将来負担比率（分子）の構造'!K$50</f>
        <v>3777</v>
      </c>
      <c r="K57" s="135"/>
      <c r="L57" s="135"/>
      <c r="M57" s="135">
        <f>'将来負担比率（分子）の構造'!L$50</f>
        <v>3665</v>
      </c>
      <c r="N57" s="135"/>
      <c r="O57" s="135"/>
      <c r="P57" s="135">
        <f>'将来負担比率（分子）の構造'!M$50</f>
        <v>3655</v>
      </c>
    </row>
    <row r="58" spans="1:16">
      <c r="A58" s="135" t="s">
        <v>34</v>
      </c>
      <c r="B58" s="135"/>
      <c r="C58" s="135"/>
      <c r="D58" s="135">
        <f>'将来負担比率（分子）の構造'!I$49</f>
        <v>4269</v>
      </c>
      <c r="E58" s="135"/>
      <c r="F58" s="135"/>
      <c r="G58" s="135">
        <f>'将来負担比率（分子）の構造'!J$49</f>
        <v>4461</v>
      </c>
      <c r="H58" s="135"/>
      <c r="I58" s="135"/>
      <c r="J58" s="135">
        <f>'将来負担比率（分子）の構造'!K$49</f>
        <v>4382</v>
      </c>
      <c r="K58" s="135"/>
      <c r="L58" s="135"/>
      <c r="M58" s="135">
        <f>'将来負担比率（分子）の構造'!L$49</f>
        <v>4451</v>
      </c>
      <c r="N58" s="135"/>
      <c r="O58" s="135"/>
      <c r="P58" s="135">
        <f>'将来負担比率（分子）の構造'!M$49</f>
        <v>5180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1843</v>
      </c>
      <c r="C62" s="135"/>
      <c r="D62" s="135"/>
      <c r="E62" s="135">
        <f>'将来負担比率（分子）の構造'!J$45</f>
        <v>1735</v>
      </c>
      <c r="F62" s="135"/>
      <c r="G62" s="135"/>
      <c r="H62" s="135">
        <f>'将来負担比率（分子）の構造'!K$45</f>
        <v>1469</v>
      </c>
      <c r="I62" s="135"/>
      <c r="J62" s="135"/>
      <c r="K62" s="135">
        <f>'将来負担比率（分子）の構造'!L$45</f>
        <v>1354</v>
      </c>
      <c r="L62" s="135"/>
      <c r="M62" s="135"/>
      <c r="N62" s="135">
        <f>'将来負担比率（分子）の構造'!M$45</f>
        <v>1127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5958</v>
      </c>
      <c r="C64" s="135"/>
      <c r="D64" s="135"/>
      <c r="E64" s="135">
        <f>'将来負担比率（分子）の構造'!J$43</f>
        <v>5638</v>
      </c>
      <c r="F64" s="135"/>
      <c r="G64" s="135"/>
      <c r="H64" s="135">
        <f>'将来負担比率（分子）の構造'!K$43</f>
        <v>5249</v>
      </c>
      <c r="I64" s="135"/>
      <c r="J64" s="135"/>
      <c r="K64" s="135">
        <f>'将来負担比率（分子）の構造'!L$43</f>
        <v>4955</v>
      </c>
      <c r="L64" s="135"/>
      <c r="M64" s="135"/>
      <c r="N64" s="135">
        <f>'将来負担比率（分子）の構造'!M$43</f>
        <v>4683</v>
      </c>
      <c r="O64" s="135"/>
      <c r="P64" s="135"/>
    </row>
    <row r="65" spans="1:16">
      <c r="A65" s="135" t="s">
        <v>26</v>
      </c>
      <c r="B65" s="135">
        <f>'将来負担比率（分子）の構造'!I$42</f>
        <v>92</v>
      </c>
      <c r="C65" s="135"/>
      <c r="D65" s="135"/>
      <c r="E65" s="135">
        <f>'将来負担比率（分子）の構造'!J$42</f>
        <v>70</v>
      </c>
      <c r="F65" s="135"/>
      <c r="G65" s="135"/>
      <c r="H65" s="135">
        <f>'将来負担比率（分子）の構造'!K$42</f>
        <v>60</v>
      </c>
      <c r="I65" s="135"/>
      <c r="J65" s="135"/>
      <c r="K65" s="135">
        <f>'将来負担比率（分子）の構造'!L$42</f>
        <v>50</v>
      </c>
      <c r="L65" s="135"/>
      <c r="M65" s="135"/>
      <c r="N65" s="135">
        <f>'将来負担比率（分子）の構造'!M$42</f>
        <v>41</v>
      </c>
      <c r="O65" s="135"/>
      <c r="P65" s="135"/>
    </row>
    <row r="66" spans="1:16">
      <c r="A66" s="135" t="s">
        <v>25</v>
      </c>
      <c r="B66" s="135">
        <f>'将来負担比率（分子）の構造'!I$41</f>
        <v>12058</v>
      </c>
      <c r="C66" s="135"/>
      <c r="D66" s="135"/>
      <c r="E66" s="135">
        <f>'将来負担比率（分子）の構造'!J$41</f>
        <v>11703</v>
      </c>
      <c r="F66" s="135"/>
      <c r="G66" s="135"/>
      <c r="H66" s="135">
        <f>'将来負担比率（分子）の構造'!K$41</f>
        <v>11199</v>
      </c>
      <c r="I66" s="135"/>
      <c r="J66" s="135"/>
      <c r="K66" s="135">
        <f>'将来負担比率（分子）の構造'!L$41</f>
        <v>11031</v>
      </c>
      <c r="L66" s="135"/>
      <c r="M66" s="135"/>
      <c r="N66" s="135">
        <f>'将来負担比率（分子）の構造'!M$41</f>
        <v>10745</v>
      </c>
      <c r="O66" s="135"/>
      <c r="P66" s="135"/>
    </row>
    <row r="67" spans="1:16">
      <c r="A67" s="135" t="s">
        <v>63</v>
      </c>
      <c r="B67" s="135" t="e">
        <f>NA()</f>
        <v>#N/A</v>
      </c>
      <c r="C67" s="135">
        <f>IF(ISNUMBER('将来負担比率（分子）の構造'!I$52), IF('将来負担比率（分子）の構造'!I$52 &lt; 0, 0, '将来負担比率（分子）の構造'!I$52), NA())</f>
        <v>1775</v>
      </c>
      <c r="D67" s="135" t="e">
        <f>NA()</f>
        <v>#N/A</v>
      </c>
      <c r="E67" s="135" t="e">
        <f>NA()</f>
        <v>#N/A</v>
      </c>
      <c r="F67" s="135">
        <f>IF(ISNUMBER('将来負担比率（分子）の構造'!J$52), IF('将来負担比率（分子）の構造'!J$52 &lt; 0, 0, '将来負担比率（分子）の構造'!J$52), NA())</f>
        <v>725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zoomScaleNormal="100" workbookViewId="0">
      <selection activeCell="AQ1" sqref="AQ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4602578</v>
      </c>
      <c r="S5" s="637"/>
      <c r="T5" s="637"/>
      <c r="U5" s="637"/>
      <c r="V5" s="637"/>
      <c r="W5" s="637"/>
      <c r="X5" s="637"/>
      <c r="Y5" s="684"/>
      <c r="Z5" s="697">
        <v>45.5</v>
      </c>
      <c r="AA5" s="697"/>
      <c r="AB5" s="697"/>
      <c r="AC5" s="697"/>
      <c r="AD5" s="698">
        <v>4260584</v>
      </c>
      <c r="AE5" s="698"/>
      <c r="AF5" s="698"/>
      <c r="AG5" s="698"/>
      <c r="AH5" s="698"/>
      <c r="AI5" s="698"/>
      <c r="AJ5" s="698"/>
      <c r="AK5" s="698"/>
      <c r="AL5" s="685">
        <v>73.400000000000006</v>
      </c>
      <c r="AM5" s="654"/>
      <c r="AN5" s="654"/>
      <c r="AO5" s="686"/>
      <c r="AP5" s="673" t="s">
        <v>207</v>
      </c>
      <c r="AQ5" s="674"/>
      <c r="AR5" s="674"/>
      <c r="AS5" s="674"/>
      <c r="AT5" s="674"/>
      <c r="AU5" s="674"/>
      <c r="AV5" s="674"/>
      <c r="AW5" s="674"/>
      <c r="AX5" s="674"/>
      <c r="AY5" s="674"/>
      <c r="AZ5" s="674"/>
      <c r="BA5" s="674"/>
      <c r="BB5" s="674"/>
      <c r="BC5" s="674"/>
      <c r="BD5" s="674"/>
      <c r="BE5" s="674"/>
      <c r="BF5" s="675"/>
      <c r="BG5" s="586">
        <v>4260584</v>
      </c>
      <c r="BH5" s="587"/>
      <c r="BI5" s="587"/>
      <c r="BJ5" s="587"/>
      <c r="BK5" s="587"/>
      <c r="BL5" s="587"/>
      <c r="BM5" s="587"/>
      <c r="BN5" s="588"/>
      <c r="BO5" s="639">
        <v>92.6</v>
      </c>
      <c r="BP5" s="639"/>
      <c r="BQ5" s="639"/>
      <c r="BR5" s="639"/>
      <c r="BS5" s="640">
        <v>95741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52987</v>
      </c>
      <c r="S6" s="587"/>
      <c r="T6" s="587"/>
      <c r="U6" s="587"/>
      <c r="V6" s="587"/>
      <c r="W6" s="587"/>
      <c r="X6" s="587"/>
      <c r="Y6" s="588"/>
      <c r="Z6" s="639">
        <v>0.5</v>
      </c>
      <c r="AA6" s="639"/>
      <c r="AB6" s="639"/>
      <c r="AC6" s="639"/>
      <c r="AD6" s="640">
        <v>52987</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4260584</v>
      </c>
      <c r="BH6" s="587"/>
      <c r="BI6" s="587"/>
      <c r="BJ6" s="587"/>
      <c r="BK6" s="587"/>
      <c r="BL6" s="587"/>
      <c r="BM6" s="587"/>
      <c r="BN6" s="588"/>
      <c r="BO6" s="639">
        <v>92.6</v>
      </c>
      <c r="BP6" s="639"/>
      <c r="BQ6" s="639"/>
      <c r="BR6" s="639"/>
      <c r="BS6" s="640">
        <v>95741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138303</v>
      </c>
      <c r="CS6" s="587"/>
      <c r="CT6" s="587"/>
      <c r="CU6" s="587"/>
      <c r="CV6" s="587"/>
      <c r="CW6" s="587"/>
      <c r="CX6" s="587"/>
      <c r="CY6" s="588"/>
      <c r="CZ6" s="639">
        <v>1.4</v>
      </c>
      <c r="DA6" s="639"/>
      <c r="DB6" s="639"/>
      <c r="DC6" s="639"/>
      <c r="DD6" s="592" t="s">
        <v>214</v>
      </c>
      <c r="DE6" s="587"/>
      <c r="DF6" s="587"/>
      <c r="DG6" s="587"/>
      <c r="DH6" s="587"/>
      <c r="DI6" s="587"/>
      <c r="DJ6" s="587"/>
      <c r="DK6" s="587"/>
      <c r="DL6" s="587"/>
      <c r="DM6" s="587"/>
      <c r="DN6" s="587"/>
      <c r="DO6" s="587"/>
      <c r="DP6" s="588"/>
      <c r="DQ6" s="592">
        <v>138260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18717</v>
      </c>
      <c r="S7" s="587"/>
      <c r="T7" s="587"/>
      <c r="U7" s="587"/>
      <c r="V7" s="587"/>
      <c r="W7" s="587"/>
      <c r="X7" s="587"/>
      <c r="Y7" s="588"/>
      <c r="Z7" s="639">
        <v>0.2</v>
      </c>
      <c r="AA7" s="639"/>
      <c r="AB7" s="639"/>
      <c r="AC7" s="639"/>
      <c r="AD7" s="640">
        <v>18717</v>
      </c>
      <c r="AE7" s="640"/>
      <c r="AF7" s="640"/>
      <c r="AG7" s="640"/>
      <c r="AH7" s="640"/>
      <c r="AI7" s="640"/>
      <c r="AJ7" s="640"/>
      <c r="AK7" s="640"/>
      <c r="AL7" s="609">
        <v>0.3</v>
      </c>
      <c r="AM7" s="641"/>
      <c r="AN7" s="641"/>
      <c r="AO7" s="642"/>
      <c r="AP7" s="583" t="s">
        <v>216</v>
      </c>
      <c r="AQ7" s="584"/>
      <c r="AR7" s="584"/>
      <c r="AS7" s="584"/>
      <c r="AT7" s="584"/>
      <c r="AU7" s="584"/>
      <c r="AV7" s="584"/>
      <c r="AW7" s="584"/>
      <c r="AX7" s="584"/>
      <c r="AY7" s="584"/>
      <c r="AZ7" s="584"/>
      <c r="BA7" s="584"/>
      <c r="BB7" s="584"/>
      <c r="BC7" s="584"/>
      <c r="BD7" s="584"/>
      <c r="BE7" s="584"/>
      <c r="BF7" s="585"/>
      <c r="BG7" s="586">
        <v>2378030</v>
      </c>
      <c r="BH7" s="587"/>
      <c r="BI7" s="587"/>
      <c r="BJ7" s="587"/>
      <c r="BK7" s="587"/>
      <c r="BL7" s="587"/>
      <c r="BM7" s="587"/>
      <c r="BN7" s="588"/>
      <c r="BO7" s="639">
        <v>51.7</v>
      </c>
      <c r="BP7" s="639"/>
      <c r="BQ7" s="639"/>
      <c r="BR7" s="639"/>
      <c r="BS7" s="640">
        <v>95741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1940250</v>
      </c>
      <c r="CS7" s="587"/>
      <c r="CT7" s="587"/>
      <c r="CU7" s="587"/>
      <c r="CV7" s="587"/>
      <c r="CW7" s="587"/>
      <c r="CX7" s="587"/>
      <c r="CY7" s="588"/>
      <c r="CZ7" s="639">
        <v>19.5</v>
      </c>
      <c r="DA7" s="639"/>
      <c r="DB7" s="639"/>
      <c r="DC7" s="639"/>
      <c r="DD7" s="592">
        <v>25898</v>
      </c>
      <c r="DE7" s="587"/>
      <c r="DF7" s="587"/>
      <c r="DG7" s="587"/>
      <c r="DH7" s="587"/>
      <c r="DI7" s="587"/>
      <c r="DJ7" s="587"/>
      <c r="DK7" s="587"/>
      <c r="DL7" s="587"/>
      <c r="DM7" s="587"/>
      <c r="DN7" s="587"/>
      <c r="DO7" s="587"/>
      <c r="DP7" s="588"/>
      <c r="DQ7" s="592">
        <v>1841210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27304</v>
      </c>
      <c r="S8" s="587"/>
      <c r="T8" s="587"/>
      <c r="U8" s="587"/>
      <c r="V8" s="587"/>
      <c r="W8" s="587"/>
      <c r="X8" s="587"/>
      <c r="Y8" s="588"/>
      <c r="Z8" s="639">
        <v>0.3</v>
      </c>
      <c r="AA8" s="639"/>
      <c r="AB8" s="639"/>
      <c r="AC8" s="639"/>
      <c r="AD8" s="640">
        <v>27304</v>
      </c>
      <c r="AE8" s="640"/>
      <c r="AF8" s="640"/>
      <c r="AG8" s="640"/>
      <c r="AH8" s="640"/>
      <c r="AI8" s="640"/>
      <c r="AJ8" s="640"/>
      <c r="AK8" s="640"/>
      <c r="AL8" s="609">
        <v>0.5</v>
      </c>
      <c r="AM8" s="641"/>
      <c r="AN8" s="641"/>
      <c r="AO8" s="642"/>
      <c r="AP8" s="583" t="s">
        <v>219</v>
      </c>
      <c r="AQ8" s="584"/>
      <c r="AR8" s="584"/>
      <c r="AS8" s="584"/>
      <c r="AT8" s="584"/>
      <c r="AU8" s="584"/>
      <c r="AV8" s="584"/>
      <c r="AW8" s="584"/>
      <c r="AX8" s="584"/>
      <c r="AY8" s="584"/>
      <c r="AZ8" s="584"/>
      <c r="BA8" s="584"/>
      <c r="BB8" s="584"/>
      <c r="BC8" s="584"/>
      <c r="BD8" s="584"/>
      <c r="BE8" s="584"/>
      <c r="BF8" s="585"/>
      <c r="BG8" s="586">
        <v>43427</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3419443</v>
      </c>
      <c r="CS8" s="587"/>
      <c r="CT8" s="587"/>
      <c r="CU8" s="587"/>
      <c r="CV8" s="587"/>
      <c r="CW8" s="587"/>
      <c r="CX8" s="587"/>
      <c r="CY8" s="588"/>
      <c r="CZ8" s="639">
        <v>34.299999999999997</v>
      </c>
      <c r="DA8" s="639"/>
      <c r="DB8" s="639"/>
      <c r="DC8" s="639"/>
      <c r="DD8" s="592">
        <v>5095</v>
      </c>
      <c r="DE8" s="587"/>
      <c r="DF8" s="587"/>
      <c r="DG8" s="587"/>
      <c r="DH8" s="587"/>
      <c r="DI8" s="587"/>
      <c r="DJ8" s="587"/>
      <c r="DK8" s="587"/>
      <c r="DL8" s="587"/>
      <c r="DM8" s="587"/>
      <c r="DN8" s="587"/>
      <c r="DO8" s="587"/>
      <c r="DP8" s="588"/>
      <c r="DQ8" s="592">
        <v>1868586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42032</v>
      </c>
      <c r="S9" s="587"/>
      <c r="T9" s="587"/>
      <c r="U9" s="587"/>
      <c r="V9" s="587"/>
      <c r="W9" s="587"/>
      <c r="X9" s="587"/>
      <c r="Y9" s="588"/>
      <c r="Z9" s="639">
        <v>0.4</v>
      </c>
      <c r="AA9" s="639"/>
      <c r="AB9" s="639"/>
      <c r="AC9" s="639"/>
      <c r="AD9" s="640">
        <v>42032</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1749237</v>
      </c>
      <c r="BH9" s="587"/>
      <c r="BI9" s="587"/>
      <c r="BJ9" s="587"/>
      <c r="BK9" s="587"/>
      <c r="BL9" s="587"/>
      <c r="BM9" s="587"/>
      <c r="BN9" s="588"/>
      <c r="BO9" s="639">
        <v>38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862648</v>
      </c>
      <c r="CS9" s="587"/>
      <c r="CT9" s="587"/>
      <c r="CU9" s="587"/>
      <c r="CV9" s="587"/>
      <c r="CW9" s="587"/>
      <c r="CX9" s="587"/>
      <c r="CY9" s="588"/>
      <c r="CZ9" s="639">
        <v>8.6999999999999993</v>
      </c>
      <c r="DA9" s="639"/>
      <c r="DB9" s="639"/>
      <c r="DC9" s="639"/>
      <c r="DD9" s="592">
        <v>136851</v>
      </c>
      <c r="DE9" s="587"/>
      <c r="DF9" s="587"/>
      <c r="DG9" s="587"/>
      <c r="DH9" s="587"/>
      <c r="DI9" s="587"/>
      <c r="DJ9" s="587"/>
      <c r="DK9" s="587"/>
      <c r="DL9" s="587"/>
      <c r="DM9" s="587"/>
      <c r="DN9" s="587"/>
      <c r="DO9" s="587"/>
      <c r="DP9" s="588"/>
      <c r="DQ9" s="592">
        <v>785044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222829</v>
      </c>
      <c r="S10" s="587"/>
      <c r="T10" s="587"/>
      <c r="U10" s="587"/>
      <c r="V10" s="587"/>
      <c r="W10" s="587"/>
      <c r="X10" s="587"/>
      <c r="Y10" s="588"/>
      <c r="Z10" s="639">
        <v>2.2000000000000002</v>
      </c>
      <c r="AA10" s="639"/>
      <c r="AB10" s="639"/>
      <c r="AC10" s="639"/>
      <c r="AD10" s="640">
        <v>222829</v>
      </c>
      <c r="AE10" s="640"/>
      <c r="AF10" s="640"/>
      <c r="AG10" s="640"/>
      <c r="AH10" s="640"/>
      <c r="AI10" s="640"/>
      <c r="AJ10" s="640"/>
      <c r="AK10" s="640"/>
      <c r="AL10" s="609">
        <v>3.8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58007</v>
      </c>
      <c r="BH10" s="587"/>
      <c r="BI10" s="587"/>
      <c r="BJ10" s="587"/>
      <c r="BK10" s="587"/>
      <c r="BL10" s="587"/>
      <c r="BM10" s="587"/>
      <c r="BN10" s="588"/>
      <c r="BO10" s="639">
        <v>1.3</v>
      </c>
      <c r="BP10" s="639"/>
      <c r="BQ10" s="639"/>
      <c r="BR10" s="639"/>
      <c r="BS10" s="592">
        <v>9639</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45261</v>
      </c>
      <c r="S11" s="587"/>
      <c r="T11" s="587"/>
      <c r="U11" s="587"/>
      <c r="V11" s="587"/>
      <c r="W11" s="587"/>
      <c r="X11" s="587"/>
      <c r="Y11" s="588"/>
      <c r="Z11" s="639">
        <v>0.4</v>
      </c>
      <c r="AA11" s="639"/>
      <c r="AB11" s="639"/>
      <c r="AC11" s="639"/>
      <c r="AD11" s="640">
        <v>45261</v>
      </c>
      <c r="AE11" s="640"/>
      <c r="AF11" s="640"/>
      <c r="AG11" s="640"/>
      <c r="AH11" s="640"/>
      <c r="AI11" s="640"/>
      <c r="AJ11" s="640"/>
      <c r="AK11" s="640"/>
      <c r="AL11" s="609">
        <v>0.8</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527359</v>
      </c>
      <c r="BH11" s="587"/>
      <c r="BI11" s="587"/>
      <c r="BJ11" s="587"/>
      <c r="BK11" s="587"/>
      <c r="BL11" s="587"/>
      <c r="BM11" s="587"/>
      <c r="BN11" s="588"/>
      <c r="BO11" s="639">
        <v>11.5</v>
      </c>
      <c r="BP11" s="639"/>
      <c r="BQ11" s="639"/>
      <c r="BR11" s="639"/>
      <c r="BS11" s="592">
        <v>86102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88979</v>
      </c>
      <c r="CS11" s="587"/>
      <c r="CT11" s="587"/>
      <c r="CU11" s="587"/>
      <c r="CV11" s="587"/>
      <c r="CW11" s="587"/>
      <c r="CX11" s="587"/>
      <c r="CY11" s="588"/>
      <c r="CZ11" s="639">
        <v>0.9</v>
      </c>
      <c r="DA11" s="639"/>
      <c r="DB11" s="639"/>
      <c r="DC11" s="639"/>
      <c r="DD11" s="592">
        <v>3148</v>
      </c>
      <c r="DE11" s="587"/>
      <c r="DF11" s="587"/>
      <c r="DG11" s="587"/>
      <c r="DH11" s="587"/>
      <c r="DI11" s="587"/>
      <c r="DJ11" s="587"/>
      <c r="DK11" s="587"/>
      <c r="DL11" s="587"/>
      <c r="DM11" s="587"/>
      <c r="DN11" s="587"/>
      <c r="DO11" s="587"/>
      <c r="DP11" s="588"/>
      <c r="DQ11" s="592">
        <v>78466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1757193</v>
      </c>
      <c r="BH12" s="587"/>
      <c r="BI12" s="587"/>
      <c r="BJ12" s="587"/>
      <c r="BK12" s="587"/>
      <c r="BL12" s="587"/>
      <c r="BM12" s="587"/>
      <c r="BN12" s="588"/>
      <c r="BO12" s="639">
        <v>38.200000000000003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20455</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15561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26071</v>
      </c>
      <c r="S13" s="587"/>
      <c r="T13" s="587"/>
      <c r="U13" s="587"/>
      <c r="V13" s="587"/>
      <c r="W13" s="587"/>
      <c r="X13" s="587"/>
      <c r="Y13" s="588"/>
      <c r="Z13" s="639">
        <v>0.3</v>
      </c>
      <c r="AA13" s="639"/>
      <c r="AB13" s="639"/>
      <c r="AC13" s="639"/>
      <c r="AD13" s="640">
        <v>26071</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1730890</v>
      </c>
      <c r="BH13" s="587"/>
      <c r="BI13" s="587"/>
      <c r="BJ13" s="587"/>
      <c r="BK13" s="587"/>
      <c r="BL13" s="587"/>
      <c r="BM13" s="587"/>
      <c r="BN13" s="588"/>
      <c r="BO13" s="639">
        <v>37.6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857151</v>
      </c>
      <c r="CS13" s="587"/>
      <c r="CT13" s="587"/>
      <c r="CU13" s="587"/>
      <c r="CV13" s="587"/>
      <c r="CW13" s="587"/>
      <c r="CX13" s="587"/>
      <c r="CY13" s="588"/>
      <c r="CZ13" s="639">
        <v>8.6</v>
      </c>
      <c r="DA13" s="639"/>
      <c r="DB13" s="639"/>
      <c r="DC13" s="639"/>
      <c r="DD13" s="592">
        <v>166262</v>
      </c>
      <c r="DE13" s="587"/>
      <c r="DF13" s="587"/>
      <c r="DG13" s="587"/>
      <c r="DH13" s="587"/>
      <c r="DI13" s="587"/>
      <c r="DJ13" s="587"/>
      <c r="DK13" s="587"/>
      <c r="DL13" s="587"/>
      <c r="DM13" s="587"/>
      <c r="DN13" s="587"/>
      <c r="DO13" s="587"/>
      <c r="DP13" s="588"/>
      <c r="DQ13" s="592">
        <v>755388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21029</v>
      </c>
      <c r="BH14" s="587"/>
      <c r="BI14" s="587"/>
      <c r="BJ14" s="587"/>
      <c r="BK14" s="587"/>
      <c r="BL14" s="587"/>
      <c r="BM14" s="587"/>
      <c r="BN14" s="588"/>
      <c r="BO14" s="639">
        <v>0.5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343337</v>
      </c>
      <c r="CS14" s="587"/>
      <c r="CT14" s="587"/>
      <c r="CU14" s="587"/>
      <c r="CV14" s="587"/>
      <c r="CW14" s="587"/>
      <c r="CX14" s="587"/>
      <c r="CY14" s="588"/>
      <c r="CZ14" s="639">
        <v>3.4</v>
      </c>
      <c r="DA14" s="639"/>
      <c r="DB14" s="639"/>
      <c r="DC14" s="639"/>
      <c r="DD14" s="592">
        <v>10666</v>
      </c>
      <c r="DE14" s="587"/>
      <c r="DF14" s="587"/>
      <c r="DG14" s="587"/>
      <c r="DH14" s="587"/>
      <c r="DI14" s="587"/>
      <c r="DJ14" s="587"/>
      <c r="DK14" s="587"/>
      <c r="DL14" s="587"/>
      <c r="DM14" s="587"/>
      <c r="DN14" s="587"/>
      <c r="DO14" s="587"/>
      <c r="DP14" s="588"/>
      <c r="DQ14" s="592">
        <v>333649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29929</v>
      </c>
      <c r="S15" s="587"/>
      <c r="T15" s="587"/>
      <c r="U15" s="587"/>
      <c r="V15" s="587"/>
      <c r="W15" s="587"/>
      <c r="X15" s="587"/>
      <c r="Y15" s="588"/>
      <c r="Z15" s="639">
        <v>0.3</v>
      </c>
      <c r="AA15" s="639"/>
      <c r="AB15" s="639"/>
      <c r="AC15" s="639"/>
      <c r="AD15" s="640">
        <v>29929</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104332</v>
      </c>
      <c r="BH15" s="587"/>
      <c r="BI15" s="587"/>
      <c r="BJ15" s="587"/>
      <c r="BK15" s="587"/>
      <c r="BL15" s="587"/>
      <c r="BM15" s="587"/>
      <c r="BN15" s="588"/>
      <c r="BO15" s="639">
        <v>2.2999999999999998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1022371</v>
      </c>
      <c r="CS15" s="587"/>
      <c r="CT15" s="587"/>
      <c r="CU15" s="587"/>
      <c r="CV15" s="587"/>
      <c r="CW15" s="587"/>
      <c r="CX15" s="587"/>
      <c r="CY15" s="588"/>
      <c r="CZ15" s="639">
        <v>10.3</v>
      </c>
      <c r="DA15" s="639"/>
      <c r="DB15" s="639"/>
      <c r="DC15" s="639"/>
      <c r="DD15" s="592">
        <v>176913</v>
      </c>
      <c r="DE15" s="587"/>
      <c r="DF15" s="587"/>
      <c r="DG15" s="587"/>
      <c r="DH15" s="587"/>
      <c r="DI15" s="587"/>
      <c r="DJ15" s="587"/>
      <c r="DK15" s="587"/>
      <c r="DL15" s="587"/>
      <c r="DM15" s="587"/>
      <c r="DN15" s="587"/>
      <c r="DO15" s="587"/>
      <c r="DP15" s="588"/>
      <c r="DQ15" s="592">
        <v>811285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1253112</v>
      </c>
      <c r="S16" s="587"/>
      <c r="T16" s="587"/>
      <c r="U16" s="587"/>
      <c r="V16" s="587"/>
      <c r="W16" s="587"/>
      <c r="X16" s="587"/>
      <c r="Y16" s="588"/>
      <c r="Z16" s="639">
        <v>12.4</v>
      </c>
      <c r="AA16" s="639"/>
      <c r="AB16" s="639"/>
      <c r="AC16" s="639"/>
      <c r="AD16" s="640">
        <v>1039981</v>
      </c>
      <c r="AE16" s="640"/>
      <c r="AF16" s="640"/>
      <c r="AG16" s="640"/>
      <c r="AH16" s="640"/>
      <c r="AI16" s="640"/>
      <c r="AJ16" s="640"/>
      <c r="AK16" s="640"/>
      <c r="AL16" s="609">
        <v>17.899999999999999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42055</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27955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1039981</v>
      </c>
      <c r="S17" s="587"/>
      <c r="T17" s="587"/>
      <c r="U17" s="587"/>
      <c r="V17" s="587"/>
      <c r="W17" s="587"/>
      <c r="X17" s="587"/>
      <c r="Y17" s="588"/>
      <c r="Z17" s="639">
        <v>10.3</v>
      </c>
      <c r="AA17" s="639"/>
      <c r="AB17" s="639"/>
      <c r="AC17" s="639"/>
      <c r="AD17" s="640">
        <v>1039981</v>
      </c>
      <c r="AE17" s="640"/>
      <c r="AF17" s="640"/>
      <c r="AG17" s="640"/>
      <c r="AH17" s="640"/>
      <c r="AI17" s="640"/>
      <c r="AJ17" s="640"/>
      <c r="AK17" s="640"/>
      <c r="AL17" s="609">
        <v>17.899999999999999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1229921</v>
      </c>
      <c r="CS17" s="587"/>
      <c r="CT17" s="587"/>
      <c r="CU17" s="587"/>
      <c r="CV17" s="587"/>
      <c r="CW17" s="587"/>
      <c r="CX17" s="587"/>
      <c r="CY17" s="588"/>
      <c r="CZ17" s="639">
        <v>12.3</v>
      </c>
      <c r="DA17" s="639"/>
      <c r="DB17" s="639"/>
      <c r="DC17" s="639"/>
      <c r="DD17" s="592" t="s">
        <v>111</v>
      </c>
      <c r="DE17" s="587"/>
      <c r="DF17" s="587"/>
      <c r="DG17" s="587"/>
      <c r="DH17" s="587"/>
      <c r="DI17" s="587"/>
      <c r="DJ17" s="587"/>
      <c r="DK17" s="587"/>
      <c r="DL17" s="587"/>
      <c r="DM17" s="587"/>
      <c r="DN17" s="587"/>
      <c r="DO17" s="587"/>
      <c r="DP17" s="588"/>
      <c r="DQ17" s="592">
        <v>1177802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213129</v>
      </c>
      <c r="S18" s="587"/>
      <c r="T18" s="587"/>
      <c r="U18" s="587"/>
      <c r="V18" s="587"/>
      <c r="W18" s="587"/>
      <c r="X18" s="587"/>
      <c r="Y18" s="588"/>
      <c r="Z18" s="639">
        <v>2.1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341994</v>
      </c>
      <c r="BH19" s="587"/>
      <c r="BI19" s="587"/>
      <c r="BJ19" s="587"/>
      <c r="BK19" s="587"/>
      <c r="BL19" s="587"/>
      <c r="BM19" s="587"/>
      <c r="BN19" s="588"/>
      <c r="BO19" s="639">
        <v>7.4</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6320820</v>
      </c>
      <c r="S20" s="587"/>
      <c r="T20" s="587"/>
      <c r="U20" s="587"/>
      <c r="V20" s="587"/>
      <c r="W20" s="587"/>
      <c r="X20" s="587"/>
      <c r="Y20" s="588"/>
      <c r="Z20" s="639">
        <v>62.5</v>
      </c>
      <c r="AA20" s="639"/>
      <c r="AB20" s="639"/>
      <c r="AC20" s="639"/>
      <c r="AD20" s="640">
        <v>5765695</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341994</v>
      </c>
      <c r="BH20" s="587"/>
      <c r="BI20" s="587"/>
      <c r="BJ20" s="587"/>
      <c r="BK20" s="587"/>
      <c r="BL20" s="587"/>
      <c r="BM20" s="587"/>
      <c r="BN20" s="588"/>
      <c r="BO20" s="639">
        <v>7.4</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9964913</v>
      </c>
      <c r="CS20" s="587"/>
      <c r="CT20" s="587"/>
      <c r="CU20" s="587"/>
      <c r="CV20" s="587"/>
      <c r="CW20" s="587"/>
      <c r="CX20" s="587"/>
      <c r="CY20" s="588"/>
      <c r="CZ20" s="639">
        <v>100</v>
      </c>
      <c r="DA20" s="639"/>
      <c r="DB20" s="639"/>
      <c r="DC20" s="639"/>
      <c r="DD20" s="592">
        <v>524833</v>
      </c>
      <c r="DE20" s="587"/>
      <c r="DF20" s="587"/>
      <c r="DG20" s="587"/>
      <c r="DH20" s="587"/>
      <c r="DI20" s="587"/>
      <c r="DJ20" s="587"/>
      <c r="DK20" s="587"/>
      <c r="DL20" s="587"/>
      <c r="DM20" s="587"/>
      <c r="DN20" s="587"/>
      <c r="DO20" s="587"/>
      <c r="DP20" s="588"/>
      <c r="DQ20" s="592">
        <v>7833206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3564</v>
      </c>
      <c r="S21" s="587"/>
      <c r="T21" s="587"/>
      <c r="U21" s="587"/>
      <c r="V21" s="587"/>
      <c r="W21" s="587"/>
      <c r="X21" s="587"/>
      <c r="Y21" s="588"/>
      <c r="Z21" s="639">
        <v>0</v>
      </c>
      <c r="AA21" s="639"/>
      <c r="AB21" s="639"/>
      <c r="AC21" s="639"/>
      <c r="AD21" s="640">
        <v>3564</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82792</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281993</v>
      </c>
      <c r="S23" s="587"/>
      <c r="T23" s="587"/>
      <c r="U23" s="587"/>
      <c r="V23" s="587"/>
      <c r="W23" s="587"/>
      <c r="X23" s="587"/>
      <c r="Y23" s="588"/>
      <c r="Z23" s="639">
        <v>2.8</v>
      </c>
      <c r="AA23" s="639"/>
      <c r="AB23" s="639"/>
      <c r="AC23" s="639"/>
      <c r="AD23" s="640">
        <v>25994</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341994</v>
      </c>
      <c r="BH23" s="587"/>
      <c r="BI23" s="587"/>
      <c r="BJ23" s="587"/>
      <c r="BK23" s="587"/>
      <c r="BL23" s="587"/>
      <c r="BM23" s="587"/>
      <c r="BN23" s="588"/>
      <c r="BO23" s="639">
        <v>7.4</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41890</v>
      </c>
      <c r="S24" s="587"/>
      <c r="T24" s="587"/>
      <c r="U24" s="587"/>
      <c r="V24" s="587"/>
      <c r="W24" s="587"/>
      <c r="X24" s="587"/>
      <c r="Y24" s="588"/>
      <c r="Z24" s="639">
        <v>0.4</v>
      </c>
      <c r="AA24" s="639"/>
      <c r="AB24" s="639"/>
      <c r="AC24" s="639"/>
      <c r="AD24" s="640">
        <v>7</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5158233</v>
      </c>
      <c r="CS24" s="637"/>
      <c r="CT24" s="637"/>
      <c r="CU24" s="637"/>
      <c r="CV24" s="637"/>
      <c r="CW24" s="637"/>
      <c r="CX24" s="637"/>
      <c r="CY24" s="684"/>
      <c r="CZ24" s="688">
        <v>51.8</v>
      </c>
      <c r="DA24" s="689"/>
      <c r="DB24" s="689"/>
      <c r="DC24" s="690"/>
      <c r="DD24" s="683">
        <v>3758662</v>
      </c>
      <c r="DE24" s="637"/>
      <c r="DF24" s="637"/>
      <c r="DG24" s="637"/>
      <c r="DH24" s="637"/>
      <c r="DI24" s="637"/>
      <c r="DJ24" s="637"/>
      <c r="DK24" s="684"/>
      <c r="DL24" s="683">
        <v>3696728</v>
      </c>
      <c r="DM24" s="637"/>
      <c r="DN24" s="637"/>
      <c r="DO24" s="637"/>
      <c r="DP24" s="637"/>
      <c r="DQ24" s="637"/>
      <c r="DR24" s="637"/>
      <c r="DS24" s="637"/>
      <c r="DT24" s="637"/>
      <c r="DU24" s="637"/>
      <c r="DV24" s="684"/>
      <c r="DW24" s="685">
        <v>57.4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1019080</v>
      </c>
      <c r="S25" s="587"/>
      <c r="T25" s="587"/>
      <c r="U25" s="587"/>
      <c r="V25" s="587"/>
      <c r="W25" s="587"/>
      <c r="X25" s="587"/>
      <c r="Y25" s="588"/>
      <c r="Z25" s="639">
        <v>10.1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1974991</v>
      </c>
      <c r="CS25" s="605"/>
      <c r="CT25" s="605"/>
      <c r="CU25" s="605"/>
      <c r="CV25" s="605"/>
      <c r="CW25" s="605"/>
      <c r="CX25" s="605"/>
      <c r="CY25" s="606"/>
      <c r="CZ25" s="589">
        <v>19.8</v>
      </c>
      <c r="DA25" s="607"/>
      <c r="DB25" s="607"/>
      <c r="DC25" s="608"/>
      <c r="DD25" s="592">
        <v>1827462</v>
      </c>
      <c r="DE25" s="605"/>
      <c r="DF25" s="605"/>
      <c r="DG25" s="605"/>
      <c r="DH25" s="605"/>
      <c r="DI25" s="605"/>
      <c r="DJ25" s="605"/>
      <c r="DK25" s="606"/>
      <c r="DL25" s="592">
        <v>1765529</v>
      </c>
      <c r="DM25" s="605"/>
      <c r="DN25" s="605"/>
      <c r="DO25" s="605"/>
      <c r="DP25" s="605"/>
      <c r="DQ25" s="605"/>
      <c r="DR25" s="605"/>
      <c r="DS25" s="605"/>
      <c r="DT25" s="605"/>
      <c r="DU25" s="605"/>
      <c r="DV25" s="606"/>
      <c r="DW25" s="609">
        <v>27.4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1277448</v>
      </c>
      <c r="CS26" s="587"/>
      <c r="CT26" s="587"/>
      <c r="CU26" s="587"/>
      <c r="CV26" s="587"/>
      <c r="CW26" s="587"/>
      <c r="CX26" s="587"/>
      <c r="CY26" s="588"/>
      <c r="CZ26" s="589">
        <v>12.8</v>
      </c>
      <c r="DA26" s="607"/>
      <c r="DB26" s="607"/>
      <c r="DC26" s="608"/>
      <c r="DD26" s="592">
        <v>1155326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536543</v>
      </c>
      <c r="S27" s="587"/>
      <c r="T27" s="587"/>
      <c r="U27" s="587"/>
      <c r="V27" s="587"/>
      <c r="W27" s="587"/>
      <c r="X27" s="587"/>
      <c r="Y27" s="588"/>
      <c r="Z27" s="639">
        <v>5.3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4602578</v>
      </c>
      <c r="BH27" s="587"/>
      <c r="BI27" s="587"/>
      <c r="BJ27" s="587"/>
      <c r="BK27" s="587"/>
      <c r="BL27" s="587"/>
      <c r="BM27" s="587"/>
      <c r="BN27" s="588"/>
      <c r="BO27" s="639">
        <v>100</v>
      </c>
      <c r="BP27" s="639"/>
      <c r="BQ27" s="639"/>
      <c r="BR27" s="639"/>
      <c r="BS27" s="592">
        <v>95741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1953321</v>
      </c>
      <c r="CS27" s="605"/>
      <c r="CT27" s="605"/>
      <c r="CU27" s="605"/>
      <c r="CV27" s="605"/>
      <c r="CW27" s="605"/>
      <c r="CX27" s="605"/>
      <c r="CY27" s="606"/>
      <c r="CZ27" s="589">
        <v>19.600000000000001</v>
      </c>
      <c r="DA27" s="607"/>
      <c r="DB27" s="607"/>
      <c r="DC27" s="608"/>
      <c r="DD27" s="592">
        <v>753398</v>
      </c>
      <c r="DE27" s="605"/>
      <c r="DF27" s="605"/>
      <c r="DG27" s="605"/>
      <c r="DH27" s="605"/>
      <c r="DI27" s="605"/>
      <c r="DJ27" s="605"/>
      <c r="DK27" s="606"/>
      <c r="DL27" s="592">
        <v>753397</v>
      </c>
      <c r="DM27" s="605"/>
      <c r="DN27" s="605"/>
      <c r="DO27" s="605"/>
      <c r="DP27" s="605"/>
      <c r="DQ27" s="605"/>
      <c r="DR27" s="605"/>
      <c r="DS27" s="605"/>
      <c r="DT27" s="605"/>
      <c r="DU27" s="605"/>
      <c r="DV27" s="606"/>
      <c r="DW27" s="609">
        <v>11.7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759475</v>
      </c>
      <c r="S28" s="587"/>
      <c r="T28" s="587"/>
      <c r="U28" s="587"/>
      <c r="V28" s="587"/>
      <c r="W28" s="587"/>
      <c r="X28" s="587"/>
      <c r="Y28" s="588"/>
      <c r="Z28" s="639">
        <v>7.5</v>
      </c>
      <c r="AA28" s="639"/>
      <c r="AB28" s="639"/>
      <c r="AC28" s="639"/>
      <c r="AD28" s="640">
        <v>3364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1229921</v>
      </c>
      <c r="CS28" s="587"/>
      <c r="CT28" s="587"/>
      <c r="CU28" s="587"/>
      <c r="CV28" s="587"/>
      <c r="CW28" s="587"/>
      <c r="CX28" s="587"/>
      <c r="CY28" s="588"/>
      <c r="CZ28" s="589">
        <v>12.3</v>
      </c>
      <c r="DA28" s="607"/>
      <c r="DB28" s="607"/>
      <c r="DC28" s="608"/>
      <c r="DD28" s="592">
        <v>1177802</v>
      </c>
      <c r="DE28" s="587"/>
      <c r="DF28" s="587"/>
      <c r="DG28" s="587"/>
      <c r="DH28" s="587"/>
      <c r="DI28" s="587"/>
      <c r="DJ28" s="587"/>
      <c r="DK28" s="588"/>
      <c r="DL28" s="592">
        <v>1177802</v>
      </c>
      <c r="DM28" s="587"/>
      <c r="DN28" s="587"/>
      <c r="DO28" s="587"/>
      <c r="DP28" s="587"/>
      <c r="DQ28" s="587"/>
      <c r="DR28" s="587"/>
      <c r="DS28" s="587"/>
      <c r="DT28" s="587"/>
      <c r="DU28" s="587"/>
      <c r="DV28" s="588"/>
      <c r="DW28" s="609">
        <v>18.3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7967</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1229921</v>
      </c>
      <c r="CS29" s="605"/>
      <c r="CT29" s="605"/>
      <c r="CU29" s="605"/>
      <c r="CV29" s="605"/>
      <c r="CW29" s="605"/>
      <c r="CX29" s="605"/>
      <c r="CY29" s="606"/>
      <c r="CZ29" s="589">
        <v>12.3</v>
      </c>
      <c r="DA29" s="607"/>
      <c r="DB29" s="607"/>
      <c r="DC29" s="608"/>
      <c r="DD29" s="592">
        <v>1177802</v>
      </c>
      <c r="DE29" s="605"/>
      <c r="DF29" s="605"/>
      <c r="DG29" s="605"/>
      <c r="DH29" s="605"/>
      <c r="DI29" s="605"/>
      <c r="DJ29" s="605"/>
      <c r="DK29" s="606"/>
      <c r="DL29" s="592">
        <v>1177802</v>
      </c>
      <c r="DM29" s="605"/>
      <c r="DN29" s="605"/>
      <c r="DO29" s="605"/>
      <c r="DP29" s="605"/>
      <c r="DQ29" s="605"/>
      <c r="DR29" s="605"/>
      <c r="DS29" s="605"/>
      <c r="DT29" s="605"/>
      <c r="DU29" s="605"/>
      <c r="DV29" s="606"/>
      <c r="DW29" s="609">
        <v>18.3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30004</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99.4</v>
      </c>
      <c r="BH30" s="653"/>
      <c r="BI30" s="653"/>
      <c r="BJ30" s="653"/>
      <c r="BK30" s="653"/>
      <c r="BL30" s="653"/>
      <c r="BM30" s="654">
        <v>93.4</v>
      </c>
      <c r="BN30" s="653"/>
      <c r="BO30" s="653"/>
      <c r="BP30" s="653"/>
      <c r="BQ30" s="655"/>
      <c r="BR30" s="652">
        <v>99.3</v>
      </c>
      <c r="BS30" s="653"/>
      <c r="BT30" s="653"/>
      <c r="BU30" s="653"/>
      <c r="BV30" s="653"/>
      <c r="BW30" s="653"/>
      <c r="BX30" s="654">
        <v>93.3</v>
      </c>
      <c r="BY30" s="653"/>
      <c r="BZ30" s="653"/>
      <c r="CA30" s="653"/>
      <c r="CB30" s="655"/>
      <c r="CD30" s="658"/>
      <c r="CE30" s="659"/>
      <c r="CF30" s="623" t="s">
        <v>290</v>
      </c>
      <c r="CG30" s="620"/>
      <c r="CH30" s="620"/>
      <c r="CI30" s="620"/>
      <c r="CJ30" s="620"/>
      <c r="CK30" s="620"/>
      <c r="CL30" s="620"/>
      <c r="CM30" s="620"/>
      <c r="CN30" s="620"/>
      <c r="CO30" s="620"/>
      <c r="CP30" s="620"/>
      <c r="CQ30" s="621"/>
      <c r="CR30" s="586">
        <v>1074928</v>
      </c>
      <c r="CS30" s="587"/>
      <c r="CT30" s="587"/>
      <c r="CU30" s="587"/>
      <c r="CV30" s="587"/>
      <c r="CW30" s="587"/>
      <c r="CX30" s="587"/>
      <c r="CY30" s="588"/>
      <c r="CZ30" s="589">
        <v>10.8</v>
      </c>
      <c r="DA30" s="607"/>
      <c r="DB30" s="607"/>
      <c r="DC30" s="608"/>
      <c r="DD30" s="592">
        <v>1034206</v>
      </c>
      <c r="DE30" s="587"/>
      <c r="DF30" s="587"/>
      <c r="DG30" s="587"/>
      <c r="DH30" s="587"/>
      <c r="DI30" s="587"/>
      <c r="DJ30" s="587"/>
      <c r="DK30" s="588"/>
      <c r="DL30" s="592">
        <v>1034206</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128456</v>
      </c>
      <c r="S31" s="587"/>
      <c r="T31" s="587"/>
      <c r="U31" s="587"/>
      <c r="V31" s="587"/>
      <c r="W31" s="587"/>
      <c r="X31" s="587"/>
      <c r="Y31" s="588"/>
      <c r="Z31" s="639">
        <v>1.3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99.5</v>
      </c>
      <c r="BH31" s="605"/>
      <c r="BI31" s="605"/>
      <c r="BJ31" s="605"/>
      <c r="BK31" s="605"/>
      <c r="BL31" s="605"/>
      <c r="BM31" s="641">
        <v>96.7</v>
      </c>
      <c r="BN31" s="651"/>
      <c r="BO31" s="651"/>
      <c r="BP31" s="651"/>
      <c r="BQ31" s="615"/>
      <c r="BR31" s="650">
        <v>99.3</v>
      </c>
      <c r="BS31" s="605"/>
      <c r="BT31" s="605"/>
      <c r="BU31" s="605"/>
      <c r="BV31" s="605"/>
      <c r="BW31" s="605"/>
      <c r="BX31" s="641">
        <v>96.6</v>
      </c>
      <c r="BY31" s="651"/>
      <c r="BZ31" s="651"/>
      <c r="CA31" s="651"/>
      <c r="CB31" s="615"/>
      <c r="CD31" s="658"/>
      <c r="CE31" s="659"/>
      <c r="CF31" s="623" t="s">
        <v>294</v>
      </c>
      <c r="CG31" s="620"/>
      <c r="CH31" s="620"/>
      <c r="CI31" s="620"/>
      <c r="CJ31" s="620"/>
      <c r="CK31" s="620"/>
      <c r="CL31" s="620"/>
      <c r="CM31" s="620"/>
      <c r="CN31" s="620"/>
      <c r="CO31" s="620"/>
      <c r="CP31" s="620"/>
      <c r="CQ31" s="621"/>
      <c r="CR31" s="586">
        <v>154993</v>
      </c>
      <c r="CS31" s="605"/>
      <c r="CT31" s="605"/>
      <c r="CU31" s="605"/>
      <c r="CV31" s="605"/>
      <c r="CW31" s="605"/>
      <c r="CX31" s="605"/>
      <c r="CY31" s="606"/>
      <c r="CZ31" s="589">
        <v>1.6</v>
      </c>
      <c r="DA31" s="607"/>
      <c r="DB31" s="607"/>
      <c r="DC31" s="608"/>
      <c r="DD31" s="592">
        <v>143596</v>
      </c>
      <c r="DE31" s="605"/>
      <c r="DF31" s="605"/>
      <c r="DG31" s="605"/>
      <c r="DH31" s="605"/>
      <c r="DI31" s="605"/>
      <c r="DJ31" s="605"/>
      <c r="DK31" s="606"/>
      <c r="DL31" s="592">
        <v>143596</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116677</v>
      </c>
      <c r="S32" s="587"/>
      <c r="T32" s="587"/>
      <c r="U32" s="587"/>
      <c r="V32" s="587"/>
      <c r="W32" s="587"/>
      <c r="X32" s="587"/>
      <c r="Y32" s="588"/>
      <c r="Z32" s="639">
        <v>1.2</v>
      </c>
      <c r="AA32" s="639"/>
      <c r="AB32" s="639"/>
      <c r="AC32" s="639"/>
      <c r="AD32" s="640">
        <v>3854</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99.4</v>
      </c>
      <c r="BH32" s="571"/>
      <c r="BI32" s="571"/>
      <c r="BJ32" s="571"/>
      <c r="BK32" s="571"/>
      <c r="BL32" s="571"/>
      <c r="BM32" s="634">
        <v>96.9</v>
      </c>
      <c r="BN32" s="571"/>
      <c r="BO32" s="571"/>
      <c r="BP32" s="571"/>
      <c r="BQ32" s="628"/>
      <c r="BR32" s="649">
        <v>99.3</v>
      </c>
      <c r="BS32" s="571"/>
      <c r="BT32" s="571"/>
      <c r="BU32" s="571"/>
      <c r="BV32" s="571"/>
      <c r="BW32" s="571"/>
      <c r="BX32" s="634">
        <v>96.7</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788640</v>
      </c>
      <c r="S33" s="587"/>
      <c r="T33" s="587"/>
      <c r="U33" s="587"/>
      <c r="V33" s="587"/>
      <c r="W33" s="587"/>
      <c r="X33" s="587"/>
      <c r="Y33" s="588"/>
      <c r="Z33" s="639">
        <v>7.8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4239792</v>
      </c>
      <c r="CS33" s="605"/>
      <c r="CT33" s="605"/>
      <c r="CU33" s="605"/>
      <c r="CV33" s="605"/>
      <c r="CW33" s="605"/>
      <c r="CX33" s="605"/>
      <c r="CY33" s="606"/>
      <c r="CZ33" s="589">
        <v>42.5</v>
      </c>
      <c r="DA33" s="607"/>
      <c r="DB33" s="607"/>
      <c r="DC33" s="608"/>
      <c r="DD33" s="592">
        <v>3744440</v>
      </c>
      <c r="DE33" s="605"/>
      <c r="DF33" s="605"/>
      <c r="DG33" s="605"/>
      <c r="DH33" s="605"/>
      <c r="DI33" s="605"/>
      <c r="DJ33" s="605"/>
      <c r="DK33" s="606"/>
      <c r="DL33" s="592">
        <v>2580438</v>
      </c>
      <c r="DM33" s="605"/>
      <c r="DN33" s="605"/>
      <c r="DO33" s="605"/>
      <c r="DP33" s="605"/>
      <c r="DQ33" s="605"/>
      <c r="DR33" s="605"/>
      <c r="DS33" s="605"/>
      <c r="DT33" s="605"/>
      <c r="DU33" s="605"/>
      <c r="DV33" s="606"/>
      <c r="DW33" s="609">
        <v>40.1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1734883</v>
      </c>
      <c r="CS34" s="587"/>
      <c r="CT34" s="587"/>
      <c r="CU34" s="587"/>
      <c r="CV34" s="587"/>
      <c r="CW34" s="587"/>
      <c r="CX34" s="587"/>
      <c r="CY34" s="588"/>
      <c r="CZ34" s="589">
        <v>17.399999999999999</v>
      </c>
      <c r="DA34" s="607"/>
      <c r="DB34" s="607"/>
      <c r="DC34" s="608"/>
      <c r="DD34" s="592">
        <v>1407931</v>
      </c>
      <c r="DE34" s="587"/>
      <c r="DF34" s="587"/>
      <c r="DG34" s="587"/>
      <c r="DH34" s="587"/>
      <c r="DI34" s="587"/>
      <c r="DJ34" s="587"/>
      <c r="DK34" s="588"/>
      <c r="DL34" s="592">
        <v>1325324</v>
      </c>
      <c r="DM34" s="587"/>
      <c r="DN34" s="587"/>
      <c r="DO34" s="587"/>
      <c r="DP34" s="587"/>
      <c r="DQ34" s="587"/>
      <c r="DR34" s="587"/>
      <c r="DS34" s="587"/>
      <c r="DT34" s="587"/>
      <c r="DU34" s="587"/>
      <c r="DV34" s="588"/>
      <c r="DW34" s="609">
        <v>20.6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640440</v>
      </c>
      <c r="S35" s="587"/>
      <c r="T35" s="587"/>
      <c r="U35" s="587"/>
      <c r="V35" s="587"/>
      <c r="W35" s="587"/>
      <c r="X35" s="587"/>
      <c r="Y35" s="588"/>
      <c r="Z35" s="639">
        <v>6.3</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1296291</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238788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89056</v>
      </c>
      <c r="CS35" s="605"/>
      <c r="CT35" s="605"/>
      <c r="CU35" s="605"/>
      <c r="CV35" s="605"/>
      <c r="CW35" s="605"/>
      <c r="CX35" s="605"/>
      <c r="CY35" s="606"/>
      <c r="CZ35" s="589">
        <v>0.9</v>
      </c>
      <c r="DA35" s="607"/>
      <c r="DB35" s="607"/>
      <c r="DC35" s="608"/>
      <c r="DD35" s="592">
        <v>81401</v>
      </c>
      <c r="DE35" s="605"/>
      <c r="DF35" s="605"/>
      <c r="DG35" s="605"/>
      <c r="DH35" s="605"/>
      <c r="DI35" s="605"/>
      <c r="DJ35" s="605"/>
      <c r="DK35" s="606"/>
      <c r="DL35" s="592">
        <v>81401</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10117901</v>
      </c>
      <c r="S36" s="627"/>
      <c r="T36" s="627"/>
      <c r="U36" s="627"/>
      <c r="V36" s="627"/>
      <c r="W36" s="627"/>
      <c r="X36" s="627"/>
      <c r="Y36" s="630"/>
      <c r="Z36" s="631">
        <v>100</v>
      </c>
      <c r="AA36" s="631"/>
      <c r="AB36" s="631"/>
      <c r="AC36" s="631"/>
      <c r="AD36" s="632">
        <v>5802478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475000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217112</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290476</v>
      </c>
      <c r="CS36" s="587"/>
      <c r="CT36" s="587"/>
      <c r="CU36" s="587"/>
      <c r="CV36" s="587"/>
      <c r="CW36" s="587"/>
      <c r="CX36" s="587"/>
      <c r="CY36" s="588"/>
      <c r="CZ36" s="589">
        <v>2.9</v>
      </c>
      <c r="DA36" s="607"/>
      <c r="DB36" s="607"/>
      <c r="DC36" s="608"/>
      <c r="DD36" s="592">
        <v>275206</v>
      </c>
      <c r="DE36" s="587"/>
      <c r="DF36" s="587"/>
      <c r="DG36" s="587"/>
      <c r="DH36" s="587"/>
      <c r="DI36" s="587"/>
      <c r="DJ36" s="587"/>
      <c r="DK36" s="588"/>
      <c r="DL36" s="592">
        <v>240593</v>
      </c>
      <c r="DM36" s="587"/>
      <c r="DN36" s="587"/>
      <c r="DO36" s="587"/>
      <c r="DP36" s="587"/>
      <c r="DQ36" s="587"/>
      <c r="DR36" s="587"/>
      <c r="DS36" s="587"/>
      <c r="DT36" s="587"/>
      <c r="DU36" s="587"/>
      <c r="DV36" s="588"/>
      <c r="DW36" s="609">
        <v>3.7</v>
      </c>
      <c r="DX36" s="610"/>
      <c r="DY36" s="610"/>
      <c r="DZ36" s="610"/>
      <c r="EA36" s="610"/>
      <c r="EB36" s="610"/>
      <c r="EC36" s="611"/>
    </row>
    <row r="37" spans="2:133" ht="11.25" customHeight="1">
      <c r="AQ37" s="612" t="s">
        <v>312</v>
      </c>
      <c r="AR37" s="613"/>
      <c r="AS37" s="613"/>
      <c r="AT37" s="613"/>
      <c r="AU37" s="613"/>
      <c r="AV37" s="613"/>
      <c r="AW37" s="613"/>
      <c r="AX37" s="613"/>
      <c r="AY37" s="614"/>
      <c r="AZ37" s="586">
        <v>12806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4334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1648</v>
      </c>
      <c r="CS37" s="605"/>
      <c r="CT37" s="605"/>
      <c r="CU37" s="605"/>
      <c r="CV37" s="605"/>
      <c r="CW37" s="605"/>
      <c r="CX37" s="605"/>
      <c r="CY37" s="606"/>
      <c r="CZ37" s="589">
        <v>0</v>
      </c>
      <c r="DA37" s="607"/>
      <c r="DB37" s="607"/>
      <c r="DC37" s="608"/>
      <c r="DD37" s="592">
        <v>1648</v>
      </c>
      <c r="DE37" s="605"/>
      <c r="DF37" s="605"/>
      <c r="DG37" s="605"/>
      <c r="DH37" s="605"/>
      <c r="DI37" s="605"/>
      <c r="DJ37" s="605"/>
      <c r="DK37" s="606"/>
      <c r="DL37" s="592">
        <v>1549</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7293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1283485</v>
      </c>
      <c r="CS38" s="587"/>
      <c r="CT38" s="587"/>
      <c r="CU38" s="587"/>
      <c r="CV38" s="587"/>
      <c r="CW38" s="587"/>
      <c r="CX38" s="587"/>
      <c r="CY38" s="588"/>
      <c r="CZ38" s="589">
        <v>12.9</v>
      </c>
      <c r="DA38" s="607"/>
      <c r="DB38" s="607"/>
      <c r="DC38" s="608"/>
      <c r="DD38" s="592">
        <v>1156257</v>
      </c>
      <c r="DE38" s="587"/>
      <c r="DF38" s="587"/>
      <c r="DG38" s="587"/>
      <c r="DH38" s="587"/>
      <c r="DI38" s="587"/>
      <c r="DJ38" s="587"/>
      <c r="DK38" s="588"/>
      <c r="DL38" s="592">
        <v>933120</v>
      </c>
      <c r="DM38" s="587"/>
      <c r="DN38" s="587"/>
      <c r="DO38" s="587"/>
      <c r="DP38" s="587"/>
      <c r="DQ38" s="587"/>
      <c r="DR38" s="587"/>
      <c r="DS38" s="587"/>
      <c r="DT38" s="587"/>
      <c r="DU38" s="587"/>
      <c r="DV38" s="588"/>
      <c r="DW38" s="609">
        <v>14.5</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824342</v>
      </c>
      <c r="CS39" s="605"/>
      <c r="CT39" s="605"/>
      <c r="CU39" s="605"/>
      <c r="CV39" s="605"/>
      <c r="CW39" s="605"/>
      <c r="CX39" s="605"/>
      <c r="CY39" s="606"/>
      <c r="CZ39" s="589">
        <v>8.3000000000000007</v>
      </c>
      <c r="DA39" s="607"/>
      <c r="DB39" s="607"/>
      <c r="DC39" s="608"/>
      <c r="DD39" s="592">
        <v>823645</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188091</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93</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17550</v>
      </c>
      <c r="CS40" s="587"/>
      <c r="CT40" s="587"/>
      <c r="CU40" s="587"/>
      <c r="CV40" s="587"/>
      <c r="CW40" s="587"/>
      <c r="CX40" s="587"/>
      <c r="CY40" s="588"/>
      <c r="CZ40" s="589">
        <v>0.2</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620394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566888</v>
      </c>
      <c r="CS42" s="587"/>
      <c r="CT42" s="587"/>
      <c r="CU42" s="587"/>
      <c r="CV42" s="587"/>
      <c r="CW42" s="587"/>
      <c r="CX42" s="587"/>
      <c r="CY42" s="588"/>
      <c r="CZ42" s="589">
        <v>5.7</v>
      </c>
      <c r="DA42" s="590"/>
      <c r="DB42" s="590"/>
      <c r="DC42" s="591"/>
      <c r="DD42" s="592">
        <v>330104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11544</v>
      </c>
      <c r="CS43" s="605"/>
      <c r="CT43" s="605"/>
      <c r="CU43" s="605"/>
      <c r="CV43" s="605"/>
      <c r="CW43" s="605"/>
      <c r="CX43" s="605"/>
      <c r="CY43" s="606"/>
      <c r="CZ43" s="589">
        <v>0.1</v>
      </c>
      <c r="DA43" s="607"/>
      <c r="DB43" s="607"/>
      <c r="DC43" s="608"/>
      <c r="DD43" s="592">
        <v>11544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524833</v>
      </c>
      <c r="CS44" s="587"/>
      <c r="CT44" s="587"/>
      <c r="CU44" s="587"/>
      <c r="CV44" s="587"/>
      <c r="CW44" s="587"/>
      <c r="CX44" s="587"/>
      <c r="CY44" s="588"/>
      <c r="CZ44" s="589">
        <v>5.3</v>
      </c>
      <c r="DA44" s="590"/>
      <c r="DB44" s="590"/>
      <c r="DC44" s="591"/>
      <c r="DD44" s="592">
        <v>302149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137366</v>
      </c>
      <c r="CS45" s="605"/>
      <c r="CT45" s="605"/>
      <c r="CU45" s="605"/>
      <c r="CV45" s="605"/>
      <c r="CW45" s="605"/>
      <c r="CX45" s="605"/>
      <c r="CY45" s="606"/>
      <c r="CZ45" s="589">
        <v>1.4</v>
      </c>
      <c r="DA45" s="607"/>
      <c r="DB45" s="607"/>
      <c r="DC45" s="608"/>
      <c r="DD45" s="592">
        <v>16954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387467</v>
      </c>
      <c r="CS46" s="587"/>
      <c r="CT46" s="587"/>
      <c r="CU46" s="587"/>
      <c r="CV46" s="587"/>
      <c r="CW46" s="587"/>
      <c r="CX46" s="587"/>
      <c r="CY46" s="588"/>
      <c r="CZ46" s="589">
        <v>3.9</v>
      </c>
      <c r="DA46" s="590"/>
      <c r="DB46" s="590"/>
      <c r="DC46" s="591"/>
      <c r="DD46" s="592">
        <v>285195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42055</v>
      </c>
      <c r="CS47" s="605"/>
      <c r="CT47" s="605"/>
      <c r="CU47" s="605"/>
      <c r="CV47" s="605"/>
      <c r="CW47" s="605"/>
      <c r="CX47" s="605"/>
      <c r="CY47" s="606"/>
      <c r="CZ47" s="589">
        <v>0.4</v>
      </c>
      <c r="DA47" s="607"/>
      <c r="DB47" s="607"/>
      <c r="DC47" s="608"/>
      <c r="DD47" s="592">
        <v>27955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9964913</v>
      </c>
      <c r="CS49" s="571"/>
      <c r="CT49" s="571"/>
      <c r="CU49" s="571"/>
      <c r="CV49" s="571"/>
      <c r="CW49" s="571"/>
      <c r="CX49" s="571"/>
      <c r="CY49" s="572"/>
      <c r="CZ49" s="573">
        <v>100</v>
      </c>
      <c r="DA49" s="574"/>
      <c r="DB49" s="574"/>
      <c r="DC49" s="575"/>
      <c r="DD49" s="576">
        <v>7833206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10117</v>
      </c>
      <c r="R7" s="1099"/>
      <c r="S7" s="1099"/>
      <c r="T7" s="1099"/>
      <c r="U7" s="1099"/>
      <c r="V7" s="1099">
        <v>9965</v>
      </c>
      <c r="W7" s="1099"/>
      <c r="X7" s="1099"/>
      <c r="Y7" s="1099"/>
      <c r="Z7" s="1099"/>
      <c r="AA7" s="1099">
        <v>152</v>
      </c>
      <c r="AB7" s="1099"/>
      <c r="AC7" s="1099"/>
      <c r="AD7" s="1099"/>
      <c r="AE7" s="1100"/>
      <c r="AF7" s="1101">
        <v>124</v>
      </c>
      <c r="AG7" s="1102"/>
      <c r="AH7" s="1102"/>
      <c r="AI7" s="1102"/>
      <c r="AJ7" s="1103"/>
      <c r="AK7" s="1085">
        <v>29</v>
      </c>
      <c r="AL7" s="1086"/>
      <c r="AM7" s="1086"/>
      <c r="AN7" s="1086"/>
      <c r="AO7" s="1086"/>
      <c r="AP7" s="1086">
        <v>10745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t="s">
        <v>531</v>
      </c>
      <c r="AB8" s="1038"/>
      <c r="AC8" s="1038"/>
      <c r="AD8" s="1038"/>
      <c r="AE8" s="1039"/>
      <c r="AF8" s="1013" t="s">
        <v>111</v>
      </c>
      <c r="AG8" s="1014"/>
      <c r="AH8" s="1014"/>
      <c r="AI8" s="1014"/>
      <c r="AJ8" s="1015"/>
      <c r="AK8" s="1080" t="s">
        <v>531</v>
      </c>
      <c r="AL8" s="1081"/>
      <c r="AM8" s="1081"/>
      <c r="AN8" s="1081"/>
      <c r="AO8" s="1081"/>
      <c r="AP8" s="1081" t="s">
        <v>531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4</v>
      </c>
      <c r="R9" s="1038"/>
      <c r="S9" s="1038"/>
      <c r="T9" s="1038"/>
      <c r="U9" s="1038"/>
      <c r="V9" s="1038">
        <v>4</v>
      </c>
      <c r="W9" s="1038"/>
      <c r="X9" s="1038"/>
      <c r="Y9" s="1038"/>
      <c r="Z9" s="1038"/>
      <c r="AA9" s="1038" t="s">
        <v>531</v>
      </c>
      <c r="AB9" s="1038"/>
      <c r="AC9" s="1038"/>
      <c r="AD9" s="1038"/>
      <c r="AE9" s="1039"/>
      <c r="AF9" s="1013" t="s">
        <v>111</v>
      </c>
      <c r="AG9" s="1014"/>
      <c r="AH9" s="1014"/>
      <c r="AI9" s="1014"/>
      <c r="AJ9" s="1015"/>
      <c r="AK9" s="1080">
        <v>4</v>
      </c>
      <c r="AL9" s="1081"/>
      <c r="AM9" s="1081"/>
      <c r="AN9" s="1081"/>
      <c r="AO9" s="1081"/>
      <c r="AP9" s="1081" t="s">
        <v>531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10118</v>
      </c>
      <c r="R23" s="1063"/>
      <c r="S23" s="1063"/>
      <c r="T23" s="1063"/>
      <c r="U23" s="1063"/>
      <c r="V23" s="1063">
        <v>9966</v>
      </c>
      <c r="W23" s="1063"/>
      <c r="X23" s="1063"/>
      <c r="Y23" s="1063"/>
      <c r="Z23" s="1063"/>
      <c r="AA23" s="1063">
        <v>153</v>
      </c>
      <c r="AB23" s="1063"/>
      <c r="AC23" s="1063"/>
      <c r="AD23" s="1063"/>
      <c r="AE23" s="1064"/>
      <c r="AF23" s="1065">
        <v>124</v>
      </c>
      <c r="AG23" s="1063"/>
      <c r="AH23" s="1063"/>
      <c r="AI23" s="1063"/>
      <c r="AJ23" s="1066"/>
      <c r="AK23" s="1067"/>
      <c r="AL23" s="1068"/>
      <c r="AM23" s="1068"/>
      <c r="AN23" s="1068"/>
      <c r="AO23" s="1068"/>
      <c r="AP23" s="1063">
        <v>10745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3515</v>
      </c>
      <c r="R28" s="1048"/>
      <c r="S28" s="1048"/>
      <c r="T28" s="1048"/>
      <c r="U28" s="1048"/>
      <c r="V28" s="1048">
        <v>3277</v>
      </c>
      <c r="W28" s="1048"/>
      <c r="X28" s="1048"/>
      <c r="Y28" s="1048"/>
      <c r="Z28" s="1048"/>
      <c r="AA28" s="1048">
        <v>239</v>
      </c>
      <c r="AB28" s="1048"/>
      <c r="AC28" s="1048"/>
      <c r="AD28" s="1048"/>
      <c r="AE28" s="1049"/>
      <c r="AF28" s="1050">
        <v>239</v>
      </c>
      <c r="AG28" s="1048"/>
      <c r="AH28" s="1048"/>
      <c r="AI28" s="1048"/>
      <c r="AJ28" s="1051"/>
      <c r="AK28" s="1052">
        <v>284</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381</v>
      </c>
      <c r="R29" s="1038"/>
      <c r="S29" s="1038"/>
      <c r="T29" s="1038"/>
      <c r="U29" s="1038"/>
      <c r="V29" s="1038">
        <v>371</v>
      </c>
      <c r="W29" s="1038"/>
      <c r="X29" s="1038"/>
      <c r="Y29" s="1038"/>
      <c r="Z29" s="1038"/>
      <c r="AA29" s="1038">
        <v>10</v>
      </c>
      <c r="AB29" s="1038"/>
      <c r="AC29" s="1038"/>
      <c r="AD29" s="1038"/>
      <c r="AE29" s="1039"/>
      <c r="AF29" s="1013">
        <v>10</v>
      </c>
      <c r="AG29" s="1014"/>
      <c r="AH29" s="1014"/>
      <c r="AI29" s="1014"/>
      <c r="AJ29" s="1015"/>
      <c r="AK29" s="974">
        <v>66</v>
      </c>
      <c r="AL29" s="965"/>
      <c r="AM29" s="965"/>
      <c r="AN29" s="965"/>
      <c r="AO29" s="965"/>
      <c r="AP29" s="965" t="s">
        <v>531</v>
      </c>
      <c r="AQ29" s="965"/>
      <c r="AR29" s="965"/>
      <c r="AS29" s="965"/>
      <c r="AT29" s="965"/>
      <c r="AU29" s="965" t="s">
        <v>531</v>
      </c>
      <c r="AV29" s="965"/>
      <c r="AW29" s="965"/>
      <c r="AX29" s="965"/>
      <c r="AY29" s="965"/>
      <c r="AZ29" s="1036" t="s">
        <v>531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1863</v>
      </c>
      <c r="R30" s="1038"/>
      <c r="S30" s="1038"/>
      <c r="T30" s="1038"/>
      <c r="U30" s="1038"/>
      <c r="V30" s="1038">
        <v>1777</v>
      </c>
      <c r="W30" s="1038"/>
      <c r="X30" s="1038"/>
      <c r="Y30" s="1038"/>
      <c r="Z30" s="1038"/>
      <c r="AA30" s="1038">
        <v>87</v>
      </c>
      <c r="AB30" s="1038"/>
      <c r="AC30" s="1038"/>
      <c r="AD30" s="1038"/>
      <c r="AE30" s="1039"/>
      <c r="AF30" s="1013">
        <v>87</v>
      </c>
      <c r="AG30" s="1014"/>
      <c r="AH30" s="1014"/>
      <c r="AI30" s="1014"/>
      <c r="AJ30" s="1015"/>
      <c r="AK30" s="974">
        <v>343</v>
      </c>
      <c r="AL30" s="965"/>
      <c r="AM30" s="965"/>
      <c r="AN30" s="965"/>
      <c r="AO30" s="965"/>
      <c r="AP30" s="965" t="s">
        <v>531</v>
      </c>
      <c r="AQ30" s="965"/>
      <c r="AR30" s="965"/>
      <c r="AS30" s="965"/>
      <c r="AT30" s="965"/>
      <c r="AU30" s="965" t="s">
        <v>537</v>
      </c>
      <c r="AV30" s="965"/>
      <c r="AW30" s="965"/>
      <c r="AX30" s="965"/>
      <c r="AY30" s="965"/>
      <c r="AZ30" s="1036" t="s">
        <v>531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567</v>
      </c>
      <c r="R31" s="1038"/>
      <c r="S31" s="1038"/>
      <c r="T31" s="1038"/>
      <c r="U31" s="1038"/>
      <c r="V31" s="1038">
        <v>518</v>
      </c>
      <c r="W31" s="1038"/>
      <c r="X31" s="1038"/>
      <c r="Y31" s="1038"/>
      <c r="Z31" s="1038"/>
      <c r="AA31" s="1038">
        <v>49</v>
      </c>
      <c r="AB31" s="1038"/>
      <c r="AC31" s="1038"/>
      <c r="AD31" s="1038"/>
      <c r="AE31" s="1039"/>
      <c r="AF31" s="1013">
        <v>1718</v>
      </c>
      <c r="AG31" s="1014"/>
      <c r="AH31" s="1014"/>
      <c r="AI31" s="1014"/>
      <c r="AJ31" s="1015"/>
      <c r="AK31" s="974">
        <v>13</v>
      </c>
      <c r="AL31" s="965"/>
      <c r="AM31" s="965"/>
      <c r="AN31" s="965"/>
      <c r="AO31" s="965"/>
      <c r="AP31" s="965">
        <v>439</v>
      </c>
      <c r="AQ31" s="965"/>
      <c r="AR31" s="965"/>
      <c r="AS31" s="965"/>
      <c r="AT31" s="965"/>
      <c r="AU31" s="965">
        <v>56</v>
      </c>
      <c r="AV31" s="965"/>
      <c r="AW31" s="965"/>
      <c r="AX31" s="965"/>
      <c r="AY31" s="965"/>
      <c r="AZ31" s="1036" t="s">
        <v>531</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1336</v>
      </c>
      <c r="R32" s="1038"/>
      <c r="S32" s="1038"/>
      <c r="T32" s="1038"/>
      <c r="U32" s="1038"/>
      <c r="V32" s="1038">
        <v>1320</v>
      </c>
      <c r="W32" s="1038"/>
      <c r="X32" s="1038"/>
      <c r="Y32" s="1038"/>
      <c r="Z32" s="1038"/>
      <c r="AA32" s="1038">
        <v>16</v>
      </c>
      <c r="AB32" s="1038"/>
      <c r="AC32" s="1038"/>
      <c r="AD32" s="1038"/>
      <c r="AE32" s="1039"/>
      <c r="AF32" s="1013">
        <v>9</v>
      </c>
      <c r="AG32" s="1014"/>
      <c r="AH32" s="1014"/>
      <c r="AI32" s="1014"/>
      <c r="AJ32" s="1015"/>
      <c r="AK32" s="974">
        <v>475</v>
      </c>
      <c r="AL32" s="965"/>
      <c r="AM32" s="965"/>
      <c r="AN32" s="965"/>
      <c r="AO32" s="965"/>
      <c r="AP32" s="965">
        <v>7175</v>
      </c>
      <c r="AQ32" s="965"/>
      <c r="AR32" s="965"/>
      <c r="AS32" s="965"/>
      <c r="AT32" s="965"/>
      <c r="AU32" s="965">
        <v>4628</v>
      </c>
      <c r="AV32" s="965"/>
      <c r="AW32" s="965"/>
      <c r="AX32" s="965"/>
      <c r="AY32" s="965"/>
      <c r="AZ32" s="1036" t="s">
        <v>531</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2063</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128</v>
      </c>
      <c r="R68" s="976"/>
      <c r="S68" s="976"/>
      <c r="T68" s="976"/>
      <c r="U68" s="976"/>
      <c r="V68" s="976">
        <v>125</v>
      </c>
      <c r="W68" s="976"/>
      <c r="X68" s="976"/>
      <c r="Y68" s="976"/>
      <c r="Z68" s="976"/>
      <c r="AA68" s="976">
        <v>3</v>
      </c>
      <c r="AB68" s="976"/>
      <c r="AC68" s="976"/>
      <c r="AD68" s="976"/>
      <c r="AE68" s="976"/>
      <c r="AF68" s="976">
        <v>3</v>
      </c>
      <c r="AG68" s="976"/>
      <c r="AH68" s="976"/>
      <c r="AI68" s="976"/>
      <c r="AJ68" s="976"/>
      <c r="AK68" s="976" t="s">
        <v>531</v>
      </c>
      <c r="AL68" s="976"/>
      <c r="AM68" s="976"/>
      <c r="AN68" s="976"/>
      <c r="AO68" s="976"/>
      <c r="AP68" s="976" t="s">
        <v>531</v>
      </c>
      <c r="AQ68" s="976"/>
      <c r="AR68" s="976"/>
      <c r="AS68" s="976"/>
      <c r="AT68" s="976"/>
      <c r="AU68" s="976" t="s">
        <v>531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40036</v>
      </c>
      <c r="R69" s="965"/>
      <c r="S69" s="965"/>
      <c r="T69" s="965"/>
      <c r="U69" s="965"/>
      <c r="V69" s="965">
        <v>34096</v>
      </c>
      <c r="W69" s="965"/>
      <c r="X69" s="965"/>
      <c r="Y69" s="965"/>
      <c r="Z69" s="965"/>
      <c r="AA69" s="965">
        <v>5940</v>
      </c>
      <c r="AB69" s="965"/>
      <c r="AC69" s="965"/>
      <c r="AD69" s="965"/>
      <c r="AE69" s="965"/>
      <c r="AF69" s="965">
        <v>32505</v>
      </c>
      <c r="AG69" s="965"/>
      <c r="AH69" s="965"/>
      <c r="AI69" s="965"/>
      <c r="AJ69" s="965"/>
      <c r="AK69" s="965" t="s">
        <v>531</v>
      </c>
      <c r="AL69" s="965"/>
      <c r="AM69" s="965"/>
      <c r="AN69" s="965"/>
      <c r="AO69" s="965"/>
      <c r="AP69" s="965">
        <v>149081</v>
      </c>
      <c r="AQ69" s="965"/>
      <c r="AR69" s="965"/>
      <c r="AS69" s="965"/>
      <c r="AT69" s="965"/>
      <c r="AU69" s="965" t="s">
        <v>531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9050</v>
      </c>
      <c r="R70" s="965"/>
      <c r="S70" s="965"/>
      <c r="T70" s="965"/>
      <c r="U70" s="965"/>
      <c r="V70" s="965">
        <v>5629</v>
      </c>
      <c r="W70" s="965"/>
      <c r="X70" s="965"/>
      <c r="Y70" s="965"/>
      <c r="Z70" s="965"/>
      <c r="AA70" s="965">
        <v>3421</v>
      </c>
      <c r="AB70" s="965"/>
      <c r="AC70" s="965"/>
      <c r="AD70" s="965"/>
      <c r="AE70" s="965"/>
      <c r="AF70" s="965">
        <v>11358</v>
      </c>
      <c r="AG70" s="965"/>
      <c r="AH70" s="965"/>
      <c r="AI70" s="965"/>
      <c r="AJ70" s="965"/>
      <c r="AK70" s="965" t="s">
        <v>531</v>
      </c>
      <c r="AL70" s="965"/>
      <c r="AM70" s="965"/>
      <c r="AN70" s="965"/>
      <c r="AO70" s="965"/>
      <c r="AP70" s="965">
        <v>20248</v>
      </c>
      <c r="AQ70" s="965"/>
      <c r="AR70" s="965"/>
      <c r="AS70" s="965"/>
      <c r="AT70" s="965"/>
      <c r="AU70" s="965" t="s">
        <v>531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180</v>
      </c>
      <c r="R71" s="965"/>
      <c r="S71" s="965"/>
      <c r="T71" s="965"/>
      <c r="U71" s="965"/>
      <c r="V71" s="965">
        <v>154</v>
      </c>
      <c r="W71" s="965"/>
      <c r="X71" s="965"/>
      <c r="Y71" s="965"/>
      <c r="Z71" s="965"/>
      <c r="AA71" s="965">
        <v>26</v>
      </c>
      <c r="AB71" s="965"/>
      <c r="AC71" s="965"/>
      <c r="AD71" s="965"/>
      <c r="AE71" s="965"/>
      <c r="AF71" s="965">
        <v>26</v>
      </c>
      <c r="AG71" s="965"/>
      <c r="AH71" s="965"/>
      <c r="AI71" s="965"/>
      <c r="AJ71" s="965"/>
      <c r="AK71" s="965">
        <v>11</v>
      </c>
      <c r="AL71" s="965"/>
      <c r="AM71" s="965"/>
      <c r="AN71" s="965"/>
      <c r="AO71" s="965"/>
      <c r="AP71" s="965" t="s">
        <v>531</v>
      </c>
      <c r="AQ71" s="965"/>
      <c r="AR71" s="965"/>
      <c r="AS71" s="965"/>
      <c r="AT71" s="965"/>
      <c r="AU71" s="965" t="s">
        <v>531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946790</v>
      </c>
      <c r="R72" s="965"/>
      <c r="S72" s="965"/>
      <c r="T72" s="965"/>
      <c r="U72" s="965"/>
      <c r="V72" s="965">
        <v>924334</v>
      </c>
      <c r="W72" s="965"/>
      <c r="X72" s="965"/>
      <c r="Y72" s="965"/>
      <c r="Z72" s="965"/>
      <c r="AA72" s="965">
        <v>22456</v>
      </c>
      <c r="AB72" s="965"/>
      <c r="AC72" s="965"/>
      <c r="AD72" s="965"/>
      <c r="AE72" s="965"/>
      <c r="AF72" s="965">
        <v>22456</v>
      </c>
      <c r="AG72" s="965"/>
      <c r="AH72" s="965"/>
      <c r="AI72" s="965"/>
      <c r="AJ72" s="965"/>
      <c r="AK72" s="965">
        <v>5657</v>
      </c>
      <c r="AL72" s="965"/>
      <c r="AM72" s="965"/>
      <c r="AN72" s="965"/>
      <c r="AO72" s="965"/>
      <c r="AP72" s="965" t="s">
        <v>531</v>
      </c>
      <c r="AQ72" s="965"/>
      <c r="AR72" s="965"/>
      <c r="AS72" s="965"/>
      <c r="AT72" s="965"/>
      <c r="AU72" s="965" t="s">
        <v>531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66348</v>
      </c>
      <c r="AG88" s="953"/>
      <c r="AH88" s="953"/>
      <c r="AI88" s="953"/>
      <c r="AJ88" s="953"/>
      <c r="AK88" s="957"/>
      <c r="AL88" s="957"/>
      <c r="AM88" s="957"/>
      <c r="AN88" s="957"/>
      <c r="AO88" s="957"/>
      <c r="AP88" s="953">
        <v>169329</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1336029</v>
      </c>
      <c r="AB110" s="871"/>
      <c r="AC110" s="871"/>
      <c r="AD110" s="871"/>
      <c r="AE110" s="872"/>
      <c r="AF110" s="873">
        <v>1300726</v>
      </c>
      <c r="AG110" s="871"/>
      <c r="AH110" s="871"/>
      <c r="AI110" s="871"/>
      <c r="AJ110" s="872"/>
      <c r="AK110" s="873">
        <v>1229921</v>
      </c>
      <c r="AL110" s="871"/>
      <c r="AM110" s="871"/>
      <c r="AN110" s="871"/>
      <c r="AO110" s="872"/>
      <c r="AP110" s="874">
        <v>22.8</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11199039</v>
      </c>
      <c r="BR110" s="798"/>
      <c r="BS110" s="798"/>
      <c r="BT110" s="798"/>
      <c r="BU110" s="798"/>
      <c r="BV110" s="798">
        <v>11031239</v>
      </c>
      <c r="BW110" s="798"/>
      <c r="BX110" s="798"/>
      <c r="BY110" s="798"/>
      <c r="BZ110" s="798"/>
      <c r="CA110" s="798">
        <v>10744951</v>
      </c>
      <c r="CB110" s="798"/>
      <c r="CC110" s="798"/>
      <c r="CD110" s="798"/>
      <c r="CE110" s="798"/>
      <c r="CF110" s="859">
        <v>198.8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60090</v>
      </c>
      <c r="BR111" s="769"/>
      <c r="BS111" s="769"/>
      <c r="BT111" s="769"/>
      <c r="BU111" s="769"/>
      <c r="BV111" s="769">
        <v>50414</v>
      </c>
      <c r="BW111" s="769"/>
      <c r="BX111" s="769"/>
      <c r="BY111" s="769"/>
      <c r="BZ111" s="769"/>
      <c r="CA111" s="769">
        <v>40585</v>
      </c>
      <c r="CB111" s="769"/>
      <c r="CC111" s="769"/>
      <c r="CD111" s="769"/>
      <c r="CE111" s="769"/>
      <c r="CF111" s="846">
        <v>0.8</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5249087</v>
      </c>
      <c r="BR112" s="769"/>
      <c r="BS112" s="769"/>
      <c r="BT112" s="769"/>
      <c r="BU112" s="769"/>
      <c r="BV112" s="769">
        <v>4955077</v>
      </c>
      <c r="BW112" s="769"/>
      <c r="BX112" s="769"/>
      <c r="BY112" s="769"/>
      <c r="BZ112" s="769"/>
      <c r="CA112" s="769">
        <v>4683273</v>
      </c>
      <c r="CB112" s="769"/>
      <c r="CC112" s="769"/>
      <c r="CD112" s="769"/>
      <c r="CE112" s="769"/>
      <c r="CF112" s="846">
        <v>86.6</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399992</v>
      </c>
      <c r="AB113" s="907"/>
      <c r="AC113" s="907"/>
      <c r="AD113" s="907"/>
      <c r="AE113" s="908"/>
      <c r="AF113" s="909">
        <v>398596</v>
      </c>
      <c r="AG113" s="907"/>
      <c r="AH113" s="907"/>
      <c r="AI113" s="907"/>
      <c r="AJ113" s="908"/>
      <c r="AK113" s="909">
        <v>394332</v>
      </c>
      <c r="AL113" s="907"/>
      <c r="AM113" s="907"/>
      <c r="AN113" s="907"/>
      <c r="AO113" s="908"/>
      <c r="AP113" s="910">
        <v>7.3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1468781</v>
      </c>
      <c r="BR114" s="769"/>
      <c r="BS114" s="769"/>
      <c r="BT114" s="769"/>
      <c r="BU114" s="769"/>
      <c r="BV114" s="769">
        <v>1353657</v>
      </c>
      <c r="BW114" s="769"/>
      <c r="BX114" s="769"/>
      <c r="BY114" s="769"/>
      <c r="BZ114" s="769"/>
      <c r="CA114" s="769">
        <v>1127351</v>
      </c>
      <c r="CB114" s="769"/>
      <c r="CC114" s="769"/>
      <c r="CD114" s="769"/>
      <c r="CE114" s="769"/>
      <c r="CF114" s="846">
        <v>20.9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10582</v>
      </c>
      <c r="AB115" s="907"/>
      <c r="AC115" s="907"/>
      <c r="AD115" s="907"/>
      <c r="AE115" s="908"/>
      <c r="AF115" s="909">
        <v>10582</v>
      </c>
      <c r="AG115" s="907"/>
      <c r="AH115" s="907"/>
      <c r="AI115" s="907"/>
      <c r="AJ115" s="908"/>
      <c r="AK115" s="909">
        <v>10582</v>
      </c>
      <c r="AL115" s="907"/>
      <c r="AM115" s="907"/>
      <c r="AN115" s="907"/>
      <c r="AO115" s="908"/>
      <c r="AP115" s="910">
        <v>0.2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1746603</v>
      </c>
      <c r="AB117" s="893"/>
      <c r="AC117" s="893"/>
      <c r="AD117" s="893"/>
      <c r="AE117" s="894"/>
      <c r="AF117" s="896">
        <v>1709904</v>
      </c>
      <c r="AG117" s="893"/>
      <c r="AH117" s="893"/>
      <c r="AI117" s="893"/>
      <c r="AJ117" s="894"/>
      <c r="AK117" s="896">
        <v>1634835</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17976997</v>
      </c>
      <c r="BR118" s="856"/>
      <c r="BS118" s="856"/>
      <c r="BT118" s="856"/>
      <c r="BU118" s="856"/>
      <c r="BV118" s="856">
        <v>17390387</v>
      </c>
      <c r="BW118" s="856"/>
      <c r="BX118" s="856"/>
      <c r="BY118" s="856"/>
      <c r="BZ118" s="856"/>
      <c r="CA118" s="856">
        <v>16596160</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4381985</v>
      </c>
      <c r="BR119" s="798"/>
      <c r="BS119" s="798"/>
      <c r="BT119" s="798"/>
      <c r="BU119" s="798"/>
      <c r="BV119" s="798">
        <v>4451273</v>
      </c>
      <c r="BW119" s="798"/>
      <c r="BX119" s="798"/>
      <c r="BY119" s="798"/>
      <c r="BZ119" s="798"/>
      <c r="CA119" s="798">
        <v>5179516</v>
      </c>
      <c r="CB119" s="798"/>
      <c r="CC119" s="798"/>
      <c r="CD119" s="798"/>
      <c r="CE119" s="798"/>
      <c r="CF119" s="859">
        <v>95.8</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60090</v>
      </c>
      <c r="DH119" s="715"/>
      <c r="DI119" s="715"/>
      <c r="DJ119" s="715"/>
      <c r="DK119" s="716"/>
      <c r="DL119" s="717">
        <v>50414</v>
      </c>
      <c r="DM119" s="715"/>
      <c r="DN119" s="715"/>
      <c r="DO119" s="715"/>
      <c r="DP119" s="716"/>
      <c r="DQ119" s="717">
        <v>40585</v>
      </c>
      <c r="DR119" s="715"/>
      <c r="DS119" s="715"/>
      <c r="DT119" s="715"/>
      <c r="DU119" s="716"/>
      <c r="DV119" s="805">
        <v>0.8</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3776552</v>
      </c>
      <c r="BR120" s="769"/>
      <c r="BS120" s="769"/>
      <c r="BT120" s="769"/>
      <c r="BU120" s="769"/>
      <c r="BV120" s="769">
        <v>3665391</v>
      </c>
      <c r="BW120" s="769"/>
      <c r="BX120" s="769"/>
      <c r="BY120" s="769"/>
      <c r="BZ120" s="769"/>
      <c r="CA120" s="769">
        <v>3655351</v>
      </c>
      <c r="CB120" s="769"/>
      <c r="CC120" s="769"/>
      <c r="CD120" s="769"/>
      <c r="CE120" s="769"/>
      <c r="CF120" s="846">
        <v>67.599999999999994</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5203998</v>
      </c>
      <c r="DH120" s="798"/>
      <c r="DI120" s="798"/>
      <c r="DJ120" s="798"/>
      <c r="DK120" s="798"/>
      <c r="DL120" s="798">
        <v>4903860</v>
      </c>
      <c r="DM120" s="798"/>
      <c r="DN120" s="798"/>
      <c r="DO120" s="798"/>
      <c r="DP120" s="798"/>
      <c r="DQ120" s="798">
        <v>4627561</v>
      </c>
      <c r="DR120" s="798"/>
      <c r="DS120" s="798"/>
      <c r="DT120" s="798"/>
      <c r="DU120" s="798"/>
      <c r="DV120" s="799">
        <v>85.6</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10138562</v>
      </c>
      <c r="BR121" s="856"/>
      <c r="BS121" s="856"/>
      <c r="BT121" s="856"/>
      <c r="BU121" s="856"/>
      <c r="BV121" s="856">
        <v>10149624</v>
      </c>
      <c r="BW121" s="856"/>
      <c r="BX121" s="856"/>
      <c r="BY121" s="856"/>
      <c r="BZ121" s="856"/>
      <c r="CA121" s="856">
        <v>10186880</v>
      </c>
      <c r="CB121" s="856"/>
      <c r="CC121" s="856"/>
      <c r="CD121" s="856"/>
      <c r="CE121" s="856"/>
      <c r="CF121" s="857">
        <v>188.4</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45089</v>
      </c>
      <c r="DH121" s="769"/>
      <c r="DI121" s="769"/>
      <c r="DJ121" s="769"/>
      <c r="DK121" s="769"/>
      <c r="DL121" s="769">
        <v>51217</v>
      </c>
      <c r="DM121" s="769"/>
      <c r="DN121" s="769"/>
      <c r="DO121" s="769"/>
      <c r="DP121" s="769"/>
      <c r="DQ121" s="769">
        <v>55712</v>
      </c>
      <c r="DR121" s="769"/>
      <c r="DS121" s="769"/>
      <c r="DT121" s="769"/>
      <c r="DU121" s="769"/>
      <c r="DV121" s="821">
        <v>1</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18297099</v>
      </c>
      <c r="BR122" s="838"/>
      <c r="BS122" s="838"/>
      <c r="BT122" s="838"/>
      <c r="BU122" s="838"/>
      <c r="BV122" s="838">
        <v>18266288</v>
      </c>
      <c r="BW122" s="838"/>
      <c r="BX122" s="838"/>
      <c r="BY122" s="838"/>
      <c r="BZ122" s="838"/>
      <c r="CA122" s="838">
        <v>19021747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9527</v>
      </c>
      <c r="AB126" s="782"/>
      <c r="AC126" s="782"/>
      <c r="AD126" s="782"/>
      <c r="AE126" s="783"/>
      <c r="AF126" s="784">
        <v>9676</v>
      </c>
      <c r="AG126" s="782"/>
      <c r="AH126" s="782"/>
      <c r="AI126" s="782"/>
      <c r="AJ126" s="783"/>
      <c r="AK126" s="784">
        <v>9828</v>
      </c>
      <c r="AL126" s="782"/>
      <c r="AM126" s="782"/>
      <c r="AN126" s="782"/>
      <c r="AO126" s="783"/>
      <c r="AP126" s="752">
        <v>0.2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1055</v>
      </c>
      <c r="AB127" s="782"/>
      <c r="AC127" s="782"/>
      <c r="AD127" s="782"/>
      <c r="AE127" s="783"/>
      <c r="AF127" s="784">
        <v>906</v>
      </c>
      <c r="AG127" s="782"/>
      <c r="AH127" s="782"/>
      <c r="AI127" s="782"/>
      <c r="AJ127" s="783"/>
      <c r="AK127" s="784">
        <v>754</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14.33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361658</v>
      </c>
      <c r="AB128" s="722"/>
      <c r="AC128" s="722"/>
      <c r="AD128" s="722"/>
      <c r="AE128" s="723"/>
      <c r="AF128" s="724">
        <v>344150</v>
      </c>
      <c r="AG128" s="722"/>
      <c r="AH128" s="722"/>
      <c r="AI128" s="722"/>
      <c r="AJ128" s="723"/>
      <c r="AK128" s="724">
        <v>337002</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19.329999999999998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6115809</v>
      </c>
      <c r="AB129" s="782"/>
      <c r="AC129" s="782"/>
      <c r="AD129" s="782"/>
      <c r="AE129" s="783"/>
      <c r="AF129" s="784">
        <v>6192796</v>
      </c>
      <c r="AG129" s="782"/>
      <c r="AH129" s="782"/>
      <c r="AI129" s="782"/>
      <c r="AJ129" s="783"/>
      <c r="AK129" s="784">
        <v>6264536</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843977</v>
      </c>
      <c r="AB130" s="782"/>
      <c r="AC130" s="782"/>
      <c r="AD130" s="782"/>
      <c r="AE130" s="783"/>
      <c r="AF130" s="784">
        <v>849076</v>
      </c>
      <c r="AG130" s="782"/>
      <c r="AH130" s="782"/>
      <c r="AI130" s="782"/>
      <c r="AJ130" s="783"/>
      <c r="AK130" s="784">
        <v>858683</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5271832</v>
      </c>
      <c r="AB131" s="715"/>
      <c r="AC131" s="715"/>
      <c r="AD131" s="715"/>
      <c r="AE131" s="716"/>
      <c r="AF131" s="717">
        <v>5343720</v>
      </c>
      <c r="AG131" s="715"/>
      <c r="AH131" s="715"/>
      <c r="AI131" s="715"/>
      <c r="AJ131" s="716"/>
      <c r="AK131" s="717">
        <v>5405853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10.261480260000001</v>
      </c>
      <c r="AB132" s="738"/>
      <c r="AC132" s="738"/>
      <c r="AD132" s="738"/>
      <c r="AE132" s="739"/>
      <c r="AF132" s="740">
        <v>9.6688823520000007</v>
      </c>
      <c r="AG132" s="738"/>
      <c r="AH132" s="738"/>
      <c r="AI132" s="738"/>
      <c r="AJ132" s="739"/>
      <c r="AK132" s="740">
        <v>8.1236023250000002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11.4</v>
      </c>
      <c r="AB133" s="747"/>
      <c r="AC133" s="747"/>
      <c r="AD133" s="747"/>
      <c r="AE133" s="748"/>
      <c r="AF133" s="746">
        <v>10.5</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M70" sqref="M7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66" sqref="A6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1974991</v>
      </c>
      <c r="L9" s="264">
        <v>63955</v>
      </c>
      <c r="M9" s="265">
        <v>58739</v>
      </c>
      <c r="N9" s="266">
        <v>8.9</v>
      </c>
    </row>
    <row r="10" spans="1:16">
      <c r="A10" s="248"/>
      <c r="B10" s="244"/>
      <c r="C10" s="244"/>
      <c r="D10" s="244"/>
      <c r="E10" s="244"/>
      <c r="F10" s="244"/>
      <c r="G10" s="1131" t="s">
        <v>472</v>
      </c>
      <c r="H10" s="1132"/>
      <c r="I10" s="1132"/>
      <c r="J10" s="1133"/>
      <c r="K10" s="267">
        <v>221635</v>
      </c>
      <c r="L10" s="268">
        <v>7177</v>
      </c>
      <c r="M10" s="269">
        <v>5215</v>
      </c>
      <c r="N10" s="270">
        <v>37.6</v>
      </c>
    </row>
    <row r="11" spans="1:16" ht="13.5" customHeight="1">
      <c r="A11" s="248"/>
      <c r="B11" s="244"/>
      <c r="C11" s="244"/>
      <c r="D11" s="244"/>
      <c r="E11" s="244"/>
      <c r="F11" s="244"/>
      <c r="G11" s="1131" t="s">
        <v>473</v>
      </c>
      <c r="H11" s="1132"/>
      <c r="I11" s="1132"/>
      <c r="J11" s="1133"/>
      <c r="K11" s="267">
        <v>620</v>
      </c>
      <c r="L11" s="268">
        <v>20</v>
      </c>
      <c r="M11" s="269">
        <v>7772</v>
      </c>
      <c r="N11" s="270">
        <v>-99.7</v>
      </c>
    </row>
    <row r="12" spans="1:16" ht="13.5" customHeight="1">
      <c r="A12" s="248"/>
      <c r="B12" s="244"/>
      <c r="C12" s="244"/>
      <c r="D12" s="244"/>
      <c r="E12" s="244"/>
      <c r="F12" s="244"/>
      <c r="G12" s="1131" t="s">
        <v>474</v>
      </c>
      <c r="H12" s="1132"/>
      <c r="I12" s="1132"/>
      <c r="J12" s="1133"/>
      <c r="K12" s="267">
        <v>10147</v>
      </c>
      <c r="L12" s="268">
        <v>329</v>
      </c>
      <c r="M12" s="269">
        <v>135</v>
      </c>
      <c r="N12" s="270">
        <v>143.69999999999999</v>
      </c>
    </row>
    <row r="13" spans="1:16" ht="13.5" customHeight="1">
      <c r="A13" s="248"/>
      <c r="B13" s="244"/>
      <c r="C13" s="244"/>
      <c r="D13" s="244"/>
      <c r="E13" s="244"/>
      <c r="F13" s="244"/>
      <c r="G13" s="1131" t="s">
        <v>475</v>
      </c>
      <c r="H13" s="1132"/>
      <c r="I13" s="1132"/>
      <c r="J13" s="1133"/>
      <c r="K13" s="267" t="s">
        <v>476</v>
      </c>
      <c r="L13" s="268" t="s">
        <v>476</v>
      </c>
      <c r="M13" s="269">
        <v>6</v>
      </c>
      <c r="N13" s="270" t="s">
        <v>476</v>
      </c>
    </row>
    <row r="14" spans="1:16" ht="13.5" customHeight="1">
      <c r="A14" s="248"/>
      <c r="B14" s="244"/>
      <c r="C14" s="244"/>
      <c r="D14" s="244"/>
      <c r="E14" s="244"/>
      <c r="F14" s="244"/>
      <c r="G14" s="1131" t="s">
        <v>477</v>
      </c>
      <c r="H14" s="1132"/>
      <c r="I14" s="1132"/>
      <c r="J14" s="1133"/>
      <c r="K14" s="267">
        <v>77806</v>
      </c>
      <c r="L14" s="268">
        <v>2520</v>
      </c>
      <c r="M14" s="269">
        <v>2905</v>
      </c>
      <c r="N14" s="270">
        <v>-13.3</v>
      </c>
    </row>
    <row r="15" spans="1:16" ht="13.5" customHeight="1">
      <c r="A15" s="248"/>
      <c r="B15" s="244"/>
      <c r="C15" s="244"/>
      <c r="D15" s="244"/>
      <c r="E15" s="244"/>
      <c r="F15" s="244"/>
      <c r="G15" s="1131" t="s">
        <v>478</v>
      </c>
      <c r="H15" s="1132"/>
      <c r="I15" s="1132"/>
      <c r="J15" s="1133"/>
      <c r="K15" s="267">
        <v>11544</v>
      </c>
      <c r="L15" s="268">
        <v>374</v>
      </c>
      <c r="M15" s="269">
        <v>1221</v>
      </c>
      <c r="N15" s="270">
        <v>-69.400000000000006</v>
      </c>
    </row>
    <row r="16" spans="1:16">
      <c r="A16" s="248"/>
      <c r="B16" s="244"/>
      <c r="C16" s="244"/>
      <c r="D16" s="244"/>
      <c r="E16" s="244"/>
      <c r="F16" s="244"/>
      <c r="G16" s="1134" t="s">
        <v>479</v>
      </c>
      <c r="H16" s="1135"/>
      <c r="I16" s="1135"/>
      <c r="J16" s="1136"/>
      <c r="K16" s="268">
        <v>-219876</v>
      </c>
      <c r="L16" s="268">
        <v>-7120</v>
      </c>
      <c r="M16" s="269">
        <v>-6578</v>
      </c>
      <c r="N16" s="270">
        <v>8.1999999999999993</v>
      </c>
    </row>
    <row r="17" spans="1:16">
      <c r="A17" s="248"/>
      <c r="B17" s="244"/>
      <c r="C17" s="244"/>
      <c r="D17" s="244"/>
      <c r="E17" s="244"/>
      <c r="F17" s="244"/>
      <c r="G17" s="1134" t="s">
        <v>169</v>
      </c>
      <c r="H17" s="1135"/>
      <c r="I17" s="1135"/>
      <c r="J17" s="1136"/>
      <c r="K17" s="268">
        <v>2076867</v>
      </c>
      <c r="L17" s="268">
        <v>67254</v>
      </c>
      <c r="M17" s="269">
        <v>69416</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7.55</v>
      </c>
      <c r="L21" s="281">
        <v>6.74</v>
      </c>
      <c r="M21" s="282">
        <v>0.81</v>
      </c>
      <c r="N21" s="249"/>
      <c r="O21" s="283"/>
      <c r="P21" s="279"/>
    </row>
    <row r="22" spans="1:16" s="284" customFormat="1">
      <c r="A22" s="279"/>
      <c r="B22" s="249"/>
      <c r="C22" s="249"/>
      <c r="D22" s="249"/>
      <c r="E22" s="249"/>
      <c r="F22" s="249"/>
      <c r="G22" s="1128" t="s">
        <v>485</v>
      </c>
      <c r="H22" s="1129"/>
      <c r="I22" s="1129"/>
      <c r="J22" s="1130"/>
      <c r="K22" s="285">
        <v>100.2</v>
      </c>
      <c r="L22" s="286">
        <v>96.7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1229921</v>
      </c>
      <c r="L32" s="294">
        <v>39828</v>
      </c>
      <c r="M32" s="295">
        <v>33867</v>
      </c>
      <c r="N32" s="296">
        <v>17.600000000000001</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v>5</v>
      </c>
      <c r="N34" s="296" t="s">
        <v>476</v>
      </c>
    </row>
    <row r="35" spans="1:16" ht="27" customHeight="1">
      <c r="A35" s="248"/>
      <c r="B35" s="244"/>
      <c r="C35" s="244"/>
      <c r="D35" s="244"/>
      <c r="E35" s="244"/>
      <c r="F35" s="244"/>
      <c r="G35" s="1119" t="s">
        <v>492</v>
      </c>
      <c r="H35" s="1120"/>
      <c r="I35" s="1120"/>
      <c r="J35" s="1121"/>
      <c r="K35" s="294">
        <v>394332</v>
      </c>
      <c r="L35" s="294">
        <v>12769</v>
      </c>
      <c r="M35" s="295">
        <v>10553</v>
      </c>
      <c r="N35" s="296">
        <v>21</v>
      </c>
    </row>
    <row r="36" spans="1:16" ht="27" customHeight="1">
      <c r="A36" s="248"/>
      <c r="B36" s="244"/>
      <c r="C36" s="244"/>
      <c r="D36" s="244"/>
      <c r="E36" s="244"/>
      <c r="F36" s="244"/>
      <c r="G36" s="1119" t="s">
        <v>493</v>
      </c>
      <c r="H36" s="1120"/>
      <c r="I36" s="1120"/>
      <c r="J36" s="1121"/>
      <c r="K36" s="294" t="s">
        <v>476</v>
      </c>
      <c r="L36" s="294" t="s">
        <v>476</v>
      </c>
      <c r="M36" s="295">
        <v>2741</v>
      </c>
      <c r="N36" s="296" t="s">
        <v>476</v>
      </c>
    </row>
    <row r="37" spans="1:16" ht="13.5" customHeight="1">
      <c r="A37" s="248"/>
      <c r="B37" s="244"/>
      <c r="C37" s="244"/>
      <c r="D37" s="244"/>
      <c r="E37" s="244"/>
      <c r="F37" s="244"/>
      <c r="G37" s="1119" t="s">
        <v>494</v>
      </c>
      <c r="H37" s="1120"/>
      <c r="I37" s="1120"/>
      <c r="J37" s="1121"/>
      <c r="K37" s="294">
        <v>10582</v>
      </c>
      <c r="L37" s="294">
        <v>343</v>
      </c>
      <c r="M37" s="295">
        <v>1442</v>
      </c>
      <c r="N37" s="296">
        <v>-76.2</v>
      </c>
    </row>
    <row r="38" spans="1:16" ht="27" customHeight="1">
      <c r="A38" s="248"/>
      <c r="B38" s="244"/>
      <c r="C38" s="244"/>
      <c r="D38" s="244"/>
      <c r="E38" s="244"/>
      <c r="F38" s="244"/>
      <c r="G38" s="1122" t="s">
        <v>495</v>
      </c>
      <c r="H38" s="1123"/>
      <c r="I38" s="1123"/>
      <c r="J38" s="1124"/>
      <c r="K38" s="297" t="s">
        <v>476</v>
      </c>
      <c r="L38" s="297" t="s">
        <v>476</v>
      </c>
      <c r="M38" s="298">
        <v>2</v>
      </c>
      <c r="N38" s="299" t="s">
        <v>476</v>
      </c>
      <c r="O38" s="293"/>
    </row>
    <row r="39" spans="1:16">
      <c r="A39" s="248"/>
      <c r="B39" s="244"/>
      <c r="C39" s="244"/>
      <c r="D39" s="244"/>
      <c r="E39" s="244"/>
      <c r="F39" s="244"/>
      <c r="G39" s="1122" t="s">
        <v>496</v>
      </c>
      <c r="H39" s="1123"/>
      <c r="I39" s="1123"/>
      <c r="J39" s="1124"/>
      <c r="K39" s="300">
        <v>-337002</v>
      </c>
      <c r="L39" s="300">
        <v>-10913</v>
      </c>
      <c r="M39" s="301">
        <v>-3178</v>
      </c>
      <c r="N39" s="302">
        <v>243.4</v>
      </c>
      <c r="O39" s="293"/>
    </row>
    <row r="40" spans="1:16" ht="27" customHeight="1">
      <c r="A40" s="248"/>
      <c r="B40" s="244"/>
      <c r="C40" s="244"/>
      <c r="D40" s="244"/>
      <c r="E40" s="244"/>
      <c r="F40" s="244"/>
      <c r="G40" s="1119" t="s">
        <v>497</v>
      </c>
      <c r="H40" s="1120"/>
      <c r="I40" s="1120"/>
      <c r="J40" s="1121"/>
      <c r="K40" s="300">
        <v>-858683</v>
      </c>
      <c r="L40" s="300">
        <v>-27806</v>
      </c>
      <c r="M40" s="301">
        <v>-30469</v>
      </c>
      <c r="N40" s="302">
        <v>-8.6999999999999993</v>
      </c>
      <c r="O40" s="293"/>
    </row>
    <row r="41" spans="1:16">
      <c r="A41" s="248"/>
      <c r="B41" s="244"/>
      <c r="C41" s="244"/>
      <c r="D41" s="244"/>
      <c r="E41" s="244"/>
      <c r="F41" s="244"/>
      <c r="G41" s="1125" t="s">
        <v>279</v>
      </c>
      <c r="H41" s="1126"/>
      <c r="I41" s="1126"/>
      <c r="J41" s="1127"/>
      <c r="K41" s="294">
        <v>439150</v>
      </c>
      <c r="L41" s="300">
        <v>14221</v>
      </c>
      <c r="M41" s="301">
        <v>14963</v>
      </c>
      <c r="N41" s="302">
        <v>-5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353601</v>
      </c>
      <c r="J51" s="320">
        <v>12075</v>
      </c>
      <c r="K51" s="321">
        <v>-7.9</v>
      </c>
      <c r="L51" s="322">
        <v>47258</v>
      </c>
      <c r="M51" s="323">
        <v>34.5</v>
      </c>
      <c r="N51" s="324">
        <v>-42.4</v>
      </c>
    </row>
    <row r="52" spans="1:14">
      <c r="A52" s="248"/>
      <c r="B52" s="244"/>
      <c r="C52" s="244"/>
      <c r="D52" s="244"/>
      <c r="E52" s="244"/>
      <c r="F52" s="244"/>
      <c r="G52" s="325"/>
      <c r="H52" s="326" t="s">
        <v>508</v>
      </c>
      <c r="I52" s="327">
        <v>342709</v>
      </c>
      <c r="J52" s="328">
        <v>11703</v>
      </c>
      <c r="K52" s="329">
        <v>10.7</v>
      </c>
      <c r="L52" s="330">
        <v>27842</v>
      </c>
      <c r="M52" s="331">
        <v>35.9</v>
      </c>
      <c r="N52" s="332">
        <v>-25.2</v>
      </c>
    </row>
    <row r="53" spans="1:14">
      <c r="A53" s="248"/>
      <c r="B53" s="244"/>
      <c r="C53" s="244"/>
      <c r="D53" s="244"/>
      <c r="E53" s="244"/>
      <c r="F53" s="244"/>
      <c r="G53" s="310" t="s">
        <v>509</v>
      </c>
      <c r="H53" s="311"/>
      <c r="I53" s="319">
        <v>617536</v>
      </c>
      <c r="J53" s="320">
        <v>20640</v>
      </c>
      <c r="K53" s="321">
        <v>70.900000000000006</v>
      </c>
      <c r="L53" s="322">
        <v>49426</v>
      </c>
      <c r="M53" s="323">
        <v>4.5999999999999996</v>
      </c>
      <c r="N53" s="324">
        <v>66.3</v>
      </c>
    </row>
    <row r="54" spans="1:14">
      <c r="A54" s="248"/>
      <c r="B54" s="244"/>
      <c r="C54" s="244"/>
      <c r="D54" s="244"/>
      <c r="E54" s="244"/>
      <c r="F54" s="244"/>
      <c r="G54" s="325"/>
      <c r="H54" s="326" t="s">
        <v>508</v>
      </c>
      <c r="I54" s="327">
        <v>592145</v>
      </c>
      <c r="J54" s="328">
        <v>19791</v>
      </c>
      <c r="K54" s="329">
        <v>69.099999999999994</v>
      </c>
      <c r="L54" s="330">
        <v>26568</v>
      </c>
      <c r="M54" s="331">
        <v>-4.5999999999999996</v>
      </c>
      <c r="N54" s="332">
        <v>73.7</v>
      </c>
    </row>
    <row r="55" spans="1:14">
      <c r="A55" s="248"/>
      <c r="B55" s="244"/>
      <c r="C55" s="244"/>
      <c r="D55" s="244"/>
      <c r="E55" s="244"/>
      <c r="F55" s="244"/>
      <c r="G55" s="310" t="s">
        <v>510</v>
      </c>
      <c r="H55" s="311"/>
      <c r="I55" s="319">
        <v>436065</v>
      </c>
      <c r="J55" s="320">
        <v>14338</v>
      </c>
      <c r="K55" s="321">
        <v>-30.5</v>
      </c>
      <c r="L55" s="322">
        <v>42839</v>
      </c>
      <c r="M55" s="323">
        <v>-13.3</v>
      </c>
      <c r="N55" s="324">
        <v>-17.2</v>
      </c>
    </row>
    <row r="56" spans="1:14">
      <c r="A56" s="248"/>
      <c r="B56" s="244"/>
      <c r="C56" s="244"/>
      <c r="D56" s="244"/>
      <c r="E56" s="244"/>
      <c r="F56" s="244"/>
      <c r="G56" s="325"/>
      <c r="H56" s="326" t="s">
        <v>508</v>
      </c>
      <c r="I56" s="327">
        <v>275792</v>
      </c>
      <c r="J56" s="328">
        <v>9068</v>
      </c>
      <c r="K56" s="329">
        <v>-54.2</v>
      </c>
      <c r="L56" s="330">
        <v>22027</v>
      </c>
      <c r="M56" s="331">
        <v>-17.100000000000001</v>
      </c>
      <c r="N56" s="332">
        <v>-37.1</v>
      </c>
    </row>
    <row r="57" spans="1:14">
      <c r="A57" s="248"/>
      <c r="B57" s="244"/>
      <c r="C57" s="244"/>
      <c r="D57" s="244"/>
      <c r="E57" s="244"/>
      <c r="F57" s="244"/>
      <c r="G57" s="310" t="s">
        <v>511</v>
      </c>
      <c r="H57" s="311"/>
      <c r="I57" s="319">
        <v>719234</v>
      </c>
      <c r="J57" s="320">
        <v>23270</v>
      </c>
      <c r="K57" s="321">
        <v>62.3</v>
      </c>
      <c r="L57" s="322">
        <v>46819</v>
      </c>
      <c r="M57" s="323">
        <v>9.3000000000000007</v>
      </c>
      <c r="N57" s="324">
        <v>53</v>
      </c>
    </row>
    <row r="58" spans="1:14">
      <c r="A58" s="248"/>
      <c r="B58" s="244"/>
      <c r="C58" s="244"/>
      <c r="D58" s="244"/>
      <c r="E58" s="244"/>
      <c r="F58" s="244"/>
      <c r="G58" s="325"/>
      <c r="H58" s="326" t="s">
        <v>508</v>
      </c>
      <c r="I58" s="327">
        <v>547604</v>
      </c>
      <c r="J58" s="328">
        <v>17717</v>
      </c>
      <c r="K58" s="329">
        <v>95.4</v>
      </c>
      <c r="L58" s="330">
        <v>24121</v>
      </c>
      <c r="M58" s="331">
        <v>9.5</v>
      </c>
      <c r="N58" s="332">
        <v>85.9</v>
      </c>
    </row>
    <row r="59" spans="1:14">
      <c r="A59" s="248"/>
      <c r="B59" s="244"/>
      <c r="C59" s="244"/>
      <c r="D59" s="244"/>
      <c r="E59" s="244"/>
      <c r="F59" s="244"/>
      <c r="G59" s="310" t="s">
        <v>512</v>
      </c>
      <c r="H59" s="311"/>
      <c r="I59" s="319">
        <v>524833</v>
      </c>
      <c r="J59" s="320">
        <v>16995</v>
      </c>
      <c r="K59" s="321">
        <v>-27</v>
      </c>
      <c r="L59" s="322">
        <v>53270</v>
      </c>
      <c r="M59" s="323">
        <v>13.8</v>
      </c>
      <c r="N59" s="324">
        <v>-40.799999999999997</v>
      </c>
    </row>
    <row r="60" spans="1:14">
      <c r="A60" s="248"/>
      <c r="B60" s="244"/>
      <c r="C60" s="244"/>
      <c r="D60" s="244"/>
      <c r="E60" s="244"/>
      <c r="F60" s="244"/>
      <c r="G60" s="325"/>
      <c r="H60" s="326" t="s">
        <v>508</v>
      </c>
      <c r="I60" s="333">
        <v>387467</v>
      </c>
      <c r="J60" s="328">
        <v>12547</v>
      </c>
      <c r="K60" s="329">
        <v>-29.2</v>
      </c>
      <c r="L60" s="330">
        <v>24316</v>
      </c>
      <c r="M60" s="331">
        <v>0.8</v>
      </c>
      <c r="N60" s="332">
        <v>-30</v>
      </c>
    </row>
    <row r="61" spans="1:14">
      <c r="A61" s="248"/>
      <c r="B61" s="244"/>
      <c r="C61" s="244"/>
      <c r="D61" s="244"/>
      <c r="E61" s="244"/>
      <c r="F61" s="244"/>
      <c r="G61" s="310" t="s">
        <v>513</v>
      </c>
      <c r="H61" s="334"/>
      <c r="I61" s="335">
        <v>530254</v>
      </c>
      <c r="J61" s="336">
        <v>17464</v>
      </c>
      <c r="K61" s="337">
        <v>13.6</v>
      </c>
      <c r="L61" s="338">
        <v>47922</v>
      </c>
      <c r="M61" s="339">
        <v>9.8000000000000007</v>
      </c>
      <c r="N61" s="324">
        <v>3.8</v>
      </c>
    </row>
    <row r="62" spans="1:14">
      <c r="A62" s="248"/>
      <c r="B62" s="244"/>
      <c r="C62" s="244"/>
      <c r="D62" s="244"/>
      <c r="E62" s="244"/>
      <c r="F62" s="244"/>
      <c r="G62" s="325"/>
      <c r="H62" s="326" t="s">
        <v>508</v>
      </c>
      <c r="I62" s="327">
        <v>429143</v>
      </c>
      <c r="J62" s="328">
        <v>14165</v>
      </c>
      <c r="K62" s="329">
        <v>18.399999999999999</v>
      </c>
      <c r="L62" s="330">
        <v>24975</v>
      </c>
      <c r="M62" s="331">
        <v>4.9000000000000004</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19.04</v>
      </c>
      <c r="G47" s="12">
        <v>19.89</v>
      </c>
      <c r="H47" s="12">
        <v>20.100000000000001</v>
      </c>
      <c r="I47" s="12">
        <v>20.99</v>
      </c>
      <c r="J47" s="13">
        <v>21.97</v>
      </c>
    </row>
    <row r="48" spans="2:10" ht="57.75" customHeight="1">
      <c r="B48" s="14"/>
      <c r="C48" s="1139" t="s">
        <v>4</v>
      </c>
      <c r="D48" s="1139"/>
      <c r="E48" s="1140"/>
      <c r="F48" s="15">
        <v>0.46</v>
      </c>
      <c r="G48" s="16">
        <v>0.91</v>
      </c>
      <c r="H48" s="16">
        <v>0.94</v>
      </c>
      <c r="I48" s="16">
        <v>0.81</v>
      </c>
      <c r="J48" s="17">
        <v>1.99</v>
      </c>
    </row>
    <row r="49" spans="2:10" ht="57.75" customHeight="1" thickBot="1">
      <c r="B49" s="18"/>
      <c r="C49" s="1141" t="s">
        <v>5</v>
      </c>
      <c r="D49" s="1141"/>
      <c r="E49" s="1142"/>
      <c r="F49" s="19" t="s">
        <v>520</v>
      </c>
      <c r="G49" s="20">
        <v>2.4700000000000002</v>
      </c>
      <c r="H49" s="20">
        <v>0.65</v>
      </c>
      <c r="I49" s="20">
        <v>1.03</v>
      </c>
      <c r="J49" s="21">
        <v>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24.61</v>
      </c>
      <c r="G34" s="33">
        <v>29.04</v>
      </c>
      <c r="H34" s="33">
        <v>29.82</v>
      </c>
      <c r="I34" s="33">
        <v>29.26</v>
      </c>
      <c r="J34" s="34">
        <v>27.43</v>
      </c>
      <c r="K34" s="22"/>
      <c r="L34" s="22"/>
      <c r="M34" s="22"/>
      <c r="N34" s="22"/>
      <c r="O34" s="22"/>
      <c r="P34" s="22"/>
    </row>
    <row r="35" spans="1:16" ht="39" customHeight="1">
      <c r="A35" s="22"/>
      <c r="B35" s="35"/>
      <c r="C35" s="1143" t="s">
        <v>522</v>
      </c>
      <c r="D35" s="1144"/>
      <c r="E35" s="1145"/>
      <c r="F35" s="36">
        <v>1.48</v>
      </c>
      <c r="G35" s="37">
        <v>0.03</v>
      </c>
      <c r="H35" s="37">
        <v>1.1499999999999999</v>
      </c>
      <c r="I35" s="37">
        <v>0.71</v>
      </c>
      <c r="J35" s="38">
        <v>3.81</v>
      </c>
      <c r="K35" s="22"/>
      <c r="L35" s="22"/>
      <c r="M35" s="22"/>
      <c r="N35" s="22"/>
      <c r="O35" s="22"/>
      <c r="P35" s="22"/>
    </row>
    <row r="36" spans="1:16" ht="39" customHeight="1">
      <c r="A36" s="22"/>
      <c r="B36" s="35"/>
      <c r="C36" s="1143" t="s">
        <v>523</v>
      </c>
      <c r="D36" s="1144"/>
      <c r="E36" s="1145"/>
      <c r="F36" s="36">
        <v>0.45</v>
      </c>
      <c r="G36" s="37">
        <v>0.9</v>
      </c>
      <c r="H36" s="37">
        <v>0.94</v>
      </c>
      <c r="I36" s="37">
        <v>0.81</v>
      </c>
      <c r="J36" s="38">
        <v>1.97</v>
      </c>
      <c r="K36" s="22"/>
      <c r="L36" s="22"/>
      <c r="M36" s="22"/>
      <c r="N36" s="22"/>
      <c r="O36" s="22"/>
      <c r="P36" s="22"/>
    </row>
    <row r="37" spans="1:16" ht="39" customHeight="1">
      <c r="A37" s="22"/>
      <c r="B37" s="35"/>
      <c r="C37" s="1143" t="s">
        <v>524</v>
      </c>
      <c r="D37" s="1144"/>
      <c r="E37" s="1145"/>
      <c r="F37" s="36">
        <v>1.1399999999999999</v>
      </c>
      <c r="G37" s="37">
        <v>1.55</v>
      </c>
      <c r="H37" s="37">
        <v>1.2</v>
      </c>
      <c r="I37" s="37">
        <v>1.69</v>
      </c>
      <c r="J37" s="38">
        <v>1.38</v>
      </c>
      <c r="K37" s="22"/>
      <c r="L37" s="22"/>
      <c r="M37" s="22"/>
      <c r="N37" s="22"/>
      <c r="O37" s="22"/>
      <c r="P37" s="22"/>
    </row>
    <row r="38" spans="1:16" ht="39" customHeight="1">
      <c r="A38" s="22"/>
      <c r="B38" s="35"/>
      <c r="C38" s="1143" t="s">
        <v>525</v>
      </c>
      <c r="D38" s="1144"/>
      <c r="E38" s="1145"/>
      <c r="F38" s="36">
        <v>0.25</v>
      </c>
      <c r="G38" s="37">
        <v>0.05</v>
      </c>
      <c r="H38" s="37">
        <v>0.16</v>
      </c>
      <c r="I38" s="37">
        <v>0.2</v>
      </c>
      <c r="J38" s="38">
        <v>0.16</v>
      </c>
      <c r="K38" s="22"/>
      <c r="L38" s="22"/>
      <c r="M38" s="22"/>
      <c r="N38" s="22"/>
      <c r="O38" s="22"/>
      <c r="P38" s="22"/>
    </row>
    <row r="39" spans="1:16" ht="39" customHeight="1">
      <c r="A39" s="22"/>
      <c r="B39" s="35"/>
      <c r="C39" s="1143" t="s">
        <v>526</v>
      </c>
      <c r="D39" s="1144"/>
      <c r="E39" s="1145"/>
      <c r="F39" s="36">
        <v>0.03</v>
      </c>
      <c r="G39" s="37">
        <v>0.44</v>
      </c>
      <c r="H39" s="37">
        <v>0.51</v>
      </c>
      <c r="I39" s="37">
        <v>0.08</v>
      </c>
      <c r="J39" s="38">
        <v>0.14000000000000001</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v>0</v>
      </c>
      <c r="G41" s="37">
        <v>0.02</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0.11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1305</v>
      </c>
      <c r="L45" s="60">
        <v>1319</v>
      </c>
      <c r="M45" s="60">
        <v>1336</v>
      </c>
      <c r="N45" s="60">
        <v>1301</v>
      </c>
      <c r="O45" s="61">
        <v>1230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423</v>
      </c>
      <c r="L48" s="64">
        <v>413</v>
      </c>
      <c r="M48" s="64">
        <v>400</v>
      </c>
      <c r="N48" s="64">
        <v>399</v>
      </c>
      <c r="O48" s="65">
        <v>394</v>
      </c>
      <c r="P48" s="48"/>
      <c r="Q48" s="48"/>
      <c r="R48" s="48"/>
      <c r="S48" s="48"/>
      <c r="T48" s="48"/>
      <c r="U48" s="48"/>
    </row>
    <row r="49" spans="1:21" ht="30.75" customHeight="1">
      <c r="A49" s="48"/>
      <c r="B49" s="1161"/>
      <c r="C49" s="1162"/>
      <c r="D49" s="62"/>
      <c r="E49" s="1153" t="s">
        <v>16</v>
      </c>
      <c r="F49" s="1153"/>
      <c r="G49" s="1153"/>
      <c r="H49" s="1153"/>
      <c r="I49" s="1153"/>
      <c r="J49" s="1154"/>
      <c r="K49" s="63" t="s">
        <v>476</v>
      </c>
      <c r="L49" s="64" t="s">
        <v>476</v>
      </c>
      <c r="M49" s="64" t="s">
        <v>476</v>
      </c>
      <c r="N49" s="64" t="s">
        <v>476</v>
      </c>
      <c r="O49" s="65" t="s">
        <v>476</v>
      </c>
      <c r="P49" s="48"/>
      <c r="Q49" s="48"/>
      <c r="R49" s="48"/>
      <c r="S49" s="48"/>
      <c r="T49" s="48"/>
      <c r="U49" s="48"/>
    </row>
    <row r="50" spans="1:21" ht="30.75" customHeight="1">
      <c r="A50" s="48"/>
      <c r="B50" s="1161"/>
      <c r="C50" s="1162"/>
      <c r="D50" s="62"/>
      <c r="E50" s="1153" t="s">
        <v>17</v>
      </c>
      <c r="F50" s="1153"/>
      <c r="G50" s="1153"/>
      <c r="H50" s="1153"/>
      <c r="I50" s="1153"/>
      <c r="J50" s="1154"/>
      <c r="K50" s="63">
        <v>24</v>
      </c>
      <c r="L50" s="64">
        <v>24</v>
      </c>
      <c r="M50" s="64">
        <v>11</v>
      </c>
      <c r="N50" s="64">
        <v>11</v>
      </c>
      <c r="O50" s="65">
        <v>11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1130</v>
      </c>
      <c r="L52" s="64">
        <v>1147</v>
      </c>
      <c r="M52" s="64">
        <v>1207</v>
      </c>
      <c r="N52" s="64">
        <v>1193</v>
      </c>
      <c r="O52" s="65">
        <v>1195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622</v>
      </c>
      <c r="L53" s="69">
        <v>609</v>
      </c>
      <c r="M53" s="69">
        <v>540</v>
      </c>
      <c r="N53" s="69">
        <v>518</v>
      </c>
      <c r="O53" s="70">
        <v>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2015-05-08T02:59:06Z</cp:lastPrinted>
  <dcterms:created xsi:type="dcterms:W3CDTF">2015-02-17T07:12:56Z</dcterms:created>
  <dcterms:modified xsi:type="dcterms:W3CDTF">2015-05-08T02:59:11Z</dcterms:modified>
</cp:coreProperties>
</file>