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O34" i="9"/>
  <c r="BW34" i="9"/>
  <c r="BW35" i="9" s="1"/>
  <c r="BW36" i="9" s="1"/>
  <c r="BW37" i="9" s="1"/>
  <c r="BW38" i="9" s="1"/>
  <c r="BW39" i="9" s="1"/>
  <c r="BW40" i="9" s="1"/>
  <c r="BW41" i="9" s="1"/>
  <c r="BW42"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alcChain>
</file>

<file path=xl/sharedStrings.xml><?xml version="1.0" encoding="utf-8"?>
<sst xmlns="http://schemas.openxmlformats.org/spreadsheetml/2006/main" count="996" uniqueCount="558">
  <si>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</si>
  <si>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</si>
  <si>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</si>
  <si>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</si>
  <si>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</si>
  <si>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</si>
  <si>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</si>
  <si>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</si>
  <si>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</si>
  <si>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</si>
  <si>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</si>
  <si>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</si>
  <si>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</si>
  <si>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</si>
  <si>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</si>
  <si>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</si>
  <si>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</si>
  <si>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</si>
  <si>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</si>
  <si>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</si>
  <si>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</si>
  <si>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</si>
  <si>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</si>
  <si>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</si>
  <si>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</si>
  <si>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</si>
  <si>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</si>
  <si>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</si>
  <si>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</si>
  <si>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</si>
  <si>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</si>
  <si>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</si>
  <si>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</si>
  <si>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</si>
  <si>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</si>
  <si>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</si>
  <si>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</si>
  <si>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</si>
  <si>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</si>
  <si>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</si>
  <si>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</si>
  <si>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</si>
  <si>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</si>
  <si>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</si>
  <si>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</si>
  <si>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</si>
  <si>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</si>
  <si>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</si>
  <si>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</si>
  <si>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</si>
  <si>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</si>
  <si>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</si>
  <si>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</si>
  <si>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</si>
  <si>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</si>
  <si>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</si>
  <si>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</si>
  <si>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</si>
  <si>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</si>
  <si>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</si>
  <si>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</si>
  <si>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</si>
  <si>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</si>
  <si>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</si>
  <si>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</si>
  <si>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</si>
  <si>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</si>
  <si>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</si>
  <si>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</si>
  <si>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</si>
  <si>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</si>
  <si>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</si>
  <si>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</si>
  <si>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</si>
  <si>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</si>
  <si>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</si>
  <si>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</si>
  <si>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</si>
  <si>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</si>
  <si>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</si>
  <si>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</si>
  <si>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</si>
  <si>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</si>
  <si>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</si>
  <si>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</si>
  <si>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</si>
  <si>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</si>
  <si>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</si>
  <si>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</si>
  <si>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</si>
  <si>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</si>
  <si>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</si>
  <si>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</si>
  <si>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</si>
  <si>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</si>
  <si>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</si>
  <si>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</si>
  <si>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</si>
  <si>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</si>
  <si>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</si>
  <si>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</si>
  <si>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</si>
  <si>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</si>
  <si>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</si>
  <si>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</si>
  <si>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</si>
  <si>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</si>
  <si>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</si>
  <si>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</si>
  <si>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</si>
  <si>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</si>
  <si>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</si>
  <si>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</si>
  <si>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</si>
  <si>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</si>
  <si>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</si>
  <si>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</si>
  <si>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</si>
  <si>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</si>
  <si>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</si>
  <si>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</si>
  <si>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</si>
  <si>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</si>
  <si>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</si>
  <si>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</si>
  <si>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</si>
  <si>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</si>
  <si>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</si>
  <si>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</si>
  <si>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</si>
  <si>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</si>
  <si>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</si>
  <si>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</si>
  <si>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</si>
  <si>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</si>
  <si>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</si>
  <si>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市立柏原病院事業会計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</si>
  <si>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</si>
  <si>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</si>
  <si>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</si>
  <si>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</si>
  <si>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</si>
  <si>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</si>
  <si>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</si>
  <si>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</si>
  <si>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</si>
  <si>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</si>
  <si>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</si>
  <si>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</si>
  <si>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</si>
  <si>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</si>
  <si>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</si>
  <si>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</si>
  <si>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</si>
  <si>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</si>
  <si>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</si>
  <si>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</si>
  <si>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</si>
  <si>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</si>
  <si>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</si>
  <si>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</si>
  <si>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</si>
  <si>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</si>
  <si>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</si>
  <si>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</si>
  <si>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</si>
  <si>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</si>
  <si>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</si>
  <si>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</si>
  <si>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</si>
  <si>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</si>
  <si>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</si>
  <si>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</si>
  <si>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</si>
  <si>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</si>
  <si>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</si>
  <si>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</si>
  <si>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</si>
  <si>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</si>
  <si>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</si>
  <si>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</si>
  <si>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</si>
  <si>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</si>
  <si>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</si>
  <si>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</si>
  <si>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</si>
  <si>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</si>
  <si>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</si>
  <si>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</si>
  <si>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</si>
  <si>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</si>
  <si>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</si>
  <si>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</si>
  <si>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</si>
  <si>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</si>
  <si>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大阪府柏原市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</si>
  <si>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</si>
  <si>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</si>
  <si>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</si>
  <si>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</si>
  <si>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</si>
  <si>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</si>
  <si>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</si>
  <si>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</si>
  <si>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</si>
  <si>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</si>
  <si>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</si>
  <si>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</si>
  <si>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</si>
  <si>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</si>
  <si>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</si>
  <si>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</si>
  <si>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</si>
  <si>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</si>
  <si>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</si>
  <si>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</si>
  <si>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</si>
  <si>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</si>
  <si>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</si>
  <si>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</si>
  <si>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</si>
  <si>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</si>
  <si>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</si>
  <si>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</si>
  <si>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</si>
  <si>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</si>
  <si>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</si>
  <si>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</si>
  <si>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</si>
  <si>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</si>
  <si>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</si>
  <si>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</si>
  <si>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</si>
  <si>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</si>
  <si>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</si>
  <si>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</si>
  <si>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</si>
  <si>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</si>
  <si>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</si>
  <si>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</si>
  <si>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</si>
  <si>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</si>
  <si>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</si>
  <si>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</si>
  <si>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</si>
  <si>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</si>
  <si>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</si>
  <si>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</si>
  <si>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</si>
  <si>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</si>
  <si>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</si>
  <si>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</si>
  <si>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</si>
  <si>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</si>
  <si>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</si>
  <si>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</si>
  <si>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</si>
  <si>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</si>
  <si>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</si>
  <si>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</si>
  <si>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</si>
  <si>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</si>
  <si>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</si>
  <si>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</si>
  <si>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</si>
  <si>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</si>
  <si>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</si>
  <si>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</si>
  <si>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</si>
  <si>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</si>
  <si>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</si>
  <si>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</si>
  <si>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</si>
  <si>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</si>
  <si>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</si>
  <si>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</si>
  <si>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</si>
  <si>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</si>
  <si>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</si>
  <si>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</si>
  <si>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</si>
  <si>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</si>
  <si>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</si>
  <si>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</si>
  <si>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</si>
  <si>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</si>
  <si>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</si>
  <si>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</si>
  <si>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</si>
  <si>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</si>
  <si>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</si>
  <si>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</si>
  <si>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</si>
  <si>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</si>
  <si>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</si>
  <si>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</si>
  <si>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</si>
  <si>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</si>
  <si>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</si>
  <si>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</si>
  <si>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</si>
  <si>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</si>
  <si>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</si>
  <si>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</si>
  <si>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</si>
  <si>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</si>
  <si>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</si>
  <si>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</si>
  <si>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</si>
  <si>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</si>
  <si>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</si>
  <si>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</si>
  <si>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</si>
  <si>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</si>
  <si>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</si>
  <si>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</si>
  <si>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</si>
  <si>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</si>
  <si>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</si>
  <si>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</si>
  <si>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</si>
  <si>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</si>
  <si>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</si>
  <si>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</si>
  <si>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</si>
  <si>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</si>
  <si>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</si>
  <si>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</si>
  <si>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</si>
  <si>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</si>
  <si>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</si>
  <si>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</si>
  <si>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</si>
  <si>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</si>
  <si>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</si>
  <si>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</si>
  <si>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</si>
  <si>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</si>
  <si>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</si>
  <si>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</si>
  <si>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</si>
  <si>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</si>
  <si>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</si>
  <si>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</si>
  <si>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</si>
  <si>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大阪府柏原市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</si>
  <si>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</si>
  <si>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</si>
  <si>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</si>
  <si>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</si>
  <si>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</si>
  <si>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</si>
  <si>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</si>
  <si>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</si>
  <si>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</si>
  <si>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</si>
  <si>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</si>
  <si>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</si>
  <si>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</si>
  <si>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</si>
  <si>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</si>
  <si>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</si>
  <si>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</si>
  <si>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</si>
  <si>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</si>
  <si>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</si>
  <si>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</si>
  <si>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</si>
  <si>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</si>
  <si>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</si>
  <si>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</si>
  <si>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</si>
  <si>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</si>
  <si>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</si>
  <si>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</si>
  <si>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</si>
  <si>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</si>
  <si>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</si>
  <si>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</si>
  <si>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</si>
  <si>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</si>
  <si>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</si>
  <si>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</si>
  <si>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</si>
  <si>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</si>
  <si>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</si>
  <si>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</si>
  <si>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</si>
  <si>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</si>
  <si>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</si>
  <si>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</si>
  <si>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</si>
  <si>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</si>
  <si>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</si>
  <si>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</si>
  <si>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</si>
  <si>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</si>
  <si>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</si>
  <si>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</si>
  <si>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</si>
  <si>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</si>
  <si>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</si>
  <si>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</si>
  <si>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</si>
  <si>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</si>
  <si>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</si>
  <si>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</si>
  <si>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</si>
  <si>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</si>
  <si>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</si>
  <si>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</si>
  <si>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</si>
  <si>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</si>
  <si>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</si>
  <si>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</si>
  <si>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</si>
  <si>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</si>
  <si>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</si>
  <si>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</si>
  <si>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</si>
  <si>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</si>
  <si>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</si>
  <si>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</si>
  <si>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</si>
  <si>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</si>
  <si>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</si>
  <si>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</si>
  <si>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</si>
  <si>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</si>
  <si>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</si>
  <si>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</si>
  <si>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</si>
  <si>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</si>
  <si>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</si>
  <si>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</si>
  <si>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</si>
  <si>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</si>
  <si>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</si>
  <si>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</si>
  <si>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</si>
  <si>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</si>
  <si>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</si>
  <si>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</si>
  <si>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</si>
  <si>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</si>
  <si>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</si>
  <si>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</si>
  <si>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</si>
  <si>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</si>
  <si>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</si>
  <si>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</si>
  <si>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</si>
  <si>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</si>
  <si>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</si>
  <si>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</si>
  <si>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</si>
  <si>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</si>
  <si>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</si>
  <si>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</si>
  <si>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</si>
  <si>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</si>
  <si>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</si>
  <si>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</si>
  <si>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</si>
  <si>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</si>
  <si>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</si>
  <si>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</si>
  <si>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</si>
  <si>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</si>
  <si>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</si>
  <si>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</si>
  <si>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</si>
  <si>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</si>
  <si>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</si>
  <si>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</si>
  <si>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</si>
  <si>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</si>
  <si>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</si>
  <si>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</si>
  <si>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</si>
  <si>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</si>
  <si>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</si>
  <si>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</si>
  <si>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</si>
  <si>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</si>
  <si>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</si>
  <si>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</si>
  <si>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</si>
  <si>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</si>
  <si>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</si>
  <si>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</si>
  <si>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</si>
  <si>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</si>
  <si>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</si>
  <si>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</si>
  <si>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</si>
  <si>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</si>
  <si>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</si>
  <si>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</si>
  <si>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</si>
  <si>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</si>
  <si>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</si>
  <si>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</si>
  <si>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</si>
  <si>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</si>
  <si>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</si>
  <si>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</si>
  <si>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</si>
  <si>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</si>
  <si>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</si>
  <si>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</si>
  <si>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</si>
  <si>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</si>
  <si>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</si>
  <si>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</si>
  <si>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</si>
  <si>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</si>
  <si>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</si>
  <si>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</si>
  <si>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</si>
  <si>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</si>
  <si>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0.53</t>
  </si>
  <si>
    <t>▲ 1.85</t>
  </si>
  <si>
    <t>▲ 1.36</t>
  </si>
  <si>
    <t>▲ 0.98</t>
  </si>
  <si>
    <t>国民健康保険事業特別会計（事業勘定）</t>
  </si>
  <si>
    <t>▲ 8.24</t>
  </si>
  <si>
    <t>▲ 6.86</t>
  </si>
  <si>
    <t>▲ 5.81</t>
  </si>
  <si>
    <t>▲ 5.57</t>
  </si>
  <si>
    <t>▲ 7.20</t>
  </si>
  <si>
    <t>市立柏原病院事業会計</t>
  </si>
  <si>
    <t>▲ 4.05</t>
  </si>
  <si>
    <t>▲ 3.70</t>
  </si>
  <si>
    <t>▲ 2.95</t>
  </si>
  <si>
    <t>▲ 2.68</t>
  </si>
  <si>
    <t>▲ 3.13</t>
  </si>
  <si>
    <t>水道事業会計</t>
  </si>
  <si>
    <t>一般会計</t>
  </si>
  <si>
    <t>介護保険事業特別会計</t>
  </si>
  <si>
    <t>公共下水道事業特別会計</t>
  </si>
  <si>
    <t>後期高齢者医療事業特別会計</t>
  </si>
  <si>
    <t>国民健康保険事業特別会計（施設勘定堅上診療所）</t>
  </si>
  <si>
    <t>その他会計（赤字）</t>
  </si>
  <si>
    <t>その他会計（黒字）</t>
  </si>
  <si>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4"/>
  </si>
  <si>
    <t>大阪府後期高齢者医療広域連合（特別会計）</t>
    <rPh sb="0" eb="3">
      <t>オオサカフ</t>
    </rPh>
    <rPh sb="3" eb="5">
      <t>コウキ</t>
    </rPh>
    <rPh sb="5" eb="8">
      <t>コウレイシャ</t>
    </rPh>
    <rPh sb="8" eb="10">
      <t>イリョウ</t>
    </rPh>
    <rPh sb="10" eb="12">
      <t>コウイキ</t>
    </rPh>
    <rPh sb="12" eb="14">
      <t>レンゴウ</t>
    </rPh>
    <rPh sb="15" eb="17">
      <t>トクベツ</t>
    </rPh>
    <rPh sb="17" eb="19">
      <t>カイケイ</t>
    </rPh>
    <phoneticPr fontId="24"/>
  </si>
  <si>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4"/>
  </si>
  <si>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4"/>
  </si>
  <si>
    <t>-</t>
    <phoneticPr fontId="2"/>
  </si>
  <si>
    <t>柏原羽曳野藤井寺消防組合(一般会計）</t>
    <rPh sb="0" eb="2">
      <t>カシワラ</t>
    </rPh>
    <rPh sb="2" eb="5">
      <t>ハビキノ</t>
    </rPh>
    <rPh sb="5" eb="8">
      <t>フジイデラ</t>
    </rPh>
    <rPh sb="8" eb="10">
      <t>ショウボウ</t>
    </rPh>
    <rPh sb="10" eb="12">
      <t>クミアイ</t>
    </rPh>
    <rPh sb="13" eb="15">
      <t>イッパン</t>
    </rPh>
    <rPh sb="15" eb="17">
      <t>カイケイ</t>
    </rPh>
    <phoneticPr fontId="24"/>
  </si>
  <si>
    <t>柏原羽曳野藤井寺環境事業組合(一般会計）</t>
    <rPh sb="0" eb="2">
      <t>カシワラ</t>
    </rPh>
    <rPh sb="2" eb="5">
      <t>ハビキノ</t>
    </rPh>
    <rPh sb="5" eb="8">
      <t>フジイデラ</t>
    </rPh>
    <rPh sb="8" eb="10">
      <t>カンキョウ</t>
    </rPh>
    <rPh sb="10" eb="12">
      <t>ジギョウ</t>
    </rPh>
    <rPh sb="12" eb="14">
      <t>クミアイ</t>
    </rPh>
    <rPh sb="15" eb="17">
      <t>イッパン</t>
    </rPh>
    <rPh sb="17" eb="19">
      <t>カイケイ</t>
    </rPh>
    <phoneticPr fontId="24"/>
  </si>
  <si>
    <t>藤井寺市柏原市学校給食組合(一般会計）</t>
    <rPh sb="0" eb="4">
      <t>フジイデラシ</t>
    </rPh>
    <rPh sb="4" eb="7">
      <t>カシワラシ</t>
    </rPh>
    <rPh sb="7" eb="9">
      <t>ガッコウ</t>
    </rPh>
    <rPh sb="9" eb="11">
      <t>キュウショク</t>
    </rPh>
    <rPh sb="11" eb="13">
      <t>クミアイ</t>
    </rPh>
    <rPh sb="14" eb="16">
      <t>イッパン</t>
    </rPh>
    <rPh sb="16" eb="18">
      <t>カイケイ</t>
    </rPh>
    <phoneticPr fontId="24"/>
  </si>
  <si>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4"/>
  </si>
  <si>
    <t>八尾市柏原市火葬場組合(一般会計）</t>
    <rPh sb="0" eb="3">
      <t>ヤオシ</t>
    </rPh>
    <rPh sb="3" eb="6">
      <t>カシワラシ</t>
    </rPh>
    <rPh sb="6" eb="8">
      <t>カソウ</t>
    </rPh>
    <rPh sb="8" eb="9">
      <t>ジョウ</t>
    </rPh>
    <rPh sb="9" eb="11">
      <t>クミアイ</t>
    </rPh>
    <rPh sb="12" eb="14">
      <t>イッパン</t>
    </rPh>
    <rPh sb="14" eb="16">
      <t>カイケイ</t>
    </rPh>
    <phoneticPr fontId="24"/>
  </si>
  <si>
    <t>柏原市土地開発公社</t>
    <rPh sb="0" eb="3">
      <t>カシワラシ</t>
    </rPh>
    <rPh sb="3" eb="5">
      <t>トチ</t>
    </rPh>
    <rPh sb="5" eb="7">
      <t>カイハツ</t>
    </rPh>
    <rPh sb="7" eb="9">
      <t>コウシャ</t>
    </rPh>
    <phoneticPr fontId="5"/>
  </si>
  <si>
    <t>柏原市健康推進財団</t>
    <rPh sb="0" eb="3">
      <t>カシワラシ</t>
    </rPh>
    <rPh sb="3" eb="5">
      <t>ケンコウ</t>
    </rPh>
    <rPh sb="5" eb="7">
      <t>スイシン</t>
    </rPh>
    <rPh sb="7" eb="9">
      <t>ザイダン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</si>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</sst>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18899</c:v>
                </c:pt>
                <c:pt idx="1">
                  <c:v>16912</c:v>
                </c:pt>
                <c:pt idx="2">
                  <c:v>11318</c:v>
                </c:pt>
                <c:pt idx="3">
                  <c:v>12129</c:v>
                </c:pt>
                <c:pt idx="4">
                  <c:v>18249</c:v>
                </c:pt>
              </c:numCache>
            </c:numRef>
          </c:val>
          <c:smooth val="0"/>
        </c:ser>
        <c:dLbls>
          <c:showLegendKey val="0"/>
          <c:showVal val="0"/>
          <c:showCatName val="0"/>
          <c:showSerName val="0"/>
          <c:showPercent val="0"/>
          <c:showBubbleSize val="0"/>
        </c:dLbls>
        <c:marker val="1"/>
        <c:smooth val="0"/>
        <c:axId val="79214848"/>
        <c:axId val="79217024"/>
      </c:lineChart>
      <c:catAx>
        <c:axId val="7921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217024"/>
        <c:crosses val="autoZero"/>
        <c:auto val="1"/>
        <c:lblAlgn val="ctr"/>
        <c:lblOffset val="100"/>
        <c:tickLblSkip val="1"/>
        <c:tickMarkSkip val="1"/>
        <c:noMultiLvlLbl val="0"/>
      </c:catAx>
      <c:valAx>
        <c:axId val="792170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21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0.08</c:v>
                </c:pt>
                <c:pt idx="1">
                  <c:v>5.01</c:v>
                </c:pt>
                <c:pt idx="2">
                  <c:v>3.23</c:v>
                </c:pt>
                <c:pt idx="3">
                  <c:v>1.79</c:v>
                </c:pt>
                <c:pt idx="4">
                  <c:v>0.79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c:v>
                </c:pt>
                <c:pt idx="1">
                  <c:v>1.53</c:v>
                </c:pt>
                <c:pt idx="2">
                  <c:v>4.17</c:v>
                </c:pt>
                <c:pt idx="3">
                  <c:v>5.67</c:v>
                </c:pt>
                <c:pt idx="4">
                  <c:v>6.6</c:v>
                </c:pt>
              </c:numCache>
            </c:numRef>
          </c:val>
        </c:ser>
        <c:dLbls>
          <c:showLegendKey val="0"/>
          <c:showVal val="0"/>
          <c:showCatName val="0"/>
          <c:showSerName val="0"/>
          <c:showPercent val="0"/>
          <c:showBubbleSize val="0"/>
        </c:dLbls>
        <c:gapWidth val="250"/>
        <c:overlap val="100"/>
        <c:axId val="88400640"/>
        <c:axId val="8840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-0.53</c:v>
                </c:pt>
                <c:pt idx="1">
                  <c:v>4.93</c:v>
                </c:pt>
                <c:pt idx="2">
                  <c:v>-1.85</c:v>
                </c:pt>
                <c:pt idx="3">
                  <c:v>-1.36</c:v>
                </c:pt>
                <c:pt idx="4">
                  <c:v>-0.98</c:v>
                </c:pt>
              </c:numCache>
            </c:numRef>
          </c:val>
          <c:smooth val="0"/>
        </c:ser>
        <c:dLbls>
          <c:showLegendKey val="0"/>
          <c:showVal val="0"/>
          <c:showCatName val="0"/>
          <c:showSerName val="0"/>
          <c:showPercent val="0"/>
          <c:showBubbleSize val="0"/>
        </c:dLbls>
        <c:marker val="1"/>
        <c:smooth val="0"/>
        <c:axId val="88400640"/>
        <c:axId val="88402560"/>
      </c:lineChart>
      <c:catAx>
        <c:axId val="884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402560"/>
        <c:crosses val="autoZero"/>
        <c:auto val="1"/>
        <c:lblAlgn val="ctr"/>
        <c:lblOffset val="100"/>
        <c:tickLblSkip val="1"/>
        <c:tickMarkSkip val="1"/>
        <c:noMultiLvlLbl val="0"/>
      </c:catAx>
      <c:valAx>
        <c:axId val="8840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40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0.13</c:v>
                </c:pt>
                <c:pt idx="2">
                  <c:v>#N/A</c:v>
                </c:pt>
                <c:pt idx="3">
                  <c:v>0.15</c:v>
                </c:pt>
                <c:pt idx="4">
                  <c:v>#N/A</c:v>
                </c:pt>
                <c:pt idx="5">
                  <c:v>0.11</c:v>
                </c:pt>
                <c:pt idx="6">
                  <c:v>#N/A</c:v>
                </c:pt>
                <c:pt idx="7">
                  <c:v>0.14000000000000001</c:v>
                </c:pt>
                <c:pt idx="8">
                  <c:v>#N/A</c:v>
                </c:pt>
                <c:pt idx="9">
                  <c:v>0.14000000000000001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0.56999999999999995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0.22</c:v>
                </c:pt>
                <c:pt idx="4">
                  <c:v>#N/A</c:v>
                </c:pt>
                <c:pt idx="5">
                  <c:v>0.4</c:v>
                </c:pt>
                <c:pt idx="6">
                  <c:v>#N/A</c:v>
                </c:pt>
                <c:pt idx="7">
                  <c:v>0.61</c:v>
                </c:pt>
                <c:pt idx="8">
                  <c:v>#N/A</c:v>
                </c:pt>
                <c:pt idx="9">
                  <c:v>0.6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5.01</c:v>
                </c:pt>
                <c:pt idx="4">
                  <c:v>#N/A</c:v>
                </c:pt>
                <c:pt idx="5">
                  <c:v>3.23</c:v>
                </c:pt>
                <c:pt idx="6">
                  <c:v>#N/A</c:v>
                </c:pt>
                <c:pt idx="7">
                  <c:v>1.79</c:v>
                </c:pt>
                <c:pt idx="8">
                  <c:v>#N/A</c:v>
                </c:pt>
                <c:pt idx="9">
                  <c:v>0.79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7.51</c:v>
                </c:pt>
                <c:pt idx="2">
                  <c:v>#N/A</c:v>
                </c:pt>
                <c:pt idx="3">
                  <c:v>8.85</c:v>
                </c:pt>
                <c:pt idx="4">
                  <c:v>#N/A</c:v>
                </c:pt>
                <c:pt idx="5">
                  <c:v>10.36</c:v>
                </c:pt>
                <c:pt idx="6">
                  <c:v>#N/A</c:v>
                </c:pt>
                <c:pt idx="7">
                  <c:v>11.21</c:v>
                </c:pt>
                <c:pt idx="8">
                  <c:v>#N/A</c:v>
                </c:pt>
                <c:pt idx="9">
                  <c:v>13.27</c:v>
                </c:pt>
              </c:numCache>
            </c:numRef>
          </c:val>
        </c:ser>
        <c:ser>
          <c:idx val="8"/>
          <c:order val="8"/>
          <c:tx>
            <c:strRef>
              <c:f>データシート!$A$35</c:f>
              <c:strCache>
                <c:ptCount val="1"/>
                <c:pt idx="0">
                  <c:v>市立柏原病院事業会計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4.05</c:v>
                </c:pt>
                <c:pt idx="1">
                  <c:v>#N/A</c:v>
                </c:pt>
                <c:pt idx="2">
                  <c:v>3.7</c:v>
                </c:pt>
                <c:pt idx="3">
                  <c:v>#N/A</c:v>
                </c:pt>
                <c:pt idx="4">
                  <c:v>2.95</c:v>
                </c:pt>
                <c:pt idx="5">
                  <c:v>#N/A</c:v>
                </c:pt>
                <c:pt idx="6">
                  <c:v>2.68</c:v>
                </c:pt>
                <c:pt idx="7">
                  <c:v>#N/A</c:v>
                </c:pt>
                <c:pt idx="8">
                  <c:v>3.13</c:v>
                </c:pt>
                <c:pt idx="9">
                  <c:v>#N/A</c:v>
                </c:pt>
              </c:numCache>
            </c:numRef>
          </c:val>
        </c:ser>
        <c:ser>
          <c:idx val="9"/>
          <c:order val="9"/>
          <c:tx>
            <c:strRef>
              <c:f>データシート!$A$36</c:f>
              <c:strCache>
                <c:ptCount val="1"/>
                <c:pt idx="0">
                  <c:v>国民健康保険事業特別会計（事業勘定）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8.24</c:v>
                </c:pt>
                <c:pt idx="1">
                  <c:v>#N/A</c:v>
                </c:pt>
                <c:pt idx="2">
                  <c:v>6.86</c:v>
                </c:pt>
                <c:pt idx="3">
                  <c:v>#N/A</c:v>
                </c:pt>
                <c:pt idx="4">
                  <c:v>5.81</c:v>
                </c:pt>
                <c:pt idx="5">
                  <c:v>#N/A</c:v>
                </c:pt>
                <c:pt idx="6">
                  <c:v>5.57</c:v>
                </c:pt>
                <c:pt idx="7">
                  <c:v>#N/A</c:v>
                </c:pt>
                <c:pt idx="8">
                  <c:v>7.2</c:v>
                </c:pt>
                <c:pt idx="9">
                  <c:v>#N/A</c:v>
                </c:pt>
              </c:numCache>
            </c:numRef>
          </c:val>
        </c:ser>
        <c:dLbls>
          <c:showLegendKey val="0"/>
          <c:showVal val="0"/>
          <c:showCatName val="0"/>
          <c:showSerName val="0"/>
          <c:showPercent val="0"/>
          <c:showBubbleSize val="0"/>
        </c:dLbls>
        <c:gapWidth val="150"/>
        <c:overlap val="100"/>
        <c:axId val="88615168"/>
        <c:axId val="88621056"/>
      </c:barChart>
      <c:catAx>
        <c:axId val="8861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621056"/>
        <c:crosses val="autoZero"/>
        <c:auto val="1"/>
        <c:lblAlgn val="ctr"/>
        <c:lblOffset val="100"/>
        <c:tickLblSkip val="1"/>
        <c:tickMarkSkip val="1"/>
        <c:noMultiLvlLbl val="0"/>
      </c:catAx>
      <c:valAx>
        <c:axId val="8862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615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2351</c:v>
                </c:pt>
                <c:pt idx="5">
                  <c:v>2380</c:v>
                </c:pt>
                <c:pt idx="8">
                  <c:v>2273</c:v>
                </c:pt>
                <c:pt idx="11">
                  <c:v>2298</c:v>
                </c:pt>
                <c:pt idx="14">
                  <c:v>2367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8</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6</c:v>
                </c:pt>
                <c:pt idx="6">
                  <c:v>5</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322</c:v>
                </c:pt>
                <c:pt idx="3">
                  <c:v>302</c:v>
                </c:pt>
                <c:pt idx="6">
                  <c:v>282</c:v>
                </c:pt>
                <c:pt idx="9">
                  <c:v>280</c:v>
                </c:pt>
                <c:pt idx="12">
                  <c:v>274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1386</c:v>
                </c:pt>
                <c:pt idx="3">
                  <c:v>1281</c:v>
                </c:pt>
                <c:pt idx="6">
                  <c:v>1264</c:v>
                </c:pt>
                <c:pt idx="9">
                  <c:v>1290</c:v>
                </c:pt>
                <c:pt idx="12">
                  <c:v>1388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1884</c:v>
                </c:pt>
                <c:pt idx="3">
                  <c:v>1952</c:v>
                </c:pt>
                <c:pt idx="6">
                  <c:v>1858</c:v>
                </c:pt>
                <c:pt idx="9">
                  <c:v>1926</c:v>
                </c:pt>
                <c:pt idx="12">
                  <c:v>2063</c:v>
                </c:pt>
              </c:numCache>
            </c:numRef>
          </c:val>
        </c:ser>
        <c:dLbls>
          <c:showLegendKey val="0"/>
          <c:showVal val="0"/>
          <c:showCatName val="0"/>
          <c:showSerName val="0"/>
          <c:showPercent val="0"/>
          <c:showBubbleSize val="0"/>
        </c:dLbls>
        <c:gapWidth val="100"/>
        <c:overlap val="100"/>
        <c:axId val="88970368"/>
        <c:axId val="88972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1249</c:v>
                </c:pt>
                <c:pt idx="2">
                  <c:v>#N/A</c:v>
                </c:pt>
                <c:pt idx="3">
                  <c:v>#N/A</c:v>
                </c:pt>
                <c:pt idx="4">
                  <c:v>1162</c:v>
                </c:pt>
                <c:pt idx="5">
                  <c:v>#N/A</c:v>
                </c:pt>
                <c:pt idx="6">
                  <c:v>#N/A</c:v>
                </c:pt>
                <c:pt idx="7">
                  <c:v>1137</c:v>
                </c:pt>
                <c:pt idx="8">
                  <c:v>#N/A</c:v>
                </c:pt>
                <c:pt idx="9">
                  <c:v>#N/A</c:v>
                </c:pt>
                <c:pt idx="10">
                  <c:v>1201</c:v>
                </c:pt>
                <c:pt idx="11">
                  <c:v>#N/A</c:v>
                </c:pt>
                <c:pt idx="12">
                  <c:v>#N/A</c:v>
                </c:pt>
                <c:pt idx="13">
                  <c:v>1360</c:v>
                </c:pt>
                <c:pt idx="14">
                  <c:v>#N/A</c:v>
                </c:pt>
              </c:numCache>
            </c:numRef>
          </c:val>
          <c:smooth val="0"/>
        </c:ser>
        <c:dLbls>
          <c:showLegendKey val="0"/>
          <c:showVal val="0"/>
          <c:showCatName val="0"/>
          <c:showSerName val="0"/>
          <c:showPercent val="0"/>
          <c:showBubbleSize val="0"/>
        </c:dLbls>
        <c:marker val="1"/>
        <c:smooth val="0"/>
        <c:axId val="88970368"/>
        <c:axId val="88972288"/>
      </c:lineChart>
      <c:catAx>
        <c:axId val="889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72288"/>
        <c:crosses val="autoZero"/>
        <c:auto val="1"/>
        <c:lblAlgn val="ctr"/>
        <c:lblOffset val="100"/>
        <c:tickLblSkip val="1"/>
        <c:tickMarkSkip val="1"/>
        <c:noMultiLvlLbl val="0"/>
      </c:catAx>
      <c:valAx>
        <c:axId val="8897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7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25639</c:v>
                </c:pt>
                <c:pt idx="5">
                  <c:v>26415</c:v>
                </c:pt>
                <c:pt idx="8">
                  <c:v>26561</c:v>
                </c:pt>
                <c:pt idx="11">
                  <c:v>26841</c:v>
                </c:pt>
                <c:pt idx="14">
                  <c:v>27386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10867</c:v>
                </c:pt>
                <c:pt idx="5">
                  <c:v>7385</c:v>
                </c:pt>
                <c:pt idx="8">
                  <c:v>7219</c:v>
                </c:pt>
                <c:pt idx="11">
                  <c:v>6788</c:v>
                </c:pt>
                <c:pt idx="14">
                  <c:v>6498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2988</c:v>
                </c:pt>
                <c:pt idx="5">
                  <c:v>2985</c:v>
                </c:pt>
                <c:pt idx="8">
                  <c:v>3294</c:v>
                </c:pt>
                <c:pt idx="11">
                  <c:v>3298</c:v>
                </c:pt>
                <c:pt idx="14">
                  <c:v>3457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625</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111</c:v>
                </c:pt>
                <c:pt idx="3">
                  <c:v>101</c:v>
                </c:pt>
                <c:pt idx="6">
                  <c:v>102</c:v>
                </c:pt>
                <c:pt idx="9">
                  <c:v>101</c:v>
                </c:pt>
                <c:pt idx="12">
                  <c:v>101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4105</c:v>
                </c:pt>
                <c:pt idx="3">
                  <c:v>3926</c:v>
                </c:pt>
                <c:pt idx="6">
                  <c:v>3907</c:v>
                </c:pt>
                <c:pt idx="9">
                  <c:v>3618</c:v>
                </c:pt>
                <c:pt idx="12">
                  <c:v>3657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2073</c:v>
                </c:pt>
                <c:pt idx="3">
                  <c:v>1827</c:v>
                </c:pt>
                <c:pt idx="6">
                  <c:v>1631</c:v>
                </c:pt>
                <c:pt idx="9">
                  <c:v>1445</c:v>
                </c:pt>
                <c:pt idx="12">
                  <c:v>1361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19628</c:v>
                </c:pt>
                <c:pt idx="3">
                  <c:v>18805</c:v>
                </c:pt>
                <c:pt idx="6">
                  <c:v>17886</c:v>
                </c:pt>
                <c:pt idx="9">
                  <c:v>16867</c:v>
                </c:pt>
                <c:pt idx="12">
                  <c:v>16623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552</c:v>
                </c:pt>
                <c:pt idx="3">
                  <c:v>554</c:v>
                </c:pt>
                <c:pt idx="6">
                  <c:v>408</c:v>
                </c:pt>
                <c:pt idx="9">
                  <c:v>331</c:v>
                </c:pt>
                <c:pt idx="12">
                  <c:v>218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20240</c:v>
                </c:pt>
                <c:pt idx="3">
                  <c:v>20494</c:v>
                </c:pt>
                <c:pt idx="6">
                  <c:v>20393</c:v>
                </c:pt>
                <c:pt idx="9">
                  <c:v>20342</c:v>
                </c:pt>
                <c:pt idx="12">
                  <c:v>20438</c:v>
                </c:pt>
              </c:numCache>
            </c:numRef>
          </c:val>
        </c:ser>
        <c:dLbls>
          <c:showLegendKey val="0"/>
          <c:showVal val="0"/>
          <c:showCatName val="0"/>
          <c:showSerName val="0"/>
          <c:showPercent val="0"/>
          <c:showBubbleSize val="0"/>
        </c:dLbls>
        <c:gapWidth val="100"/>
        <c:overlap val="100"/>
        <c:axId val="91122304"/>
        <c:axId val="9112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7840</c:v>
                </c:pt>
                <c:pt idx="2">
                  <c:v>#N/A</c:v>
                </c:pt>
                <c:pt idx="3">
                  <c:v>#N/A</c:v>
                </c:pt>
                <c:pt idx="4">
                  <c:v>8920</c:v>
                </c:pt>
                <c:pt idx="5">
                  <c:v>#N/A</c:v>
                </c:pt>
                <c:pt idx="6">
                  <c:v>#N/A</c:v>
                </c:pt>
                <c:pt idx="7">
                  <c:v>7253</c:v>
                </c:pt>
                <c:pt idx="8">
                  <c:v>#N/A</c:v>
                </c:pt>
                <c:pt idx="9">
                  <c:v>#N/A</c:v>
                </c:pt>
                <c:pt idx="10">
                  <c:v>5776</c:v>
                </c:pt>
                <c:pt idx="11">
                  <c:v>#N/A</c:v>
                </c:pt>
                <c:pt idx="12">
                  <c:v>#N/A</c:v>
                </c:pt>
                <c:pt idx="13">
                  <c:v>5057</c:v>
                </c:pt>
                <c:pt idx="14">
                  <c:v>#N/A</c:v>
                </c:pt>
              </c:numCache>
            </c:numRef>
          </c:val>
          <c:smooth val="0"/>
        </c:ser>
        <c:dLbls>
          <c:showLegendKey val="0"/>
          <c:showVal val="0"/>
          <c:showCatName val="0"/>
          <c:showSerName val="0"/>
          <c:showPercent val="0"/>
          <c:showBubbleSize val="0"/>
        </c:dLbls>
        <c:marker val="1"/>
        <c:smooth val="0"/>
        <c:axId val="91122304"/>
        <c:axId val="91128576"/>
      </c:lineChart>
      <c:catAx>
        <c:axId val="911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128576"/>
        <c:crosses val="autoZero"/>
        <c:auto val="1"/>
        <c:lblAlgn val="ctr"/>
        <c:lblOffset val="100"/>
        <c:tickLblSkip val="1"/>
        <c:tickMarkSkip val="1"/>
        <c:noMultiLvlLbl val="0"/>
      </c:catAx>
      <c:valAx>
        <c:axId val="9112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2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72,636
71,498
25.39
22,757,548
22,641,438
114,838
14,491,642
20,438,194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徴収率の向上により減少率は小さくなっている</a:t>
          </a:r>
          <a:r>
            <a:rPr lang="ja-JP" altLang="en-US" sz="1200">
              <a:solidFill>
                <a:schemeClr val="dk1"/>
              </a:solidFill>
              <a:effectLst/>
              <a:latin typeface="+mn-lt"/>
              <a:ea typeface="+mn-ea"/>
              <a:cs typeface="+mn-cs"/>
            </a:rPr>
            <a:t>ものの、長引く景気の低迷により市税の減収は依然として続いている。また、地方公務員の給料減額支給措置の実施などにより人件費が減となったものの、</a:t>
          </a:r>
          <a:r>
            <a:rPr lang="ja-JP" altLang="ja-JP" sz="1200">
              <a:solidFill>
                <a:schemeClr val="dk1"/>
              </a:solidFill>
              <a:effectLst/>
              <a:latin typeface="+mn-lt"/>
              <a:ea typeface="+mn-ea"/>
              <a:cs typeface="+mn-cs"/>
            </a:rPr>
            <a:t>小・中学校校舎耐震化事業の進捗に伴</a:t>
          </a:r>
          <a:r>
            <a:rPr lang="ja-JP" altLang="en-US" sz="1200">
              <a:solidFill>
                <a:schemeClr val="dk1"/>
              </a:solidFill>
              <a:effectLst/>
              <a:latin typeface="+mn-lt"/>
              <a:ea typeface="+mn-ea"/>
              <a:cs typeface="+mn-cs"/>
            </a:rPr>
            <a:t>い</a:t>
          </a:r>
          <a:r>
            <a:rPr lang="ja-JP" altLang="ja-JP" sz="1200">
              <a:solidFill>
                <a:schemeClr val="dk1"/>
              </a:solidFill>
              <a:effectLst/>
              <a:latin typeface="+mn-lt"/>
              <a:ea typeface="+mn-ea"/>
              <a:cs typeface="+mn-cs"/>
            </a:rPr>
            <a:t>普通建設事業費</a:t>
          </a:r>
          <a:r>
            <a:rPr lang="ja-JP" altLang="en-US" sz="1200">
              <a:solidFill>
                <a:schemeClr val="dk1"/>
              </a:solidFill>
              <a:effectLst/>
              <a:latin typeface="+mn-lt"/>
              <a:ea typeface="+mn-ea"/>
              <a:cs typeface="+mn-cs"/>
            </a:rPr>
            <a:t>が</a:t>
          </a:r>
          <a:r>
            <a:rPr lang="ja-JP" altLang="ja-JP" sz="1200">
              <a:solidFill>
                <a:schemeClr val="dk1"/>
              </a:solidFill>
              <a:effectLst/>
              <a:latin typeface="+mn-lt"/>
              <a:ea typeface="+mn-ea"/>
              <a:cs typeface="+mn-cs"/>
            </a:rPr>
            <a:t>増</a:t>
          </a:r>
          <a:r>
            <a:rPr lang="ja-JP" altLang="en-US" sz="1200">
              <a:solidFill>
                <a:schemeClr val="dk1"/>
              </a:solidFill>
              <a:effectLst/>
              <a:latin typeface="+mn-lt"/>
              <a:ea typeface="+mn-ea"/>
              <a:cs typeface="+mn-cs"/>
            </a:rPr>
            <a:t>となったため、指数は前年度と同数の</a:t>
          </a:r>
          <a:r>
            <a:rPr lang="en-US" altLang="ja-JP" sz="1200">
              <a:solidFill>
                <a:schemeClr val="dk1"/>
              </a:solidFill>
              <a:effectLst/>
              <a:latin typeface="+mn-lt"/>
              <a:ea typeface="+mn-ea"/>
              <a:cs typeface="+mn-cs"/>
            </a:rPr>
            <a:t>0.64</a:t>
          </a:r>
          <a:r>
            <a:rPr lang="ja-JP" altLang="en-US" sz="1200">
              <a:solidFill>
                <a:schemeClr val="dk1"/>
              </a:solidFill>
              <a:effectLst/>
              <a:latin typeface="+mn-lt"/>
              <a:ea typeface="+mn-ea"/>
              <a:cs typeface="+mn-cs"/>
            </a:rPr>
            <a:t>にとどまった</a:t>
          </a:r>
          <a:r>
            <a:rPr lang="ja-JP" altLang="ja-JP" sz="1200">
              <a:solidFill>
                <a:schemeClr val="dk1"/>
              </a:solidFill>
              <a:effectLst/>
              <a:latin typeface="+mn-lt"/>
              <a:ea typeface="+mn-ea"/>
              <a:cs typeface="+mn-cs"/>
            </a:rPr>
            <a:t>。</a:t>
          </a:r>
          <a:endParaRPr lang="ja-JP" altLang="ja-JP" sz="1200">
            <a:effectLst/>
          </a:endParaRPr>
        </a:p>
        <a:p>
          <a:r>
            <a:rPr lang="ja-JP" altLang="ja-JP" sz="1200">
              <a:solidFill>
                <a:schemeClr val="dk1"/>
              </a:solidFill>
              <a:effectLst/>
              <a:latin typeface="+mn-lt"/>
              <a:ea typeface="+mn-ea"/>
              <a:cs typeface="+mn-cs"/>
            </a:rPr>
            <a:t>　今後も定員管理をはじめとする歳出削減や市税等の徴収強化を図り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緊急性のある事業を最優先として投資的経費の抑制を行ってい</a:t>
          </a:r>
          <a:r>
            <a:rPr lang="ja-JP" altLang="en-US" sz="1200">
              <a:solidFill>
                <a:schemeClr val="dk1"/>
              </a:solidFill>
              <a:effectLst/>
              <a:latin typeface="+mn-lt"/>
              <a:ea typeface="+mn-ea"/>
              <a:cs typeface="+mn-cs"/>
            </a:rPr>
            <a:t>くなど</a:t>
          </a:r>
          <a:r>
            <a:rPr lang="ja-JP" altLang="ja-JP" sz="1200">
              <a:solidFill>
                <a:schemeClr val="dk1"/>
              </a:solidFill>
              <a:effectLst/>
              <a:latin typeface="+mn-lt"/>
              <a:ea typeface="+mn-ea"/>
              <a:cs typeface="+mn-cs"/>
            </a:rPr>
            <a:t>、財政基盤の強化に努める。</a:t>
          </a:r>
          <a:endParaRPr lang="ja-JP" altLang="ja-JP" sz="1200">
            <a:effectLst/>
          </a:endParaRPr>
        </a:p>
        <a:p>
          <a:r>
            <a:rPr lang="en-US" altLang="ja-JP" sz="1200">
              <a:solidFill>
                <a:schemeClr val="dk1"/>
              </a:solidFill>
              <a:effectLst/>
              <a:latin typeface="+mn-lt"/>
              <a:ea typeface="+mn-ea"/>
              <a:cs typeface="+mn-cs"/>
            </a:rPr>
            <a:t> </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46567</xdr:rowOff>
    </xdr:to>
    <xdr:cxnSp macro="">
      <xdr:nvCxnSpPr>
        <xdr:cNvPr id="71" name="直線コネクタ 70"/>
        <xdr:cNvCxnSpPr/>
      </xdr:nvCxnSpPr>
      <xdr:spPr>
        <a:xfrm>
          <a:off x="3225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117475</xdr:rowOff>
    </xdr:from>
    <xdr:to>
      <xdr:col>4</xdr:col>
      <xdr:colOff>482600</xdr:colOff>
      <xdr:row>39</xdr:row>
      <xdr:rowOff>157692</xdr:rowOff>
    </xdr:to>
    <xdr:cxnSp macro="">
      <xdr:nvCxnSpPr>
        <xdr:cNvPr id="74" name="直線コネクタ 73"/>
        <xdr:cNvCxnSpPr/>
      </xdr:nvCxnSpPr>
      <xdr:spPr>
        <a:xfrm>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117475</xdr:rowOff>
    </xdr:to>
    <xdr:cxnSp macro="">
      <xdr:nvCxnSpPr>
        <xdr:cNvPr id="77" name="直線コネクタ 76"/>
        <xdr:cNvCxnSpPr/>
      </xdr:nvCxnSpPr>
      <xdr:spPr>
        <a:xfrm>
          <a:off x="1447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107950</xdr:rowOff>
    </xdr:from>
    <xdr:to>
      <xdr:col>3</xdr:col>
      <xdr:colOff>330200</xdr:colOff>
      <xdr:row>38</xdr:row>
      <xdr:rowOff>38100</xdr:rowOff>
    </xdr:to>
    <xdr:sp macro="" textlink="">
      <xdr:nvSpPr>
        <xdr:cNvPr id="78" name="フローチャート : 判断 77"/>
        <xdr:cNvSpPr/>
      </xdr:nvSpPr>
      <xdr:spPr>
        <a:xfrm>
          <a:off x="228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79" name="テキスト ボックス 78"/>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80" name="フローチャート : 判断 79"/>
        <xdr:cNvSpPr/>
      </xdr:nvSpPr>
      <xdr:spPr>
        <a:xfrm>
          <a:off x="1397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81" name="テキスト ボックス 80"/>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66675</xdr:rowOff>
    </xdr:from>
    <xdr:to>
      <xdr:col>3</xdr:col>
      <xdr:colOff>330200</xdr:colOff>
      <xdr:row>39</xdr:row>
      <xdr:rowOff>168275</xdr:rowOff>
    </xdr:to>
    <xdr:sp macro="" textlink="">
      <xdr:nvSpPr>
        <xdr:cNvPr id="93" name="円/楕円 92"/>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153052</xdr:rowOff>
    </xdr:from>
    <xdr:ext cx="762000" cy="259045"/>
    <xdr:sp macro="" textlink="">
      <xdr:nvSpPr>
        <xdr:cNvPr id="94" name="テキスト ボックス 93"/>
        <xdr:cNvSpPr txBox="1"/>
      </xdr:nvSpPr>
      <xdr:spPr>
        <a:xfrm>
          <a:off x="1955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96" name="テキスト ボックス 95"/>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歳入面では、市税や</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普通交付税、</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地方譲与税、地方消費税交付金、</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自動車取得税</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交付金が</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対</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前年度比で減となったものの、</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配当割交付金、株式譲渡所得割交付金</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が対前年度比で増となり臨時財政対策債を加えた経常一般財源等の総額では対前年度比約</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44,000</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千</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　歳出面では、公債費の臨時財政対策債や退職手当債の元金償還の増加による増</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や、</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繰出金の公共下水道事業や介護保険事業、後期高齢者医療事業などへの繰出金の増加</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よる増、補助費</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等に</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おいて</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一部事務組合に対する負担金</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の増などに伴い</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補助費が</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となったが、人件費の</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国の要請による地方公務員の給料減額支給措置の実施や</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退職手当等の</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減など</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により経常一般財源等の総額では対前年度比約</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22,000</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千</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　これらの結果、経常収支比率は</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92.2</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となり、前年度と比べて</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0.4</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改善</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した。</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今後も</a:t>
          </a:r>
          <a:r>
            <a:rPr kumimoji="0" lang="ja-JP" altLang="ja-JP" sz="900" b="0" i="0" u="none" strike="noStrike" kern="0" cap="none" spc="0" normalizeH="0" baseline="0" noProof="0">
              <a:ln>
                <a:noFill/>
              </a:ln>
              <a:solidFill>
                <a:sysClr val="windowText" lastClr="000000"/>
              </a:solidFill>
              <a:effectLst/>
              <a:uLnTx/>
              <a:uFillTx/>
              <a:latin typeface="+mn-lt"/>
              <a:ea typeface="+mn-ea"/>
              <a:cs typeface="+mn-cs"/>
            </a:rPr>
            <a:t>市税等の収納率の向上や、負担金・手数料の見直しなど自主財源の確保を図るとともに、歳出面においても各事業の精査を行い、経常収支比率の改善に努める。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82127</xdr:rowOff>
    </xdr:from>
    <xdr:to>
      <xdr:col>7</xdr:col>
      <xdr:colOff>152400</xdr:colOff>
      <xdr:row>63</xdr:row>
      <xdr:rowOff>98213</xdr:rowOff>
    </xdr:to>
    <xdr:cxnSp macro="">
      <xdr:nvCxnSpPr>
        <xdr:cNvPr id="131" name="直線コネクタ 130"/>
        <xdr:cNvCxnSpPr/>
      </xdr:nvCxnSpPr>
      <xdr:spPr>
        <a:xfrm flipV="1">
          <a:off x="4114800" y="108834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86148</xdr:rowOff>
    </xdr:from>
    <xdr:to>
      <xdr:col>6</xdr:col>
      <xdr:colOff>0</xdr:colOff>
      <xdr:row>63</xdr:row>
      <xdr:rowOff>98213</xdr:rowOff>
    </xdr:to>
    <xdr:cxnSp macro="">
      <xdr:nvCxnSpPr>
        <xdr:cNvPr id="134" name="直線コネクタ 133"/>
        <xdr:cNvCxnSpPr/>
      </xdr:nvCxnSpPr>
      <xdr:spPr>
        <a:xfrm>
          <a:off x="3225800" y="108874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63</xdr:row>
      <xdr:rowOff>86148</xdr:rowOff>
    </xdr:to>
    <xdr:cxnSp macro="">
      <xdr:nvCxnSpPr>
        <xdr:cNvPr id="137" name="直線コネクタ 136"/>
        <xdr:cNvCxnSpPr/>
      </xdr:nvCxnSpPr>
      <xdr:spPr>
        <a:xfrm>
          <a:off x="2336800" y="1081108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138430</xdr:rowOff>
    </xdr:to>
    <xdr:cxnSp macro="">
      <xdr:nvCxnSpPr>
        <xdr:cNvPr id="140" name="直線コネクタ 139"/>
        <xdr:cNvCxnSpPr/>
      </xdr:nvCxnSpPr>
      <xdr:spPr>
        <a:xfrm flipV="1">
          <a:off x="1447800" y="108110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70062</xdr:rowOff>
    </xdr:from>
    <xdr:to>
      <xdr:col>3</xdr:col>
      <xdr:colOff>330200</xdr:colOff>
      <xdr:row>63</xdr:row>
      <xdr:rowOff>212</xdr:rowOff>
    </xdr:to>
    <xdr:sp macro="" textlink="">
      <xdr:nvSpPr>
        <xdr:cNvPr id="141" name="フローチャート : 判断 140"/>
        <xdr:cNvSpPr/>
      </xdr:nvSpPr>
      <xdr:spPr>
        <a:xfrm>
          <a:off x="2286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10389</xdr:rowOff>
    </xdr:from>
    <xdr:ext cx="762000" cy="259045"/>
    <xdr:sp macro="" textlink="">
      <xdr:nvSpPr>
        <xdr:cNvPr id="142" name="テキスト ボックス 141"/>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3" name="フローチャート : 判断 142"/>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4" name="テキスト ボックス 143"/>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50" name="円/楕円 149"/>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3404</xdr:rowOff>
    </xdr:from>
    <xdr:ext cx="762000" cy="259045"/>
    <xdr:sp macro="" textlink="">
      <xdr:nvSpPr>
        <xdr:cNvPr id="151"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2" name="円/楕円 151"/>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53" name="テキスト ボックス 152"/>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35348</xdr:rowOff>
    </xdr:from>
    <xdr:to>
      <xdr:col>4</xdr:col>
      <xdr:colOff>533400</xdr:colOff>
      <xdr:row>63</xdr:row>
      <xdr:rowOff>136948</xdr:rowOff>
    </xdr:to>
    <xdr:sp macro="" textlink="">
      <xdr:nvSpPr>
        <xdr:cNvPr id="154" name="円/楕円 153"/>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121725</xdr:rowOff>
    </xdr:from>
    <xdr:ext cx="762000" cy="259045"/>
    <xdr:sp macro="" textlink="">
      <xdr:nvSpPr>
        <xdr:cNvPr id="155" name="テキスト ボックス 154"/>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6" name="円/楕円 155"/>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57" name="テキスト ボックス 156"/>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58" name="円/楕円 157"/>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59" name="テキスト ボックス 158"/>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類似団体平均値と比べて大きく下回っているが、これはゴミ・し尿処理・消防・学校給食業務をそれぞれ一部事務組合で行っているためである。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今後も定員の適正化や事務事業の見直しによる物件費の抑制</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努めるとともに、これらの一部事務組合の人件費、物件費に充てる負担金の抑制に努める。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165365</xdr:rowOff>
    </xdr:from>
    <xdr:to>
      <xdr:col>7</xdr:col>
      <xdr:colOff>152400</xdr:colOff>
      <xdr:row>80</xdr:row>
      <xdr:rowOff>167580</xdr:rowOff>
    </xdr:to>
    <xdr:cxnSp macro="">
      <xdr:nvCxnSpPr>
        <xdr:cNvPr id="195" name="直線コネクタ 194"/>
        <xdr:cNvCxnSpPr/>
      </xdr:nvCxnSpPr>
      <xdr:spPr>
        <a:xfrm flipV="1">
          <a:off x="4114800" y="13881365"/>
          <a:ext cx="8382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167580</xdr:rowOff>
    </xdr:from>
    <xdr:to>
      <xdr:col>6</xdr:col>
      <xdr:colOff>0</xdr:colOff>
      <xdr:row>80</xdr:row>
      <xdr:rowOff>168556</xdr:rowOff>
    </xdr:to>
    <xdr:cxnSp macro="">
      <xdr:nvCxnSpPr>
        <xdr:cNvPr id="198" name="直線コネクタ 197"/>
        <xdr:cNvCxnSpPr/>
      </xdr:nvCxnSpPr>
      <xdr:spPr>
        <a:xfrm flipV="1">
          <a:off x="3225800" y="13883580"/>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167176</xdr:rowOff>
    </xdr:from>
    <xdr:to>
      <xdr:col>4</xdr:col>
      <xdr:colOff>482600</xdr:colOff>
      <xdr:row>80</xdr:row>
      <xdr:rowOff>168556</xdr:rowOff>
    </xdr:to>
    <xdr:cxnSp macro="">
      <xdr:nvCxnSpPr>
        <xdr:cNvPr id="201" name="直線コネクタ 200"/>
        <xdr:cNvCxnSpPr/>
      </xdr:nvCxnSpPr>
      <xdr:spPr>
        <a:xfrm>
          <a:off x="2336800" y="13883176"/>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167176</xdr:rowOff>
    </xdr:from>
    <xdr:to>
      <xdr:col>3</xdr:col>
      <xdr:colOff>279400</xdr:colOff>
      <xdr:row>81</xdr:row>
      <xdr:rowOff>808</xdr:rowOff>
    </xdr:to>
    <xdr:cxnSp macro="">
      <xdr:nvCxnSpPr>
        <xdr:cNvPr id="204" name="直線コネクタ 203"/>
        <xdr:cNvCxnSpPr/>
      </xdr:nvCxnSpPr>
      <xdr:spPr>
        <a:xfrm flipV="1">
          <a:off x="1447800" y="13883176"/>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158634</xdr:rowOff>
    </xdr:from>
    <xdr:to>
      <xdr:col>3</xdr:col>
      <xdr:colOff>330200</xdr:colOff>
      <xdr:row>81</xdr:row>
      <xdr:rowOff>88784</xdr:rowOff>
    </xdr:to>
    <xdr:sp macro="" textlink="">
      <xdr:nvSpPr>
        <xdr:cNvPr id="205" name="フローチャート : 判断 204"/>
        <xdr:cNvSpPr/>
      </xdr:nvSpPr>
      <xdr:spPr>
        <a:xfrm>
          <a:off x="2286000" y="138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73561</xdr:rowOff>
    </xdr:from>
    <xdr:ext cx="762000" cy="259045"/>
    <xdr:sp macro="" textlink="">
      <xdr:nvSpPr>
        <xdr:cNvPr id="206" name="テキスト ボックス 205"/>
        <xdr:cNvSpPr txBox="1"/>
      </xdr:nvSpPr>
      <xdr:spPr>
        <a:xfrm>
          <a:off x="1955800" y="139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157919</xdr:rowOff>
    </xdr:from>
    <xdr:to>
      <xdr:col>2</xdr:col>
      <xdr:colOff>127000</xdr:colOff>
      <xdr:row>81</xdr:row>
      <xdr:rowOff>88069</xdr:rowOff>
    </xdr:to>
    <xdr:sp macro="" textlink="">
      <xdr:nvSpPr>
        <xdr:cNvPr id="207" name="フローチャート : 判断 206"/>
        <xdr:cNvSpPr/>
      </xdr:nvSpPr>
      <xdr:spPr>
        <a:xfrm>
          <a:off x="1397000" y="1387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72846</xdr:rowOff>
    </xdr:from>
    <xdr:ext cx="762000" cy="259045"/>
    <xdr:sp macro="" textlink="">
      <xdr:nvSpPr>
        <xdr:cNvPr id="208" name="テキスト ボックス 207"/>
        <xdr:cNvSpPr txBox="1"/>
      </xdr:nvSpPr>
      <xdr:spPr>
        <a:xfrm>
          <a:off x="1066800" y="139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114565</xdr:rowOff>
    </xdr:from>
    <xdr:to>
      <xdr:col>7</xdr:col>
      <xdr:colOff>203200</xdr:colOff>
      <xdr:row>81</xdr:row>
      <xdr:rowOff>44715</xdr:rowOff>
    </xdr:to>
    <xdr:sp macro="" textlink="">
      <xdr:nvSpPr>
        <xdr:cNvPr id="214" name="円/楕円 213"/>
        <xdr:cNvSpPr/>
      </xdr:nvSpPr>
      <xdr:spPr>
        <a:xfrm>
          <a:off x="4902200" y="138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35842</xdr:rowOff>
    </xdr:from>
    <xdr:ext cx="762000" cy="259045"/>
    <xdr:sp macro="" textlink="">
      <xdr:nvSpPr>
        <xdr:cNvPr id="215" name="人件費・物件費等の状況該当値テキスト"/>
        <xdr:cNvSpPr txBox="1"/>
      </xdr:nvSpPr>
      <xdr:spPr>
        <a:xfrm>
          <a:off x="5041900" y="1375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116780</xdr:rowOff>
    </xdr:from>
    <xdr:to>
      <xdr:col>6</xdr:col>
      <xdr:colOff>50800</xdr:colOff>
      <xdr:row>81</xdr:row>
      <xdr:rowOff>46930</xdr:rowOff>
    </xdr:to>
    <xdr:sp macro="" textlink="">
      <xdr:nvSpPr>
        <xdr:cNvPr id="216" name="円/楕円 215"/>
        <xdr:cNvSpPr/>
      </xdr:nvSpPr>
      <xdr:spPr>
        <a:xfrm>
          <a:off x="4064000" y="138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57107</xdr:rowOff>
    </xdr:from>
    <xdr:ext cx="736600" cy="259045"/>
    <xdr:sp macro="" textlink="">
      <xdr:nvSpPr>
        <xdr:cNvPr id="217" name="テキスト ボックス 216"/>
        <xdr:cNvSpPr txBox="1"/>
      </xdr:nvSpPr>
      <xdr:spPr>
        <a:xfrm>
          <a:off x="3733800" y="13601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81,439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117756</xdr:rowOff>
    </xdr:from>
    <xdr:to>
      <xdr:col>4</xdr:col>
      <xdr:colOff>533400</xdr:colOff>
      <xdr:row>81</xdr:row>
      <xdr:rowOff>47906</xdr:rowOff>
    </xdr:to>
    <xdr:sp macro="" textlink="">
      <xdr:nvSpPr>
        <xdr:cNvPr id="218" name="円/楕円 217"/>
        <xdr:cNvSpPr/>
      </xdr:nvSpPr>
      <xdr:spPr>
        <a:xfrm>
          <a:off x="3175000" y="138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58083</xdr:rowOff>
    </xdr:from>
    <xdr:ext cx="762000" cy="259045"/>
    <xdr:sp macro="" textlink="">
      <xdr:nvSpPr>
        <xdr:cNvPr id="219" name="テキスト ボックス 218"/>
        <xdr:cNvSpPr txBox="1"/>
      </xdr:nvSpPr>
      <xdr:spPr>
        <a:xfrm>
          <a:off x="2844800" y="1360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82,005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116376</xdr:rowOff>
    </xdr:from>
    <xdr:to>
      <xdr:col>3</xdr:col>
      <xdr:colOff>330200</xdr:colOff>
      <xdr:row>81</xdr:row>
      <xdr:rowOff>46526</xdr:rowOff>
    </xdr:to>
    <xdr:sp macro="" textlink="">
      <xdr:nvSpPr>
        <xdr:cNvPr id="220" name="円/楕円 219"/>
        <xdr:cNvSpPr/>
      </xdr:nvSpPr>
      <xdr:spPr>
        <a:xfrm>
          <a:off x="2286000" y="138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56703</xdr:rowOff>
    </xdr:from>
    <xdr:ext cx="762000" cy="259045"/>
    <xdr:sp macro="" textlink="">
      <xdr:nvSpPr>
        <xdr:cNvPr id="221" name="テキスト ボックス 220"/>
        <xdr:cNvSpPr txBox="1"/>
      </xdr:nvSpPr>
      <xdr:spPr>
        <a:xfrm>
          <a:off x="1955800" y="1360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81,204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121458</xdr:rowOff>
    </xdr:from>
    <xdr:to>
      <xdr:col>2</xdr:col>
      <xdr:colOff>127000</xdr:colOff>
      <xdr:row>81</xdr:row>
      <xdr:rowOff>51608</xdr:rowOff>
    </xdr:to>
    <xdr:sp macro="" textlink="">
      <xdr:nvSpPr>
        <xdr:cNvPr id="222" name="円/楕円 221"/>
        <xdr:cNvSpPr/>
      </xdr:nvSpPr>
      <xdr:spPr>
        <a:xfrm>
          <a:off x="1397000" y="13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61785</xdr:rowOff>
    </xdr:from>
    <xdr:ext cx="762000" cy="259045"/>
    <xdr:sp macro="" textlink="">
      <xdr:nvSpPr>
        <xdr:cNvPr id="223" name="テキスト ボックス 222"/>
        <xdr:cNvSpPr txBox="1"/>
      </xdr:nvSpPr>
      <xdr:spPr>
        <a:xfrm>
          <a:off x="1066800" y="136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24</a:t>
          </a:r>
          <a:r>
            <a:rPr lang="ja-JP" altLang="ja-JP" sz="1200">
              <a:solidFill>
                <a:schemeClr val="dk1"/>
              </a:solidFill>
              <a:effectLst/>
              <a:latin typeface="+mn-lt"/>
              <a:ea typeface="+mn-ea"/>
              <a:cs typeface="+mn-cs"/>
            </a:rPr>
            <a:t>年度は本市における給与の独自減額措置が平成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月</a:t>
          </a:r>
          <a:r>
            <a:rPr lang="en-US" altLang="ja-JP" sz="1200">
              <a:solidFill>
                <a:schemeClr val="dk1"/>
              </a:solidFill>
              <a:effectLst/>
              <a:latin typeface="+mn-lt"/>
              <a:ea typeface="+mn-ea"/>
              <a:cs typeface="+mn-cs"/>
            </a:rPr>
            <a:t>31</a:t>
          </a:r>
          <a:r>
            <a:rPr lang="ja-JP" altLang="ja-JP" sz="1200">
              <a:solidFill>
                <a:schemeClr val="dk1"/>
              </a:solidFill>
              <a:effectLst/>
              <a:latin typeface="+mn-lt"/>
              <a:ea typeface="+mn-ea"/>
              <a:cs typeface="+mn-cs"/>
            </a:rPr>
            <a:t>日をもって終了したため、指数は</a:t>
          </a:r>
          <a:r>
            <a:rPr lang="en-US" altLang="ja-JP" sz="1200">
              <a:solidFill>
                <a:schemeClr val="dk1"/>
              </a:solidFill>
              <a:effectLst/>
              <a:latin typeface="+mn-lt"/>
              <a:ea typeface="+mn-ea"/>
              <a:cs typeface="+mn-cs"/>
            </a:rPr>
            <a:t>109.5</a:t>
          </a:r>
          <a:r>
            <a:rPr lang="ja-JP" altLang="ja-JP" sz="1200">
              <a:solidFill>
                <a:schemeClr val="dk1"/>
              </a:solidFill>
              <a:effectLst/>
              <a:latin typeface="+mn-lt"/>
              <a:ea typeface="+mn-ea"/>
              <a:cs typeface="+mn-cs"/>
            </a:rPr>
            <a:t>と上昇することとなったが、平成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年度については全職員を対象とした新たな給与減額措置を平成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a:t>
          </a:r>
          <a:r>
            <a:rPr lang="en-US" altLang="ja-JP" sz="1200">
              <a:solidFill>
                <a:schemeClr val="dk1"/>
              </a:solidFill>
              <a:effectLst/>
              <a:latin typeface="+mn-lt"/>
              <a:ea typeface="+mn-ea"/>
              <a:cs typeface="+mn-cs"/>
            </a:rPr>
            <a:t>11</a:t>
          </a:r>
          <a:r>
            <a:rPr lang="ja-JP" altLang="ja-JP" sz="1200">
              <a:solidFill>
                <a:schemeClr val="dk1"/>
              </a:solidFill>
              <a:effectLst/>
              <a:latin typeface="+mn-lt"/>
              <a:ea typeface="+mn-ea"/>
              <a:cs typeface="+mn-cs"/>
            </a:rPr>
            <a:t>月から実施したことにより、指数を</a:t>
          </a:r>
          <a:r>
            <a:rPr lang="en-US" altLang="ja-JP" sz="1200">
              <a:solidFill>
                <a:schemeClr val="dk1"/>
              </a:solidFill>
              <a:effectLst/>
              <a:latin typeface="+mn-lt"/>
              <a:ea typeface="+mn-ea"/>
              <a:cs typeface="+mn-cs"/>
            </a:rPr>
            <a:t>94.3</a:t>
          </a:r>
          <a:r>
            <a:rPr lang="ja-JP" altLang="ja-JP" sz="1200">
              <a:solidFill>
                <a:schemeClr val="dk1"/>
              </a:solidFill>
              <a:effectLst/>
              <a:latin typeface="+mn-lt"/>
              <a:ea typeface="+mn-ea"/>
              <a:cs typeface="+mn-cs"/>
            </a:rPr>
            <a:t>に抑えることができた。</a:t>
          </a:r>
        </a:p>
        <a:p>
          <a:r>
            <a:rPr lang="ja-JP" altLang="en-US" sz="1200">
              <a:solidFill>
                <a:schemeClr val="dk1"/>
              </a:solidFill>
              <a:effectLst/>
              <a:latin typeface="+mn-lt"/>
              <a:ea typeface="+mn-ea"/>
              <a:cs typeface="+mn-cs"/>
            </a:rPr>
            <a:t>　今後</a:t>
          </a:r>
          <a:r>
            <a:rPr lang="ja-JP" altLang="ja-JP" sz="1200">
              <a:solidFill>
                <a:schemeClr val="dk1"/>
              </a:solidFill>
              <a:effectLst/>
              <a:latin typeface="+mn-lt"/>
              <a:ea typeface="+mn-ea"/>
              <a:cs typeface="+mn-cs"/>
            </a:rPr>
            <a:t>も、国や類似団体の動向を注視し、適切な給与体系の構築を推進していきたい。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30798</xdr:rowOff>
    </xdr:from>
    <xdr:to>
      <xdr:col>24</xdr:col>
      <xdr:colOff>558800</xdr:colOff>
      <xdr:row>88</xdr:row>
      <xdr:rowOff>90488</xdr:rowOff>
    </xdr:to>
    <xdr:cxnSp macro="">
      <xdr:nvCxnSpPr>
        <xdr:cNvPr id="253" name="直線コネクタ 252"/>
        <xdr:cNvCxnSpPr/>
      </xdr:nvCxnSpPr>
      <xdr:spPr>
        <a:xfrm flipV="1">
          <a:off x="16179800" y="14261148"/>
          <a:ext cx="838200" cy="9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9859</xdr:rowOff>
    </xdr:from>
    <xdr:ext cx="762000" cy="259045"/>
    <xdr:sp macro="" textlink="">
      <xdr:nvSpPr>
        <xdr:cNvPr id="254" name="給与水準   （国との比較）平均値テキスト"/>
        <xdr:cNvSpPr txBox="1"/>
      </xdr:nvSpPr>
      <xdr:spPr>
        <a:xfrm>
          <a:off x="17106900" y="14411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56832</xdr:rowOff>
    </xdr:from>
    <xdr:to>
      <xdr:col>23</xdr:col>
      <xdr:colOff>406400</xdr:colOff>
      <xdr:row>88</xdr:row>
      <xdr:rowOff>90488</xdr:rowOff>
    </xdr:to>
    <xdr:cxnSp macro="">
      <xdr:nvCxnSpPr>
        <xdr:cNvPr id="256" name="直線コネクタ 255"/>
        <xdr:cNvCxnSpPr/>
      </xdr:nvCxnSpPr>
      <xdr:spPr>
        <a:xfrm>
          <a:off x="15290800" y="14972982"/>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87</xdr:row>
      <xdr:rowOff>56832</xdr:rowOff>
    </xdr:to>
    <xdr:cxnSp macro="">
      <xdr:nvCxnSpPr>
        <xdr:cNvPr id="259" name="直線コネクタ 258"/>
        <xdr:cNvCxnSpPr/>
      </xdr:nvCxnSpPr>
      <xdr:spPr>
        <a:xfrm>
          <a:off x="14401800" y="14556739"/>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85</xdr:row>
      <xdr:rowOff>110173</xdr:rowOff>
    </xdr:to>
    <xdr:cxnSp macro="">
      <xdr:nvCxnSpPr>
        <xdr:cNvPr id="262" name="直線コネクタ 261"/>
        <xdr:cNvCxnSpPr/>
      </xdr:nvCxnSpPr>
      <xdr:spPr>
        <a:xfrm flipV="1">
          <a:off x="13512800" y="14556739"/>
          <a:ext cx="889000" cy="1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3" name="フローチャート : 判断 262"/>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64" name="テキスト ボックス 263"/>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25718</xdr:rowOff>
    </xdr:from>
    <xdr:to>
      <xdr:col>19</xdr:col>
      <xdr:colOff>533400</xdr:colOff>
      <xdr:row>84</xdr:row>
      <xdr:rowOff>127318</xdr:rowOff>
    </xdr:to>
    <xdr:sp macro="" textlink="">
      <xdr:nvSpPr>
        <xdr:cNvPr id="265" name="フローチャート : 判断 264"/>
        <xdr:cNvSpPr/>
      </xdr:nvSpPr>
      <xdr:spPr>
        <a:xfrm>
          <a:off x="13462000" y="1442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137495</xdr:rowOff>
    </xdr:from>
    <xdr:ext cx="762000" cy="259045"/>
    <xdr:sp macro="" textlink="">
      <xdr:nvSpPr>
        <xdr:cNvPr id="266" name="テキスト ボックス 265"/>
        <xdr:cNvSpPr txBox="1"/>
      </xdr:nvSpPr>
      <xdr:spPr>
        <a:xfrm>
          <a:off x="13131800" y="1419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151448</xdr:rowOff>
    </xdr:from>
    <xdr:to>
      <xdr:col>24</xdr:col>
      <xdr:colOff>609600</xdr:colOff>
      <xdr:row>83</xdr:row>
      <xdr:rowOff>81598</xdr:rowOff>
    </xdr:to>
    <xdr:sp macro="" textlink="">
      <xdr:nvSpPr>
        <xdr:cNvPr id="272" name="円/楕円 271"/>
        <xdr:cNvSpPr/>
      </xdr:nvSpPr>
      <xdr:spPr>
        <a:xfrm>
          <a:off x="16967200" y="1421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167975</xdr:rowOff>
    </xdr:from>
    <xdr:ext cx="762000" cy="259045"/>
    <xdr:sp macro="" textlink="">
      <xdr:nvSpPr>
        <xdr:cNvPr id="273" name="給与水準   （国との比較）該当値テキスト"/>
        <xdr:cNvSpPr txBox="1"/>
      </xdr:nvSpPr>
      <xdr:spPr>
        <a:xfrm>
          <a:off x="17106900" y="1405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39688</xdr:rowOff>
    </xdr:from>
    <xdr:to>
      <xdr:col>23</xdr:col>
      <xdr:colOff>457200</xdr:colOff>
      <xdr:row>88</xdr:row>
      <xdr:rowOff>141288</xdr:rowOff>
    </xdr:to>
    <xdr:sp macro="" textlink="">
      <xdr:nvSpPr>
        <xdr:cNvPr id="274" name="円/楕円 273"/>
        <xdr:cNvSpPr/>
      </xdr:nvSpPr>
      <xdr:spPr>
        <a:xfrm>
          <a:off x="16129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126065</xdr:rowOff>
    </xdr:from>
    <xdr:ext cx="736600" cy="259045"/>
    <xdr:sp macro="" textlink="">
      <xdr:nvSpPr>
        <xdr:cNvPr id="275" name="テキスト ボックス 274"/>
        <xdr:cNvSpPr txBox="1"/>
      </xdr:nvSpPr>
      <xdr:spPr>
        <a:xfrm>
          <a:off x="15798800" y="1521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6032</xdr:rowOff>
    </xdr:from>
    <xdr:to>
      <xdr:col>22</xdr:col>
      <xdr:colOff>254000</xdr:colOff>
      <xdr:row>87</xdr:row>
      <xdr:rowOff>107632</xdr:rowOff>
    </xdr:to>
    <xdr:sp macro="" textlink="">
      <xdr:nvSpPr>
        <xdr:cNvPr id="276" name="円/楕円 275"/>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92409</xdr:rowOff>
    </xdr:from>
    <xdr:ext cx="762000" cy="259045"/>
    <xdr:sp macro="" textlink="">
      <xdr:nvSpPr>
        <xdr:cNvPr id="277" name="テキスト ボックス 276"/>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8" name="円/楕円 277"/>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79" name="テキスト ボックス 278"/>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59373</xdr:rowOff>
    </xdr:from>
    <xdr:to>
      <xdr:col>19</xdr:col>
      <xdr:colOff>533400</xdr:colOff>
      <xdr:row>85</xdr:row>
      <xdr:rowOff>160973</xdr:rowOff>
    </xdr:to>
    <xdr:sp macro="" textlink="">
      <xdr:nvSpPr>
        <xdr:cNvPr id="280" name="円/楕円 279"/>
        <xdr:cNvSpPr/>
      </xdr:nvSpPr>
      <xdr:spPr>
        <a:xfrm>
          <a:off x="13462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145750</xdr:rowOff>
    </xdr:from>
    <xdr:ext cx="762000" cy="259045"/>
    <xdr:sp macro="" textlink="">
      <xdr:nvSpPr>
        <xdr:cNvPr id="281" name="テキスト ボックス 280"/>
        <xdr:cNvSpPr txBox="1"/>
      </xdr:nvSpPr>
      <xdr:spPr>
        <a:xfrm>
          <a:off x="131318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良質な医療の安定的提供に向けた病院職員の採用数を増加させたこと等により、昨年度に比べて数値は微増となっているものの、依然として類似団体の平均値を大きく下回っている。</a:t>
          </a:r>
        </a:p>
        <a:p>
          <a:r>
            <a:rPr lang="ja-JP" altLang="ja-JP" sz="1200">
              <a:solidFill>
                <a:schemeClr val="dk1"/>
              </a:solidFill>
              <a:effectLst/>
              <a:latin typeface="+mn-lt"/>
              <a:ea typeface="+mn-ea"/>
              <a:cs typeface="+mn-cs"/>
            </a:rPr>
            <a:t>これからも権限移譲や多様な住民要求に少人数で適切に対応していくために、引き続き全庁的な業務の見直しを図るとともに適正な定員管理に努めていきたい。</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92287</xdr:rowOff>
    </xdr:from>
    <xdr:to>
      <xdr:col>24</xdr:col>
      <xdr:colOff>558800</xdr:colOff>
      <xdr:row>59</xdr:row>
      <xdr:rowOff>102628</xdr:rowOff>
    </xdr:to>
    <xdr:cxnSp macro="">
      <xdr:nvCxnSpPr>
        <xdr:cNvPr id="318" name="直線コネクタ 317"/>
        <xdr:cNvCxnSpPr/>
      </xdr:nvCxnSpPr>
      <xdr:spPr>
        <a:xfrm>
          <a:off x="16179800" y="1020783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92287</xdr:rowOff>
    </xdr:from>
    <xdr:to>
      <xdr:col>23</xdr:col>
      <xdr:colOff>406400</xdr:colOff>
      <xdr:row>59</xdr:row>
      <xdr:rowOff>104926</xdr:rowOff>
    </xdr:to>
    <xdr:cxnSp macro="">
      <xdr:nvCxnSpPr>
        <xdr:cNvPr id="321" name="直線コネクタ 320"/>
        <xdr:cNvCxnSpPr/>
      </xdr:nvCxnSpPr>
      <xdr:spPr>
        <a:xfrm flipV="1">
          <a:off x="15290800" y="1020783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85392</xdr:rowOff>
    </xdr:from>
    <xdr:to>
      <xdr:col>22</xdr:col>
      <xdr:colOff>203200</xdr:colOff>
      <xdr:row>59</xdr:row>
      <xdr:rowOff>104926</xdr:rowOff>
    </xdr:to>
    <xdr:cxnSp macro="">
      <xdr:nvCxnSpPr>
        <xdr:cNvPr id="324" name="直線コネクタ 323"/>
        <xdr:cNvCxnSpPr/>
      </xdr:nvCxnSpPr>
      <xdr:spPr>
        <a:xfrm>
          <a:off x="14401800" y="1020094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84244</xdr:rowOff>
    </xdr:from>
    <xdr:to>
      <xdr:col>21</xdr:col>
      <xdr:colOff>0</xdr:colOff>
      <xdr:row>59</xdr:row>
      <xdr:rowOff>85392</xdr:rowOff>
    </xdr:to>
    <xdr:cxnSp macro="">
      <xdr:nvCxnSpPr>
        <xdr:cNvPr id="327" name="直線コネクタ 326"/>
        <xdr:cNvCxnSpPr/>
      </xdr:nvCxnSpPr>
      <xdr:spPr>
        <a:xfrm>
          <a:off x="13512800" y="10199794"/>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34351</xdr:rowOff>
    </xdr:from>
    <xdr:to>
      <xdr:col>21</xdr:col>
      <xdr:colOff>50800</xdr:colOff>
      <xdr:row>60</xdr:row>
      <xdr:rowOff>135951</xdr:rowOff>
    </xdr:to>
    <xdr:sp macro="" textlink="">
      <xdr:nvSpPr>
        <xdr:cNvPr id="328" name="フローチャート : 判断 327"/>
        <xdr:cNvSpPr/>
      </xdr:nvSpPr>
      <xdr:spPr>
        <a:xfrm>
          <a:off x="14351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120728</xdr:rowOff>
    </xdr:from>
    <xdr:ext cx="762000" cy="259045"/>
    <xdr:sp macro="" textlink="">
      <xdr:nvSpPr>
        <xdr:cNvPr id="329" name="テキスト ボックス 328"/>
        <xdr:cNvSpPr txBox="1"/>
      </xdr:nvSpPr>
      <xdr:spPr>
        <a:xfrm>
          <a:off x="14020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0" name="フローチャート : 判断 329"/>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1" name="テキスト ボックス 330"/>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51828</xdr:rowOff>
    </xdr:from>
    <xdr:to>
      <xdr:col>24</xdr:col>
      <xdr:colOff>609600</xdr:colOff>
      <xdr:row>59</xdr:row>
      <xdr:rowOff>153428</xdr:rowOff>
    </xdr:to>
    <xdr:sp macro="" textlink="">
      <xdr:nvSpPr>
        <xdr:cNvPr id="337" name="円/楕円 336"/>
        <xdr:cNvSpPr/>
      </xdr:nvSpPr>
      <xdr:spPr>
        <a:xfrm>
          <a:off x="16967200" y="101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68355</xdr:rowOff>
    </xdr:from>
    <xdr:ext cx="762000" cy="259045"/>
    <xdr:sp macro="" textlink="">
      <xdr:nvSpPr>
        <xdr:cNvPr id="338" name="定員管理の状況該当値テキスト"/>
        <xdr:cNvSpPr txBox="1"/>
      </xdr:nvSpPr>
      <xdr:spPr>
        <a:xfrm>
          <a:off x="17106900" y="1001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41487</xdr:rowOff>
    </xdr:from>
    <xdr:to>
      <xdr:col>23</xdr:col>
      <xdr:colOff>457200</xdr:colOff>
      <xdr:row>59</xdr:row>
      <xdr:rowOff>143087</xdr:rowOff>
    </xdr:to>
    <xdr:sp macro="" textlink="">
      <xdr:nvSpPr>
        <xdr:cNvPr id="339" name="円/楕円 338"/>
        <xdr:cNvSpPr/>
      </xdr:nvSpPr>
      <xdr:spPr>
        <a:xfrm>
          <a:off x="16129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153264</xdr:rowOff>
    </xdr:from>
    <xdr:ext cx="736600" cy="259045"/>
    <xdr:sp macro="" textlink="">
      <xdr:nvSpPr>
        <xdr:cNvPr id="340" name="テキスト ボックス 339"/>
        <xdr:cNvSpPr txBox="1"/>
      </xdr:nvSpPr>
      <xdr:spPr>
        <a:xfrm>
          <a:off x="15798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54126</xdr:rowOff>
    </xdr:from>
    <xdr:to>
      <xdr:col>22</xdr:col>
      <xdr:colOff>254000</xdr:colOff>
      <xdr:row>59</xdr:row>
      <xdr:rowOff>155726</xdr:rowOff>
    </xdr:to>
    <xdr:sp macro="" textlink="">
      <xdr:nvSpPr>
        <xdr:cNvPr id="341" name="円/楕円 340"/>
        <xdr:cNvSpPr/>
      </xdr:nvSpPr>
      <xdr:spPr>
        <a:xfrm>
          <a:off x="15240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165903</xdr:rowOff>
    </xdr:from>
    <xdr:ext cx="762000" cy="259045"/>
    <xdr:sp macro="" textlink="">
      <xdr:nvSpPr>
        <xdr:cNvPr id="342" name="テキスト ボックス 341"/>
        <xdr:cNvSpPr txBox="1"/>
      </xdr:nvSpPr>
      <xdr:spPr>
        <a:xfrm>
          <a:off x="14909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34592</xdr:rowOff>
    </xdr:from>
    <xdr:to>
      <xdr:col>21</xdr:col>
      <xdr:colOff>50800</xdr:colOff>
      <xdr:row>59</xdr:row>
      <xdr:rowOff>136192</xdr:rowOff>
    </xdr:to>
    <xdr:sp macro="" textlink="">
      <xdr:nvSpPr>
        <xdr:cNvPr id="343" name="円/楕円 342"/>
        <xdr:cNvSpPr/>
      </xdr:nvSpPr>
      <xdr:spPr>
        <a:xfrm>
          <a:off x="14351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146369</xdr:rowOff>
    </xdr:from>
    <xdr:ext cx="762000" cy="259045"/>
    <xdr:sp macro="" textlink="">
      <xdr:nvSpPr>
        <xdr:cNvPr id="344" name="テキスト ボックス 343"/>
        <xdr:cNvSpPr txBox="1"/>
      </xdr:nvSpPr>
      <xdr:spPr>
        <a:xfrm>
          <a:off x="14020800" y="991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33444</xdr:rowOff>
    </xdr:from>
    <xdr:to>
      <xdr:col>19</xdr:col>
      <xdr:colOff>533400</xdr:colOff>
      <xdr:row>59</xdr:row>
      <xdr:rowOff>135044</xdr:rowOff>
    </xdr:to>
    <xdr:sp macro="" textlink="">
      <xdr:nvSpPr>
        <xdr:cNvPr id="345" name="円/楕円 344"/>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145221</xdr:rowOff>
    </xdr:from>
    <xdr:ext cx="762000" cy="259045"/>
    <xdr:sp macro="" textlink="">
      <xdr:nvSpPr>
        <xdr:cNvPr id="346" name="テキスト ボックス 345"/>
        <xdr:cNvSpPr txBox="1"/>
      </xdr:nvSpPr>
      <xdr:spPr>
        <a:xfrm>
          <a:off x="13131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実質公債費比率については</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9.8</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となり</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前年度より</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0.5</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悪化</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している。これは、平成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年度に借り入れた</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減収補てん</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債</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特例分や平成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年度に借り入れた退職手当債</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の元金償還が平成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年度から開始している</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ことや</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下水道事業会計への繰出金が増となったことなどにより、</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単年度ベースの比率</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悪化</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するため</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年度の</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カ年平均の比率</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も悪化</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するものである。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84772</xdr:rowOff>
    </xdr:from>
    <xdr:to>
      <xdr:col>24</xdr:col>
      <xdr:colOff>558800</xdr:colOff>
      <xdr:row>40</xdr:row>
      <xdr:rowOff>114935</xdr:rowOff>
    </xdr:to>
    <xdr:cxnSp macro="">
      <xdr:nvCxnSpPr>
        <xdr:cNvPr id="376" name="直線コネクタ 375"/>
        <xdr:cNvCxnSpPr/>
      </xdr:nvCxnSpPr>
      <xdr:spPr>
        <a:xfrm>
          <a:off x="16179800" y="694277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7"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84772</xdr:rowOff>
    </xdr:from>
    <xdr:to>
      <xdr:col>23</xdr:col>
      <xdr:colOff>406400</xdr:colOff>
      <xdr:row>40</xdr:row>
      <xdr:rowOff>96838</xdr:rowOff>
    </xdr:to>
    <xdr:cxnSp macro="">
      <xdr:nvCxnSpPr>
        <xdr:cNvPr id="379" name="直線コネクタ 378"/>
        <xdr:cNvCxnSpPr/>
      </xdr:nvCxnSpPr>
      <xdr:spPr>
        <a:xfrm flipV="1">
          <a:off x="15290800" y="69427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60643</xdr:rowOff>
    </xdr:from>
    <xdr:to>
      <xdr:col>22</xdr:col>
      <xdr:colOff>203200</xdr:colOff>
      <xdr:row>40</xdr:row>
      <xdr:rowOff>96838</xdr:rowOff>
    </xdr:to>
    <xdr:cxnSp macro="">
      <xdr:nvCxnSpPr>
        <xdr:cNvPr id="382" name="直線コネクタ 381"/>
        <xdr:cNvCxnSpPr/>
      </xdr:nvCxnSpPr>
      <xdr:spPr>
        <a:xfrm>
          <a:off x="14401800" y="69186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60643</xdr:rowOff>
    </xdr:to>
    <xdr:cxnSp macro="">
      <xdr:nvCxnSpPr>
        <xdr:cNvPr id="385" name="直線コネクタ 384"/>
        <xdr:cNvCxnSpPr/>
      </xdr:nvCxnSpPr>
      <xdr:spPr>
        <a:xfrm>
          <a:off x="13512800" y="68884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86" name="フローチャート : 判断 385"/>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168609</xdr:rowOff>
    </xdr:from>
    <xdr:ext cx="762000" cy="259045"/>
    <xdr:sp macro="" textlink="">
      <xdr:nvSpPr>
        <xdr:cNvPr id="387" name="テキスト ボックス 386"/>
        <xdr:cNvSpPr txBox="1"/>
      </xdr:nvSpPr>
      <xdr:spPr>
        <a:xfrm>
          <a:off x="14020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88" name="フローチャート : 判断 387"/>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15257</xdr:rowOff>
    </xdr:from>
    <xdr:ext cx="762000" cy="259045"/>
    <xdr:sp macro="" textlink="">
      <xdr:nvSpPr>
        <xdr:cNvPr id="389" name="テキスト ボックス 388"/>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5" name="円/楕円 394"/>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6"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33972</xdr:rowOff>
    </xdr:from>
    <xdr:to>
      <xdr:col>23</xdr:col>
      <xdr:colOff>457200</xdr:colOff>
      <xdr:row>40</xdr:row>
      <xdr:rowOff>135572</xdr:rowOff>
    </xdr:to>
    <xdr:sp macro="" textlink="">
      <xdr:nvSpPr>
        <xdr:cNvPr id="397" name="円/楕円 396"/>
        <xdr:cNvSpPr/>
      </xdr:nvSpPr>
      <xdr:spPr>
        <a:xfrm>
          <a:off x="16129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145749</xdr:rowOff>
    </xdr:from>
    <xdr:ext cx="736600" cy="259045"/>
    <xdr:sp macro="" textlink="">
      <xdr:nvSpPr>
        <xdr:cNvPr id="398" name="テキスト ボックス 397"/>
        <xdr:cNvSpPr txBox="1"/>
      </xdr:nvSpPr>
      <xdr:spPr>
        <a:xfrm>
          <a:off x="15798800" y="666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399" name="円/楕円 398"/>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400" name="テキスト ボックス 399"/>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9843</xdr:rowOff>
    </xdr:from>
    <xdr:to>
      <xdr:col>21</xdr:col>
      <xdr:colOff>50800</xdr:colOff>
      <xdr:row>40</xdr:row>
      <xdr:rowOff>111443</xdr:rowOff>
    </xdr:to>
    <xdr:sp macro="" textlink="">
      <xdr:nvSpPr>
        <xdr:cNvPr id="401" name="円/楕円 400"/>
        <xdr:cNvSpPr/>
      </xdr:nvSpPr>
      <xdr:spPr>
        <a:xfrm>
          <a:off x="14351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121620</xdr:rowOff>
    </xdr:from>
    <xdr:ext cx="762000" cy="259045"/>
    <xdr:sp macro="" textlink="">
      <xdr:nvSpPr>
        <xdr:cNvPr id="402" name="テキスト ボックス 401"/>
        <xdr:cNvSpPr txBox="1"/>
      </xdr:nvSpPr>
      <xdr:spPr>
        <a:xfrm>
          <a:off x="14020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3" name="円/楕円 402"/>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4" name="テキスト ボックス 403"/>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将来負担比率については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40.3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5.4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ポイント改善している。これは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一般会計の地方債の現在高は増となったものの、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各会計及び一部事務組合の地方債の償還が順調に進んでいること、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前年度に引き続き連結実質赤字額が解消されたこと、基金や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公債費に算入される地方交付税などの充当可能財源</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となったことに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よるものである。</a:t>
          </a:r>
        </a:p>
        <a:p>
          <a:pPr marL="0" marR="0" lvl="0" indent="0" defTabSz="91440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今後も後年度への負担を少しでも軽減するよう、新規事業の実施については精査し、財政の健全化に努める。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71660</xdr:rowOff>
    </xdr:from>
    <xdr:to>
      <xdr:col>24</xdr:col>
      <xdr:colOff>558800</xdr:colOff>
      <xdr:row>16</xdr:row>
      <xdr:rowOff>104235</xdr:rowOff>
    </xdr:to>
    <xdr:cxnSp macro="">
      <xdr:nvCxnSpPr>
        <xdr:cNvPr id="434" name="直線コネクタ 433"/>
        <xdr:cNvCxnSpPr/>
      </xdr:nvCxnSpPr>
      <xdr:spPr>
        <a:xfrm flipV="1">
          <a:off x="16179800" y="2814860"/>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104235</xdr:rowOff>
    </xdr:from>
    <xdr:to>
      <xdr:col>23</xdr:col>
      <xdr:colOff>406400</xdr:colOff>
      <xdr:row>17</xdr:row>
      <xdr:rowOff>11208</xdr:rowOff>
    </xdr:to>
    <xdr:cxnSp macro="">
      <xdr:nvCxnSpPr>
        <xdr:cNvPr id="437" name="直線コネクタ 436"/>
        <xdr:cNvCxnSpPr/>
      </xdr:nvCxnSpPr>
      <xdr:spPr>
        <a:xfrm flipV="1">
          <a:off x="15290800" y="284743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11208</xdr:rowOff>
    </xdr:from>
    <xdr:to>
      <xdr:col>22</xdr:col>
      <xdr:colOff>203200</xdr:colOff>
      <xdr:row>17</xdr:row>
      <xdr:rowOff>87217</xdr:rowOff>
    </xdr:to>
    <xdr:cxnSp macro="">
      <xdr:nvCxnSpPr>
        <xdr:cNvPr id="440" name="直線コネクタ 439"/>
        <xdr:cNvCxnSpPr/>
      </xdr:nvCxnSpPr>
      <xdr:spPr>
        <a:xfrm flipV="1">
          <a:off x="14401800" y="2925858"/>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41973</xdr:rowOff>
    </xdr:from>
    <xdr:to>
      <xdr:col>21</xdr:col>
      <xdr:colOff>0</xdr:colOff>
      <xdr:row>17</xdr:row>
      <xdr:rowOff>87217</xdr:rowOff>
    </xdr:to>
    <xdr:cxnSp macro="">
      <xdr:nvCxnSpPr>
        <xdr:cNvPr id="443" name="直線コネクタ 442"/>
        <xdr:cNvCxnSpPr/>
      </xdr:nvCxnSpPr>
      <xdr:spPr>
        <a:xfrm>
          <a:off x="13512800" y="2956623"/>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20130</xdr:rowOff>
    </xdr:from>
    <xdr:to>
      <xdr:col>21</xdr:col>
      <xdr:colOff>50800</xdr:colOff>
      <xdr:row>17</xdr:row>
      <xdr:rowOff>121730</xdr:rowOff>
    </xdr:to>
    <xdr:sp macro="" textlink="">
      <xdr:nvSpPr>
        <xdr:cNvPr id="444" name="フローチャート : 判断 443"/>
        <xdr:cNvSpPr/>
      </xdr:nvSpPr>
      <xdr:spPr>
        <a:xfrm>
          <a:off x="14351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131907</xdr:rowOff>
    </xdr:from>
    <xdr:ext cx="762000" cy="259045"/>
    <xdr:sp macro="" textlink="">
      <xdr:nvSpPr>
        <xdr:cNvPr id="445" name="テキスト ボックス 444"/>
        <xdr:cNvSpPr txBox="1"/>
      </xdr:nvSpPr>
      <xdr:spPr>
        <a:xfrm>
          <a:off x="14020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50895</xdr:rowOff>
    </xdr:from>
    <xdr:to>
      <xdr:col>19</xdr:col>
      <xdr:colOff>533400</xdr:colOff>
      <xdr:row>17</xdr:row>
      <xdr:rowOff>152495</xdr:rowOff>
    </xdr:to>
    <xdr:sp macro="" textlink="">
      <xdr:nvSpPr>
        <xdr:cNvPr id="446" name="フローチャート : 判断 445"/>
        <xdr:cNvSpPr/>
      </xdr:nvSpPr>
      <xdr:spPr>
        <a:xfrm>
          <a:off x="13462000" y="29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137272</xdr:rowOff>
    </xdr:from>
    <xdr:ext cx="762000" cy="259045"/>
    <xdr:sp macro="" textlink="">
      <xdr:nvSpPr>
        <xdr:cNvPr id="447" name="テキスト ボックス 446"/>
        <xdr:cNvSpPr txBox="1"/>
      </xdr:nvSpPr>
      <xdr:spPr>
        <a:xfrm>
          <a:off x="13131800" y="305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20860</xdr:rowOff>
    </xdr:from>
    <xdr:to>
      <xdr:col>24</xdr:col>
      <xdr:colOff>609600</xdr:colOff>
      <xdr:row>16</xdr:row>
      <xdr:rowOff>122460</xdr:rowOff>
    </xdr:to>
    <xdr:sp macro="" textlink="">
      <xdr:nvSpPr>
        <xdr:cNvPr id="453" name="円/楕円 452"/>
        <xdr:cNvSpPr/>
      </xdr:nvSpPr>
      <xdr:spPr>
        <a:xfrm>
          <a:off x="16967200" y="27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37387</xdr:rowOff>
    </xdr:from>
    <xdr:ext cx="762000" cy="259045"/>
    <xdr:sp macro="" textlink="">
      <xdr:nvSpPr>
        <xdr:cNvPr id="454" name="将来負担の状況該当値テキスト"/>
        <xdr:cNvSpPr txBox="1"/>
      </xdr:nvSpPr>
      <xdr:spPr>
        <a:xfrm>
          <a:off x="17106900" y="260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53435</xdr:rowOff>
    </xdr:from>
    <xdr:to>
      <xdr:col>23</xdr:col>
      <xdr:colOff>457200</xdr:colOff>
      <xdr:row>16</xdr:row>
      <xdr:rowOff>155035</xdr:rowOff>
    </xdr:to>
    <xdr:sp macro="" textlink="">
      <xdr:nvSpPr>
        <xdr:cNvPr id="455" name="円/楕円 454"/>
        <xdr:cNvSpPr/>
      </xdr:nvSpPr>
      <xdr:spPr>
        <a:xfrm>
          <a:off x="16129000" y="27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165212</xdr:rowOff>
    </xdr:from>
    <xdr:ext cx="736600" cy="259045"/>
    <xdr:sp macro="" textlink="">
      <xdr:nvSpPr>
        <xdr:cNvPr id="456" name="テキスト ボックス 455"/>
        <xdr:cNvSpPr txBox="1"/>
      </xdr:nvSpPr>
      <xdr:spPr>
        <a:xfrm>
          <a:off x="15798800" y="2565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131858</xdr:rowOff>
    </xdr:from>
    <xdr:to>
      <xdr:col>22</xdr:col>
      <xdr:colOff>254000</xdr:colOff>
      <xdr:row>17</xdr:row>
      <xdr:rowOff>62008</xdr:rowOff>
    </xdr:to>
    <xdr:sp macro="" textlink="">
      <xdr:nvSpPr>
        <xdr:cNvPr id="457" name="円/楕円 456"/>
        <xdr:cNvSpPr/>
      </xdr:nvSpPr>
      <xdr:spPr>
        <a:xfrm>
          <a:off x="15240000" y="28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72185</xdr:rowOff>
    </xdr:from>
    <xdr:ext cx="762000" cy="259045"/>
    <xdr:sp macro="" textlink="">
      <xdr:nvSpPr>
        <xdr:cNvPr id="458" name="テキスト ボックス 457"/>
        <xdr:cNvSpPr txBox="1"/>
      </xdr:nvSpPr>
      <xdr:spPr>
        <a:xfrm>
          <a:off x="14909800" y="2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36417</xdr:rowOff>
    </xdr:from>
    <xdr:to>
      <xdr:col>21</xdr:col>
      <xdr:colOff>50800</xdr:colOff>
      <xdr:row>17</xdr:row>
      <xdr:rowOff>138017</xdr:rowOff>
    </xdr:to>
    <xdr:sp macro="" textlink="">
      <xdr:nvSpPr>
        <xdr:cNvPr id="459" name="円/楕円 458"/>
        <xdr:cNvSpPr/>
      </xdr:nvSpPr>
      <xdr:spPr>
        <a:xfrm>
          <a:off x="14351000" y="29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122794</xdr:rowOff>
    </xdr:from>
    <xdr:ext cx="762000" cy="259045"/>
    <xdr:sp macro="" textlink="">
      <xdr:nvSpPr>
        <xdr:cNvPr id="460" name="テキスト ボックス 459"/>
        <xdr:cNvSpPr txBox="1"/>
      </xdr:nvSpPr>
      <xdr:spPr>
        <a:xfrm>
          <a:off x="14020800" y="30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162623</xdr:rowOff>
    </xdr:from>
    <xdr:to>
      <xdr:col>19</xdr:col>
      <xdr:colOff>533400</xdr:colOff>
      <xdr:row>17</xdr:row>
      <xdr:rowOff>92773</xdr:rowOff>
    </xdr:to>
    <xdr:sp macro="" textlink="">
      <xdr:nvSpPr>
        <xdr:cNvPr id="461" name="円/楕円 460"/>
        <xdr:cNvSpPr/>
      </xdr:nvSpPr>
      <xdr:spPr>
        <a:xfrm>
          <a:off x="13462000" y="29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102950</xdr:rowOff>
    </xdr:from>
    <xdr:ext cx="762000" cy="259045"/>
    <xdr:sp macro="" textlink="">
      <xdr:nvSpPr>
        <xdr:cNvPr id="462" name="テキスト ボックス 461"/>
        <xdr:cNvSpPr txBox="1"/>
      </xdr:nvSpPr>
      <xdr:spPr>
        <a:xfrm>
          <a:off x="13131800" y="267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72,636
71,498
25.39
22,757,548
22,641,438
114,838
14,491,642
20,438,194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人件費に係る経常収支比率は類似団体平均より下回っているが、その要因はゴミ・し尿処理業務や消防業務などを一部事務組合で行っているためである。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今後も一部事務組合の人件費に充てる負担金等といった人件費に準ずる経費を含め、人件費関係全体について、抑制していく必要がある。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37</xdr:row>
      <xdr:rowOff>16510</xdr:rowOff>
    </xdr:to>
    <xdr:cxnSp macro="">
      <xdr:nvCxnSpPr>
        <xdr:cNvPr id="65" name="直線コネクタ 64"/>
        <xdr:cNvCxnSpPr/>
      </xdr:nvCxnSpPr>
      <xdr:spPr>
        <a:xfrm flipV="1">
          <a:off x="3987800" y="62458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37</xdr:row>
      <xdr:rowOff>16510</xdr:rowOff>
    </xdr:to>
    <xdr:cxnSp macro="">
      <xdr:nvCxnSpPr>
        <xdr:cNvPr id="68" name="直線コネクタ 67"/>
        <xdr:cNvCxnSpPr/>
      </xdr:nvCxnSpPr>
      <xdr:spPr>
        <a:xfrm>
          <a:off x="3098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134620</xdr:rowOff>
    </xdr:to>
    <xdr:cxnSp macro="">
      <xdr:nvCxnSpPr>
        <xdr:cNvPr id="71" name="直線コネクタ 70"/>
        <xdr:cNvCxnSpPr/>
      </xdr:nvCxnSpPr>
      <xdr:spPr>
        <a:xfrm>
          <a:off x="2209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157480</xdr:rowOff>
    </xdr:to>
    <xdr:cxnSp macro="">
      <xdr:nvCxnSpPr>
        <xdr:cNvPr id="74" name="直線コネクタ 73"/>
        <xdr:cNvCxnSpPr/>
      </xdr:nvCxnSpPr>
      <xdr:spPr>
        <a:xfrm flipV="1">
          <a:off x="1320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137160</xdr:rowOff>
    </xdr:from>
    <xdr:to>
      <xdr:col>3</xdr:col>
      <xdr:colOff>193675</xdr:colOff>
      <xdr:row>37</xdr:row>
      <xdr:rowOff>67310</xdr:rowOff>
    </xdr:to>
    <xdr:sp macro="" textlink="">
      <xdr:nvSpPr>
        <xdr:cNvPr id="75" name="フローチャート : 判断 74"/>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76" name="テキスト ボックス 75"/>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8" name="テキスト ボックス 77"/>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4" name="円/楕円 83"/>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5"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6" name="円/楕円 85"/>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77487</xdr:rowOff>
    </xdr:from>
    <xdr:ext cx="736600" cy="259045"/>
    <xdr:sp macro="" textlink="">
      <xdr:nvSpPr>
        <xdr:cNvPr id="87" name="テキスト ボックス 86"/>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8" name="円/楕円 87"/>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89" name="テキスト ボックス 88"/>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0" name="円/楕円 89"/>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1" name="テキスト ボックス 90"/>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2" name="円/楕円 91"/>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3" name="テキスト ボックス 92"/>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物件費に係る経常収支比率は類似団体平均</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を</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下回っている。これは、平成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17</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年度にスタートした新行財政改革に基づく経常的な行政管理に係る経費の削減に伴う効果が大きいためである。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今後は、その後継計画である「柏原市行財政健全化戦略」に基づき、この水準を維持できるよう努める。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20320</xdr:rowOff>
    </xdr:to>
    <xdr:cxnSp macro="">
      <xdr:nvCxnSpPr>
        <xdr:cNvPr id="126" name="直線コネクタ 125"/>
        <xdr:cNvCxnSpPr/>
      </xdr:nvCxnSpPr>
      <xdr:spPr>
        <a:xfrm>
          <a:off x="15671800" y="2755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12700</xdr:rowOff>
    </xdr:to>
    <xdr:cxnSp macro="">
      <xdr:nvCxnSpPr>
        <xdr:cNvPr id="129" name="直線コネクタ 128"/>
        <xdr:cNvCxnSpPr/>
      </xdr:nvCxnSpPr>
      <xdr:spPr>
        <a:xfrm>
          <a:off x="14782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27940</xdr:rowOff>
    </xdr:to>
    <xdr:cxnSp macro="">
      <xdr:nvCxnSpPr>
        <xdr:cNvPr id="132" name="直線コネクタ 131"/>
        <xdr:cNvCxnSpPr/>
      </xdr:nvCxnSpPr>
      <xdr:spPr>
        <a:xfrm flipV="1">
          <a:off x="13893800" y="274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43180</xdr:rowOff>
    </xdr:to>
    <xdr:cxnSp macro="">
      <xdr:nvCxnSpPr>
        <xdr:cNvPr id="135" name="直線コネクタ 134"/>
        <xdr:cNvCxnSpPr/>
      </xdr:nvCxnSpPr>
      <xdr:spPr>
        <a:xfrm flipV="1">
          <a:off x="13004800" y="277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xdr:rowOff>
    </xdr:from>
    <xdr:to>
      <xdr:col>20</xdr:col>
      <xdr:colOff>209550</xdr:colOff>
      <xdr:row>17</xdr:row>
      <xdr:rowOff>105410</xdr:rowOff>
    </xdr:to>
    <xdr:sp macro="" textlink="">
      <xdr:nvSpPr>
        <xdr:cNvPr id="136" name="フローチャート : 判断 135"/>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37" name="テキスト ボックス 136"/>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8" name="フローチャート : 判断 137"/>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39" name="テキスト ボックス 138"/>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5" name="円/楕円 144"/>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6"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7" name="円/楕円 146"/>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8" name="テキスト ボックス 147"/>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9" name="円/楕円 148"/>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50" name="テキスト ボックス 149"/>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1" name="円/楕円 150"/>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2" name="テキスト ボックス 151"/>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3" name="円/楕円 152"/>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4" name="テキスト ボックス 153"/>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扶助費に係る経常収支比率は</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前年度より</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0.5</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ポイント改善したものの、依然</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を</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上回っている。これは生活保護費や自立支援関係などの社会保障費が多額であるためである。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扶助費については今後も増える見込みであるが、市民サービスを低下させることなく、資格審査等の適正化や各種事業</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見直しを進め、財政を圧迫する上昇傾向に歯止めをかけられるように努める。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85852</xdr:rowOff>
    </xdr:from>
    <xdr:to>
      <xdr:col>7</xdr:col>
      <xdr:colOff>15875</xdr:colOff>
      <xdr:row>56</xdr:row>
      <xdr:rowOff>131572</xdr:rowOff>
    </xdr:to>
    <xdr:cxnSp macro="">
      <xdr:nvCxnSpPr>
        <xdr:cNvPr id="185" name="直線コネクタ 184"/>
        <xdr:cNvCxnSpPr/>
      </xdr:nvCxnSpPr>
      <xdr:spPr>
        <a:xfrm flipV="1">
          <a:off x="3987800" y="9687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131572</xdr:rowOff>
    </xdr:from>
    <xdr:to>
      <xdr:col>5</xdr:col>
      <xdr:colOff>549275</xdr:colOff>
      <xdr:row>56</xdr:row>
      <xdr:rowOff>149860</xdr:rowOff>
    </xdr:to>
    <xdr:cxnSp macro="">
      <xdr:nvCxnSpPr>
        <xdr:cNvPr id="188" name="直線コネクタ 187"/>
        <xdr:cNvCxnSpPr/>
      </xdr:nvCxnSpPr>
      <xdr:spPr>
        <a:xfrm flipV="1">
          <a:off x="3098800" y="9732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94996</xdr:rowOff>
    </xdr:from>
    <xdr:to>
      <xdr:col>4</xdr:col>
      <xdr:colOff>346075</xdr:colOff>
      <xdr:row>56</xdr:row>
      <xdr:rowOff>149860</xdr:rowOff>
    </xdr:to>
    <xdr:cxnSp macro="">
      <xdr:nvCxnSpPr>
        <xdr:cNvPr id="191" name="直線コネクタ 190"/>
        <xdr:cNvCxnSpPr/>
      </xdr:nvCxnSpPr>
      <xdr:spPr>
        <a:xfrm>
          <a:off x="2209800" y="9696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94996</xdr:rowOff>
    </xdr:from>
    <xdr:to>
      <xdr:col>3</xdr:col>
      <xdr:colOff>142875</xdr:colOff>
      <xdr:row>56</xdr:row>
      <xdr:rowOff>104140</xdr:rowOff>
    </xdr:to>
    <xdr:cxnSp macro="">
      <xdr:nvCxnSpPr>
        <xdr:cNvPr id="194" name="直線コネクタ 193"/>
        <xdr:cNvCxnSpPr/>
      </xdr:nvCxnSpPr>
      <xdr:spPr>
        <a:xfrm flipV="1">
          <a:off x="1320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78486</xdr:rowOff>
    </xdr:from>
    <xdr:to>
      <xdr:col>3</xdr:col>
      <xdr:colOff>193675</xdr:colOff>
      <xdr:row>56</xdr:row>
      <xdr:rowOff>8636</xdr:rowOff>
    </xdr:to>
    <xdr:sp macro="" textlink="">
      <xdr:nvSpPr>
        <xdr:cNvPr id="195" name="フローチャート : 判断 194"/>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18813</xdr:rowOff>
    </xdr:from>
    <xdr:ext cx="762000" cy="259045"/>
    <xdr:sp macro="" textlink="">
      <xdr:nvSpPr>
        <xdr:cNvPr id="196" name="テキスト ボックス 195"/>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23622</xdr:rowOff>
    </xdr:from>
    <xdr:to>
      <xdr:col>1</xdr:col>
      <xdr:colOff>676275</xdr:colOff>
      <xdr:row>55</xdr:row>
      <xdr:rowOff>125222</xdr:rowOff>
    </xdr:to>
    <xdr:sp macro="" textlink="">
      <xdr:nvSpPr>
        <xdr:cNvPr id="197" name="フローチャート : 判断 196"/>
        <xdr:cNvSpPr/>
      </xdr:nvSpPr>
      <xdr:spPr>
        <a:xfrm>
          <a:off x="12700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135399</xdr:rowOff>
    </xdr:from>
    <xdr:ext cx="762000" cy="259045"/>
    <xdr:sp macro="" textlink="">
      <xdr:nvSpPr>
        <xdr:cNvPr id="198" name="テキスト ボックス 197"/>
        <xdr:cNvSpPr txBox="1"/>
      </xdr:nvSpPr>
      <xdr:spPr>
        <a:xfrm>
          <a:off x="939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35052</xdr:rowOff>
    </xdr:from>
    <xdr:to>
      <xdr:col>7</xdr:col>
      <xdr:colOff>66675</xdr:colOff>
      <xdr:row>56</xdr:row>
      <xdr:rowOff>136652</xdr:rowOff>
    </xdr:to>
    <xdr:sp macro="" textlink="">
      <xdr:nvSpPr>
        <xdr:cNvPr id="204" name="円/楕円 203"/>
        <xdr:cNvSpPr/>
      </xdr:nvSpPr>
      <xdr:spPr>
        <a:xfrm>
          <a:off x="4775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7129</xdr:rowOff>
    </xdr:from>
    <xdr:ext cx="762000" cy="259045"/>
    <xdr:sp macro="" textlink="">
      <xdr:nvSpPr>
        <xdr:cNvPr id="205" name="扶助費該当値テキスト"/>
        <xdr:cNvSpPr txBox="1"/>
      </xdr:nvSpPr>
      <xdr:spPr>
        <a:xfrm>
          <a:off x="4914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80772</xdr:rowOff>
    </xdr:from>
    <xdr:to>
      <xdr:col>5</xdr:col>
      <xdr:colOff>600075</xdr:colOff>
      <xdr:row>57</xdr:row>
      <xdr:rowOff>10922</xdr:rowOff>
    </xdr:to>
    <xdr:sp macro="" textlink="">
      <xdr:nvSpPr>
        <xdr:cNvPr id="206" name="円/楕円 205"/>
        <xdr:cNvSpPr/>
      </xdr:nvSpPr>
      <xdr:spPr>
        <a:xfrm>
          <a:off x="3937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167149</xdr:rowOff>
    </xdr:from>
    <xdr:ext cx="736600" cy="259045"/>
    <xdr:sp macro="" textlink="">
      <xdr:nvSpPr>
        <xdr:cNvPr id="207" name="テキスト ボックス 206"/>
        <xdr:cNvSpPr txBox="1"/>
      </xdr:nvSpPr>
      <xdr:spPr>
        <a:xfrm>
          <a:off x="3606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08" name="円/楕円 207"/>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209" name="テキスト ボックス 208"/>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44196</xdr:rowOff>
    </xdr:from>
    <xdr:to>
      <xdr:col>3</xdr:col>
      <xdr:colOff>193675</xdr:colOff>
      <xdr:row>56</xdr:row>
      <xdr:rowOff>145796</xdr:rowOff>
    </xdr:to>
    <xdr:sp macro="" textlink="">
      <xdr:nvSpPr>
        <xdr:cNvPr id="210" name="円/楕円 209"/>
        <xdr:cNvSpPr/>
      </xdr:nvSpPr>
      <xdr:spPr>
        <a:xfrm>
          <a:off x="2159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130573</xdr:rowOff>
    </xdr:from>
    <xdr:ext cx="762000" cy="259045"/>
    <xdr:sp macro="" textlink="">
      <xdr:nvSpPr>
        <xdr:cNvPr id="211" name="テキスト ボックス 210"/>
        <xdr:cNvSpPr txBox="1"/>
      </xdr:nvSpPr>
      <xdr:spPr>
        <a:xfrm>
          <a:off x="1828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53340</xdr:rowOff>
    </xdr:from>
    <xdr:to>
      <xdr:col>1</xdr:col>
      <xdr:colOff>676275</xdr:colOff>
      <xdr:row>56</xdr:row>
      <xdr:rowOff>154940</xdr:rowOff>
    </xdr:to>
    <xdr:sp macro="" textlink="">
      <xdr:nvSpPr>
        <xdr:cNvPr id="212" name="円/楕円 211"/>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139717</xdr:rowOff>
    </xdr:from>
    <xdr:ext cx="762000" cy="259045"/>
    <xdr:sp macro="" textlink="">
      <xdr:nvSpPr>
        <xdr:cNvPr id="213" name="テキスト ボックス 212"/>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その他に係る経常収支比率</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前年度より</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0.6</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改善</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し</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たものの、</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類似団体平均を大きく上回っている</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。その</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原因の一つとして繰出金が考えられる</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特に下水道事業・国民健康保険事業への繰出金は多額であり、依然として厳しい状況となっている。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下水道事業については、更なる経費の削減と下水道使用料の適正化を図り、国民健康保険事業についても、保険料の適正化や収納率の向上を図るなど、</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税収を主な財源とする普通会計の負担額を減らしていくよう努める。</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a:p>
          <a:pPr>
            <a:lnSpc>
              <a:spcPct val="100000"/>
            </a:lnSpc>
          </a:pP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35560</xdr:rowOff>
    </xdr:to>
    <xdr:cxnSp macro="">
      <xdr:nvCxnSpPr>
        <xdr:cNvPr id="246" name="直線コネクタ 245"/>
        <xdr:cNvCxnSpPr/>
      </xdr:nvCxnSpPr>
      <xdr:spPr>
        <a:xfrm flipV="1">
          <a:off x="15671800" y="993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35560</xdr:rowOff>
    </xdr:to>
    <xdr:cxnSp macro="">
      <xdr:nvCxnSpPr>
        <xdr:cNvPr id="249" name="直線コネクタ 248"/>
        <xdr:cNvCxnSpPr/>
      </xdr:nvCxnSpPr>
      <xdr:spPr>
        <a:xfrm>
          <a:off x="14782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20320</xdr:rowOff>
    </xdr:to>
    <xdr:cxnSp macro="">
      <xdr:nvCxnSpPr>
        <xdr:cNvPr id="252" name="直線コネクタ 251"/>
        <xdr:cNvCxnSpPr/>
      </xdr:nvCxnSpPr>
      <xdr:spPr>
        <a:xfrm>
          <a:off x="13893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20320</xdr:rowOff>
    </xdr:to>
    <xdr:cxnSp macro="">
      <xdr:nvCxnSpPr>
        <xdr:cNvPr id="255" name="直線コネクタ 254"/>
        <xdr:cNvCxnSpPr/>
      </xdr:nvCxnSpPr>
      <xdr:spPr>
        <a:xfrm flipV="1">
          <a:off x="13004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6" name="フローチャート : 判断 255"/>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7" name="テキスト ボックス 25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58" name="フローチャート : 判断 257"/>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59" name="テキスト ボックス 25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5" name="円/楕円 264"/>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6"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7" name="円/楕円 266"/>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8" name="テキスト ボックス 267"/>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69" name="円/楕円 268"/>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0" name="テキスト ボックス 269"/>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1" name="円/楕円 270"/>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2" name="テキスト ボックス 271"/>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3" name="円/楕円 272"/>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4" name="テキスト ボックス 273"/>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補助費に係る経常収支比率は類似団体平均</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を大きく上</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回っている。これは、本市においてゴミ・し尿処理、消防、学校給食業務を一部事務組合で行っており、これらの負担金を支出しているためである。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今後は構成市において一部事務組合の行財政改革を促し、構成市の負担金を少しでも抑制できるように努める。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124714</xdr:rowOff>
    </xdr:to>
    <xdr:cxnSp macro="">
      <xdr:nvCxnSpPr>
        <xdr:cNvPr id="304" name="直線コネクタ 303"/>
        <xdr:cNvCxnSpPr/>
      </xdr:nvCxnSpPr>
      <xdr:spPr>
        <a:xfrm>
          <a:off x="15671800" y="64135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101854</xdr:rowOff>
    </xdr:to>
    <xdr:cxnSp macro="">
      <xdr:nvCxnSpPr>
        <xdr:cNvPr id="307" name="直線コネクタ 306"/>
        <xdr:cNvCxnSpPr/>
      </xdr:nvCxnSpPr>
      <xdr:spPr>
        <a:xfrm flipV="1">
          <a:off x="14782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101854</xdr:rowOff>
    </xdr:to>
    <xdr:cxnSp macro="">
      <xdr:nvCxnSpPr>
        <xdr:cNvPr id="310" name="直線コネクタ 309"/>
        <xdr:cNvCxnSpPr/>
      </xdr:nvCxnSpPr>
      <xdr:spPr>
        <a:xfrm>
          <a:off x="13893800" y="6445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138430</xdr:rowOff>
    </xdr:to>
    <xdr:cxnSp macro="">
      <xdr:nvCxnSpPr>
        <xdr:cNvPr id="313" name="直線コネクタ 312"/>
        <xdr:cNvCxnSpPr/>
      </xdr:nvCxnSpPr>
      <xdr:spPr>
        <a:xfrm flipV="1">
          <a:off x="13004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4" name="フローチャート : 判断 313"/>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15" name="テキスト ボックス 31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6" name="フローチャート : 判断 31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7" name="テキスト ボックス 31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3" name="円/楕円 322"/>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4"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5" name="円/楕円 32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6" name="テキスト ボックス 325"/>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27" name="円/楕円 326"/>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28" name="テキスト ボックス 327"/>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29" name="円/楕円 328"/>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0" name="テキスト ボックス 329"/>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1" name="円/楕円 330"/>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2" name="テキスト ボックス 331"/>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公債費に係る経常収支比率は類似団体平均より下回っている</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ものの、</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公営企業の元利償還金に対する繰出金などの準元利償還金を含めたベースで</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、人口１人当たり決算額が類似団体を</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上回っている</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これは、下水道事業会計への繰出金が増となったことが主な要因であるが、</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今後も起債の発行を伴う新規事業の精査に努め、起債残高の抑制を図っていく。</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77</xdr:row>
      <xdr:rowOff>28702</xdr:rowOff>
    </xdr:to>
    <xdr:cxnSp macro="">
      <xdr:nvCxnSpPr>
        <xdr:cNvPr id="362" name="直線コネクタ 361"/>
        <xdr:cNvCxnSpPr/>
      </xdr:nvCxnSpPr>
      <xdr:spPr>
        <a:xfrm>
          <a:off x="3987800" y="13189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159004</xdr:rowOff>
    </xdr:to>
    <xdr:cxnSp macro="">
      <xdr:nvCxnSpPr>
        <xdr:cNvPr id="365" name="直線コネクタ 364"/>
        <xdr:cNvCxnSpPr/>
      </xdr:nvCxnSpPr>
      <xdr:spPr>
        <a:xfrm>
          <a:off x="3098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159004</xdr:rowOff>
    </xdr:to>
    <xdr:cxnSp macro="">
      <xdr:nvCxnSpPr>
        <xdr:cNvPr id="368" name="直線コネクタ 367"/>
        <xdr:cNvCxnSpPr/>
      </xdr:nvCxnSpPr>
      <xdr:spPr>
        <a:xfrm flipV="1">
          <a:off x="2209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76</xdr:row>
      <xdr:rowOff>159004</xdr:rowOff>
    </xdr:to>
    <xdr:cxnSp macro="">
      <xdr:nvCxnSpPr>
        <xdr:cNvPr id="371" name="直線コネクタ 370"/>
        <xdr:cNvCxnSpPr/>
      </xdr:nvCxnSpPr>
      <xdr:spPr>
        <a:xfrm>
          <a:off x="1320800" y="13189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72" name="フローチャート : 判断 371"/>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73" name="テキスト ボックス 372"/>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5" name="テキスト ボックス 374"/>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1" name="円/楕円 380"/>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2"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3" name="円/楕円 382"/>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4" name="テキスト ボックス 383"/>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5" name="円/楕円 384"/>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6" name="テキスト ボックス 385"/>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87" name="円/楕円 386"/>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88" name="テキスト ボックス 387"/>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89" name="円/楕円 388"/>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0" name="テキスト ボックス 38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前年度より</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1.3</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ポイント改善</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した</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ものの、依然</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として類似団体平均を</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大きく</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上回っている</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これは、補助費等・扶助費・繰出金が類似団体と比較して多いことが原因であると考えられる。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今後は、「柏原市新行財政計画」の後継計画として策定した「柏原市行財政健全化戦略」に基づき、歳入の確保・更なる事業の見直しなど、引き続き財政の健全化を図り、</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経常収支比率の改善に努める。</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35561</xdr:rowOff>
    </xdr:from>
    <xdr:to>
      <xdr:col>24</xdr:col>
      <xdr:colOff>31750</xdr:colOff>
      <xdr:row>79</xdr:row>
      <xdr:rowOff>85089</xdr:rowOff>
    </xdr:to>
    <xdr:cxnSp macro="">
      <xdr:nvCxnSpPr>
        <xdr:cNvPr id="423" name="直線コネクタ 422"/>
        <xdr:cNvCxnSpPr/>
      </xdr:nvCxnSpPr>
      <xdr:spPr>
        <a:xfrm flipV="1">
          <a:off x="15671800" y="135801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81280</xdr:rowOff>
    </xdr:from>
    <xdr:to>
      <xdr:col>22</xdr:col>
      <xdr:colOff>565150</xdr:colOff>
      <xdr:row>79</xdr:row>
      <xdr:rowOff>85089</xdr:rowOff>
    </xdr:to>
    <xdr:cxnSp macro="">
      <xdr:nvCxnSpPr>
        <xdr:cNvPr id="426" name="直線コネクタ 425"/>
        <xdr:cNvCxnSpPr/>
      </xdr:nvCxnSpPr>
      <xdr:spPr>
        <a:xfrm>
          <a:off x="14782800" y="13625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xdr:rowOff>
    </xdr:from>
    <xdr:to>
      <xdr:col>21</xdr:col>
      <xdr:colOff>361950</xdr:colOff>
      <xdr:row>79</xdr:row>
      <xdr:rowOff>81280</xdr:rowOff>
    </xdr:to>
    <xdr:cxnSp macro="">
      <xdr:nvCxnSpPr>
        <xdr:cNvPr id="429" name="直線コネクタ 428"/>
        <xdr:cNvCxnSpPr/>
      </xdr:nvCxnSpPr>
      <xdr:spPr>
        <a:xfrm>
          <a:off x="13893800" y="13545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xdr:rowOff>
    </xdr:from>
    <xdr:to>
      <xdr:col>20</xdr:col>
      <xdr:colOff>158750</xdr:colOff>
      <xdr:row>79</xdr:row>
      <xdr:rowOff>123189</xdr:rowOff>
    </xdr:to>
    <xdr:cxnSp macro="">
      <xdr:nvCxnSpPr>
        <xdr:cNvPr id="432" name="直線コネクタ 431"/>
        <xdr:cNvCxnSpPr/>
      </xdr:nvCxnSpPr>
      <xdr:spPr>
        <a:xfrm flipV="1">
          <a:off x="13004800" y="135458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129539</xdr:rowOff>
    </xdr:from>
    <xdr:to>
      <xdr:col>20</xdr:col>
      <xdr:colOff>209550</xdr:colOff>
      <xdr:row>78</xdr:row>
      <xdr:rowOff>59689</xdr:rowOff>
    </xdr:to>
    <xdr:sp macro="" textlink="">
      <xdr:nvSpPr>
        <xdr:cNvPr id="433" name="フローチャート : 判断 432"/>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69866</xdr:rowOff>
    </xdr:from>
    <xdr:ext cx="762000" cy="259045"/>
    <xdr:sp macro="" textlink="">
      <xdr:nvSpPr>
        <xdr:cNvPr id="434" name="テキスト ボックス 433"/>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35" name="フローチャート : 判断 434"/>
        <xdr:cNvSpPr/>
      </xdr:nvSpPr>
      <xdr:spPr>
        <a:xfrm>
          <a:off x="12954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134638</xdr:rowOff>
    </xdr:from>
    <xdr:ext cx="762000" cy="259045"/>
    <xdr:sp macro="" textlink="">
      <xdr:nvSpPr>
        <xdr:cNvPr id="436" name="テキスト ボックス 435"/>
        <xdr:cNvSpPr txBox="1"/>
      </xdr:nvSpPr>
      <xdr:spPr>
        <a:xfrm>
          <a:off x="12623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156211</xdr:rowOff>
    </xdr:from>
    <xdr:to>
      <xdr:col>24</xdr:col>
      <xdr:colOff>82550</xdr:colOff>
      <xdr:row>79</xdr:row>
      <xdr:rowOff>86361</xdr:rowOff>
    </xdr:to>
    <xdr:sp macro="" textlink="">
      <xdr:nvSpPr>
        <xdr:cNvPr id="442" name="円/楕円 441"/>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128288</xdr:rowOff>
    </xdr:from>
    <xdr:ext cx="762000" cy="259045"/>
    <xdr:sp macro="" textlink="">
      <xdr:nvSpPr>
        <xdr:cNvPr id="443"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34289</xdr:rowOff>
    </xdr:from>
    <xdr:to>
      <xdr:col>22</xdr:col>
      <xdr:colOff>615950</xdr:colOff>
      <xdr:row>79</xdr:row>
      <xdr:rowOff>135889</xdr:rowOff>
    </xdr:to>
    <xdr:sp macro="" textlink="">
      <xdr:nvSpPr>
        <xdr:cNvPr id="444" name="円/楕円 443"/>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120666</xdr:rowOff>
    </xdr:from>
    <xdr:ext cx="736600" cy="259045"/>
    <xdr:sp macro="" textlink="">
      <xdr:nvSpPr>
        <xdr:cNvPr id="445" name="テキスト ボックス 444"/>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30480</xdr:rowOff>
    </xdr:from>
    <xdr:to>
      <xdr:col>21</xdr:col>
      <xdr:colOff>412750</xdr:colOff>
      <xdr:row>79</xdr:row>
      <xdr:rowOff>132080</xdr:rowOff>
    </xdr:to>
    <xdr:sp macro="" textlink="">
      <xdr:nvSpPr>
        <xdr:cNvPr id="446" name="円/楕円 445"/>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116857</xdr:rowOff>
    </xdr:from>
    <xdr:ext cx="762000" cy="259045"/>
    <xdr:sp macro="" textlink="">
      <xdr:nvSpPr>
        <xdr:cNvPr id="447" name="テキスト ボックス 446"/>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121920</xdr:rowOff>
    </xdr:from>
    <xdr:to>
      <xdr:col>20</xdr:col>
      <xdr:colOff>209550</xdr:colOff>
      <xdr:row>79</xdr:row>
      <xdr:rowOff>52070</xdr:rowOff>
    </xdr:to>
    <xdr:sp macro="" textlink="">
      <xdr:nvSpPr>
        <xdr:cNvPr id="448" name="円/楕円 447"/>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36847</xdr:rowOff>
    </xdr:from>
    <xdr:ext cx="762000" cy="259045"/>
    <xdr:sp macro="" textlink="">
      <xdr:nvSpPr>
        <xdr:cNvPr id="449" name="テキスト ボックス 448"/>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72389</xdr:rowOff>
    </xdr:from>
    <xdr:to>
      <xdr:col>19</xdr:col>
      <xdr:colOff>6350</xdr:colOff>
      <xdr:row>80</xdr:row>
      <xdr:rowOff>2539</xdr:rowOff>
    </xdr:to>
    <xdr:sp macro="" textlink="">
      <xdr:nvSpPr>
        <xdr:cNvPr id="450" name="円/楕円 449"/>
        <xdr:cNvSpPr/>
      </xdr:nvSpPr>
      <xdr:spPr>
        <a:xfrm>
          <a:off x="12954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158766</xdr:rowOff>
    </xdr:from>
    <xdr:ext cx="762000" cy="259045"/>
    <xdr:sp macro="" textlink="">
      <xdr:nvSpPr>
        <xdr:cNvPr id="451" name="テキスト ボックス 450"/>
        <xdr:cNvSpPr txBox="1"/>
      </xdr:nvSpPr>
      <xdr:spPr>
        <a:xfrm>
          <a:off x="12623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大阪府柏原市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30664</xdr:rowOff>
    </xdr:from>
    <xdr:to>
      <xdr:col>4</xdr:col>
      <xdr:colOff>1117600</xdr:colOff>
      <xdr:row>17</xdr:row>
      <xdr:rowOff>45447</xdr:rowOff>
    </xdr:to>
    <xdr:cxnSp macro="">
      <xdr:nvCxnSpPr>
        <xdr:cNvPr id="50" name="直線コネクタ 49"/>
        <xdr:cNvCxnSpPr/>
      </xdr:nvCxnSpPr>
      <xdr:spPr bwMode="auto">
        <a:xfrm>
          <a:off x="5003800" y="2992939"/>
          <a:ext cx="6477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51</xdr:rowOff>
    </xdr:from>
    <xdr:to>
      <xdr:col>4</xdr:col>
      <xdr:colOff>469900</xdr:colOff>
      <xdr:row>17</xdr:row>
      <xdr:rowOff>30664</xdr:rowOff>
    </xdr:to>
    <xdr:cxnSp macro="">
      <xdr:nvCxnSpPr>
        <xdr:cNvPr id="53" name="直線コネクタ 52"/>
        <xdr:cNvCxnSpPr/>
      </xdr:nvCxnSpPr>
      <xdr:spPr bwMode="auto">
        <a:xfrm>
          <a:off x="4305300" y="2962326"/>
          <a:ext cx="698500" cy="3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165500</xdr:rowOff>
    </xdr:from>
    <xdr:to>
      <xdr:col>3</xdr:col>
      <xdr:colOff>904875</xdr:colOff>
      <xdr:row>17</xdr:row>
      <xdr:rowOff>51</xdr:rowOff>
    </xdr:to>
    <xdr:cxnSp macro="">
      <xdr:nvCxnSpPr>
        <xdr:cNvPr id="56" name="直線コネクタ 55"/>
        <xdr:cNvCxnSpPr/>
      </xdr:nvCxnSpPr>
      <xdr:spPr bwMode="auto">
        <a:xfrm>
          <a:off x="3606800" y="2956325"/>
          <a:ext cx="698500" cy="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117018</xdr:rowOff>
    </xdr:from>
    <xdr:to>
      <xdr:col>3</xdr:col>
      <xdr:colOff>206375</xdr:colOff>
      <xdr:row>16</xdr:row>
      <xdr:rowOff>165500</xdr:rowOff>
    </xdr:to>
    <xdr:cxnSp macro="">
      <xdr:nvCxnSpPr>
        <xdr:cNvPr id="59" name="直線コネクタ 58"/>
        <xdr:cNvCxnSpPr/>
      </xdr:nvCxnSpPr>
      <xdr:spPr bwMode="auto">
        <a:xfrm>
          <a:off x="2908300" y="2907843"/>
          <a:ext cx="698500" cy="4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343</xdr:rowOff>
    </xdr:from>
    <xdr:to>
      <xdr:col>3</xdr:col>
      <xdr:colOff>257175</xdr:colOff>
      <xdr:row>17</xdr:row>
      <xdr:rowOff>101943</xdr:rowOff>
    </xdr:to>
    <xdr:sp macro="" textlink="">
      <xdr:nvSpPr>
        <xdr:cNvPr id="60" name="フローチャート : 判断 59"/>
        <xdr:cNvSpPr/>
      </xdr:nvSpPr>
      <xdr:spPr bwMode="auto">
        <a:xfrm>
          <a:off x="3556000" y="2962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86720</xdr:rowOff>
    </xdr:from>
    <xdr:ext cx="762000" cy="259045"/>
    <xdr:sp macro="" textlink="">
      <xdr:nvSpPr>
        <xdr:cNvPr id="61" name="テキスト ボックス 60"/>
        <xdr:cNvSpPr txBox="1"/>
      </xdr:nvSpPr>
      <xdr:spPr>
        <a:xfrm>
          <a:off x="3225800" y="304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150171</xdr:rowOff>
    </xdr:from>
    <xdr:to>
      <xdr:col>2</xdr:col>
      <xdr:colOff>692150</xdr:colOff>
      <xdr:row>17</xdr:row>
      <xdr:rowOff>80321</xdr:rowOff>
    </xdr:to>
    <xdr:sp macro="" textlink="">
      <xdr:nvSpPr>
        <xdr:cNvPr id="62" name="フローチャート : 判断 61"/>
        <xdr:cNvSpPr/>
      </xdr:nvSpPr>
      <xdr:spPr bwMode="auto">
        <a:xfrm>
          <a:off x="2857500" y="2940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65098</xdr:rowOff>
    </xdr:from>
    <xdr:ext cx="762000" cy="259045"/>
    <xdr:sp macro="" textlink="">
      <xdr:nvSpPr>
        <xdr:cNvPr id="63" name="テキスト ボックス 62"/>
        <xdr:cNvSpPr txBox="1"/>
      </xdr:nvSpPr>
      <xdr:spPr>
        <a:xfrm>
          <a:off x="2527300" y="302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166097</xdr:rowOff>
    </xdr:from>
    <xdr:to>
      <xdr:col>5</xdr:col>
      <xdr:colOff>34925</xdr:colOff>
      <xdr:row>17</xdr:row>
      <xdr:rowOff>96247</xdr:rowOff>
    </xdr:to>
    <xdr:sp macro="" textlink="">
      <xdr:nvSpPr>
        <xdr:cNvPr id="69" name="円/楕円 68"/>
        <xdr:cNvSpPr/>
      </xdr:nvSpPr>
      <xdr:spPr bwMode="auto">
        <a:xfrm>
          <a:off x="5600700" y="295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138174</xdr:rowOff>
    </xdr:from>
    <xdr:ext cx="762000" cy="259045"/>
    <xdr:sp macro="" textlink="">
      <xdr:nvSpPr>
        <xdr:cNvPr id="70" name="人口1人当たり決算額の推移該当値テキスト130"/>
        <xdr:cNvSpPr txBox="1"/>
      </xdr:nvSpPr>
      <xdr:spPr>
        <a:xfrm>
          <a:off x="5740400" y="292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151314</xdr:rowOff>
    </xdr:from>
    <xdr:to>
      <xdr:col>4</xdr:col>
      <xdr:colOff>520700</xdr:colOff>
      <xdr:row>17</xdr:row>
      <xdr:rowOff>81464</xdr:rowOff>
    </xdr:to>
    <xdr:sp macro="" textlink="">
      <xdr:nvSpPr>
        <xdr:cNvPr id="71" name="円/楕円 70"/>
        <xdr:cNvSpPr/>
      </xdr:nvSpPr>
      <xdr:spPr bwMode="auto">
        <a:xfrm>
          <a:off x="4953000" y="294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66241</xdr:rowOff>
    </xdr:from>
    <xdr:ext cx="736600" cy="259045"/>
    <xdr:sp macro="" textlink="">
      <xdr:nvSpPr>
        <xdr:cNvPr id="72" name="テキスト ボックス 71"/>
        <xdr:cNvSpPr txBox="1"/>
      </xdr:nvSpPr>
      <xdr:spPr>
        <a:xfrm>
          <a:off x="4622800" y="302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120701</xdr:rowOff>
    </xdr:from>
    <xdr:to>
      <xdr:col>3</xdr:col>
      <xdr:colOff>955675</xdr:colOff>
      <xdr:row>17</xdr:row>
      <xdr:rowOff>50851</xdr:rowOff>
    </xdr:to>
    <xdr:sp macro="" textlink="">
      <xdr:nvSpPr>
        <xdr:cNvPr id="73" name="円/楕円 72"/>
        <xdr:cNvSpPr/>
      </xdr:nvSpPr>
      <xdr:spPr bwMode="auto">
        <a:xfrm>
          <a:off x="4254500" y="291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35628</xdr:rowOff>
    </xdr:from>
    <xdr:ext cx="762000" cy="259045"/>
    <xdr:sp macro="" textlink="">
      <xdr:nvSpPr>
        <xdr:cNvPr id="74" name="テキスト ボックス 73"/>
        <xdr:cNvSpPr txBox="1"/>
      </xdr:nvSpPr>
      <xdr:spPr>
        <a:xfrm>
          <a:off x="3924300" y="29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114700</xdr:rowOff>
    </xdr:from>
    <xdr:to>
      <xdr:col>3</xdr:col>
      <xdr:colOff>257175</xdr:colOff>
      <xdr:row>17</xdr:row>
      <xdr:rowOff>44850</xdr:rowOff>
    </xdr:to>
    <xdr:sp macro="" textlink="">
      <xdr:nvSpPr>
        <xdr:cNvPr id="75" name="円/楕円 74"/>
        <xdr:cNvSpPr/>
      </xdr:nvSpPr>
      <xdr:spPr bwMode="auto">
        <a:xfrm>
          <a:off x="3556000" y="290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55027</xdr:rowOff>
    </xdr:from>
    <xdr:ext cx="762000" cy="259045"/>
    <xdr:sp macro="" textlink="">
      <xdr:nvSpPr>
        <xdr:cNvPr id="76" name="テキスト ボックス 75"/>
        <xdr:cNvSpPr txBox="1"/>
      </xdr:nvSpPr>
      <xdr:spPr>
        <a:xfrm>
          <a:off x="3225800" y="26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66218</xdr:rowOff>
    </xdr:from>
    <xdr:to>
      <xdr:col>2</xdr:col>
      <xdr:colOff>692150</xdr:colOff>
      <xdr:row>16</xdr:row>
      <xdr:rowOff>167818</xdr:rowOff>
    </xdr:to>
    <xdr:sp macro="" textlink="">
      <xdr:nvSpPr>
        <xdr:cNvPr id="77" name="円/楕円 76"/>
        <xdr:cNvSpPr/>
      </xdr:nvSpPr>
      <xdr:spPr bwMode="auto">
        <a:xfrm>
          <a:off x="2857500" y="285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6545</xdr:rowOff>
    </xdr:from>
    <xdr:ext cx="762000" cy="259045"/>
    <xdr:sp macro="" textlink="">
      <xdr:nvSpPr>
        <xdr:cNvPr id="78" name="テキスト ボックス 77"/>
        <xdr:cNvSpPr txBox="1"/>
      </xdr:nvSpPr>
      <xdr:spPr>
        <a:xfrm>
          <a:off x="2527300" y="262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98768</xdr:rowOff>
    </xdr:from>
    <xdr:to>
      <xdr:col>4</xdr:col>
      <xdr:colOff>1117600</xdr:colOff>
      <xdr:row>36</xdr:row>
      <xdr:rowOff>149906</xdr:rowOff>
    </xdr:to>
    <xdr:cxnSp macro="">
      <xdr:nvCxnSpPr>
        <xdr:cNvPr id="110" name="直線コネクタ 109"/>
        <xdr:cNvCxnSpPr/>
      </xdr:nvCxnSpPr>
      <xdr:spPr bwMode="auto">
        <a:xfrm flipV="1">
          <a:off x="5003800" y="7052018"/>
          <a:ext cx="647700" cy="5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83545</xdr:rowOff>
    </xdr:from>
    <xdr:ext cx="762000" cy="259045"/>
    <xdr:sp macro="" textlink="">
      <xdr:nvSpPr>
        <xdr:cNvPr id="111" name="人口1人当たり決算額の推移平均値テキスト445"/>
        <xdr:cNvSpPr txBox="1"/>
      </xdr:nvSpPr>
      <xdr:spPr>
        <a:xfrm>
          <a:off x="5740400" y="703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149906</xdr:rowOff>
    </xdr:from>
    <xdr:to>
      <xdr:col>4</xdr:col>
      <xdr:colOff>469900</xdr:colOff>
      <xdr:row>36</xdr:row>
      <xdr:rowOff>167622</xdr:rowOff>
    </xdr:to>
    <xdr:cxnSp macro="">
      <xdr:nvCxnSpPr>
        <xdr:cNvPr id="113" name="直線コネクタ 112"/>
        <xdr:cNvCxnSpPr/>
      </xdr:nvCxnSpPr>
      <xdr:spPr bwMode="auto">
        <a:xfrm flipV="1">
          <a:off x="4305300" y="7103156"/>
          <a:ext cx="6985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161610</xdr:rowOff>
    </xdr:from>
    <xdr:to>
      <xdr:col>3</xdr:col>
      <xdr:colOff>904875</xdr:colOff>
      <xdr:row>36</xdr:row>
      <xdr:rowOff>167622</xdr:rowOff>
    </xdr:to>
    <xdr:cxnSp macro="">
      <xdr:nvCxnSpPr>
        <xdr:cNvPr id="116" name="直線コネクタ 115"/>
        <xdr:cNvCxnSpPr/>
      </xdr:nvCxnSpPr>
      <xdr:spPr bwMode="auto">
        <a:xfrm>
          <a:off x="3606800" y="7114860"/>
          <a:ext cx="698500" cy="6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137904</xdr:rowOff>
    </xdr:from>
    <xdr:to>
      <xdr:col>3</xdr:col>
      <xdr:colOff>206375</xdr:colOff>
      <xdr:row>36</xdr:row>
      <xdr:rowOff>161610</xdr:rowOff>
    </xdr:to>
    <xdr:cxnSp macro="">
      <xdr:nvCxnSpPr>
        <xdr:cNvPr id="119" name="直線コネクタ 118"/>
        <xdr:cNvCxnSpPr/>
      </xdr:nvCxnSpPr>
      <xdr:spPr bwMode="auto">
        <a:xfrm>
          <a:off x="2908300" y="7091154"/>
          <a:ext cx="698500" cy="2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81435</xdr:rowOff>
    </xdr:from>
    <xdr:to>
      <xdr:col>3</xdr:col>
      <xdr:colOff>257175</xdr:colOff>
      <xdr:row>37</xdr:row>
      <xdr:rowOff>11585</xdr:rowOff>
    </xdr:to>
    <xdr:sp macro="" textlink="">
      <xdr:nvSpPr>
        <xdr:cNvPr id="120" name="フローチャート : 判断 119"/>
        <xdr:cNvSpPr/>
      </xdr:nvSpPr>
      <xdr:spPr bwMode="auto">
        <a:xfrm>
          <a:off x="3556000" y="7034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193212</xdr:rowOff>
    </xdr:from>
    <xdr:ext cx="762000" cy="259045"/>
    <xdr:sp macro="" textlink="">
      <xdr:nvSpPr>
        <xdr:cNvPr id="121" name="テキスト ボックス 120"/>
        <xdr:cNvSpPr txBox="1"/>
      </xdr:nvSpPr>
      <xdr:spPr>
        <a:xfrm>
          <a:off x="3225800" y="68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63421</xdr:rowOff>
    </xdr:from>
    <xdr:to>
      <xdr:col>2</xdr:col>
      <xdr:colOff>692150</xdr:colOff>
      <xdr:row>36</xdr:row>
      <xdr:rowOff>165021</xdr:rowOff>
    </xdr:to>
    <xdr:sp macro="" textlink="">
      <xdr:nvSpPr>
        <xdr:cNvPr id="122" name="フローチャート : 判断 121"/>
        <xdr:cNvSpPr/>
      </xdr:nvSpPr>
      <xdr:spPr bwMode="auto">
        <a:xfrm>
          <a:off x="2857500" y="7016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175198</xdr:rowOff>
    </xdr:from>
    <xdr:ext cx="762000" cy="259045"/>
    <xdr:sp macro="" textlink="">
      <xdr:nvSpPr>
        <xdr:cNvPr id="123" name="テキスト ボックス 122"/>
        <xdr:cNvSpPr txBox="1"/>
      </xdr:nvSpPr>
      <xdr:spPr>
        <a:xfrm>
          <a:off x="2527300" y="678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47968</xdr:rowOff>
    </xdr:from>
    <xdr:to>
      <xdr:col>5</xdr:col>
      <xdr:colOff>34925</xdr:colOff>
      <xdr:row>36</xdr:row>
      <xdr:rowOff>149568</xdr:rowOff>
    </xdr:to>
    <xdr:sp macro="" textlink="">
      <xdr:nvSpPr>
        <xdr:cNvPr id="129" name="円/楕円 128"/>
        <xdr:cNvSpPr/>
      </xdr:nvSpPr>
      <xdr:spPr bwMode="auto">
        <a:xfrm>
          <a:off x="5600700" y="700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235945</xdr:rowOff>
    </xdr:from>
    <xdr:ext cx="762000" cy="259045"/>
    <xdr:sp macro="" textlink="">
      <xdr:nvSpPr>
        <xdr:cNvPr id="130" name="人口1人当たり決算額の推移該当値テキスト445"/>
        <xdr:cNvSpPr txBox="1"/>
      </xdr:nvSpPr>
      <xdr:spPr>
        <a:xfrm>
          <a:off x="5740400" y="684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99106</xdr:rowOff>
    </xdr:from>
    <xdr:to>
      <xdr:col>4</xdr:col>
      <xdr:colOff>520700</xdr:colOff>
      <xdr:row>37</xdr:row>
      <xdr:rowOff>29256</xdr:rowOff>
    </xdr:to>
    <xdr:sp macro="" textlink="">
      <xdr:nvSpPr>
        <xdr:cNvPr id="131" name="円/楕円 130"/>
        <xdr:cNvSpPr/>
      </xdr:nvSpPr>
      <xdr:spPr bwMode="auto">
        <a:xfrm>
          <a:off x="4953000" y="705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14033</xdr:rowOff>
    </xdr:from>
    <xdr:ext cx="736600" cy="259045"/>
    <xdr:sp macro="" textlink="">
      <xdr:nvSpPr>
        <xdr:cNvPr id="132" name="テキスト ボックス 131"/>
        <xdr:cNvSpPr txBox="1"/>
      </xdr:nvSpPr>
      <xdr:spPr>
        <a:xfrm>
          <a:off x="4622800" y="7138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116822</xdr:rowOff>
    </xdr:from>
    <xdr:to>
      <xdr:col>3</xdr:col>
      <xdr:colOff>955675</xdr:colOff>
      <xdr:row>37</xdr:row>
      <xdr:rowOff>46972</xdr:rowOff>
    </xdr:to>
    <xdr:sp macro="" textlink="">
      <xdr:nvSpPr>
        <xdr:cNvPr id="133" name="円/楕円 132"/>
        <xdr:cNvSpPr/>
      </xdr:nvSpPr>
      <xdr:spPr bwMode="auto">
        <a:xfrm>
          <a:off x="4254500" y="707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31749</xdr:rowOff>
    </xdr:from>
    <xdr:ext cx="762000" cy="259045"/>
    <xdr:sp macro="" textlink="">
      <xdr:nvSpPr>
        <xdr:cNvPr id="134" name="テキスト ボックス 133"/>
        <xdr:cNvSpPr txBox="1"/>
      </xdr:nvSpPr>
      <xdr:spPr>
        <a:xfrm>
          <a:off x="3924300" y="715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110810</xdr:rowOff>
    </xdr:from>
    <xdr:to>
      <xdr:col>3</xdr:col>
      <xdr:colOff>257175</xdr:colOff>
      <xdr:row>37</xdr:row>
      <xdr:rowOff>40960</xdr:rowOff>
    </xdr:to>
    <xdr:sp macro="" textlink="">
      <xdr:nvSpPr>
        <xdr:cNvPr id="135" name="円/楕円 134"/>
        <xdr:cNvSpPr/>
      </xdr:nvSpPr>
      <xdr:spPr bwMode="auto">
        <a:xfrm>
          <a:off x="3556000" y="706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25737</xdr:rowOff>
    </xdr:from>
    <xdr:ext cx="762000" cy="259045"/>
    <xdr:sp macro="" textlink="">
      <xdr:nvSpPr>
        <xdr:cNvPr id="136" name="テキスト ボックス 135"/>
        <xdr:cNvSpPr txBox="1"/>
      </xdr:nvSpPr>
      <xdr:spPr>
        <a:xfrm>
          <a:off x="3225800" y="71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87104</xdr:rowOff>
    </xdr:from>
    <xdr:to>
      <xdr:col>2</xdr:col>
      <xdr:colOff>692150</xdr:colOff>
      <xdr:row>37</xdr:row>
      <xdr:rowOff>17254</xdr:rowOff>
    </xdr:to>
    <xdr:sp macro="" textlink="">
      <xdr:nvSpPr>
        <xdr:cNvPr id="137" name="円/楕円 136"/>
        <xdr:cNvSpPr/>
      </xdr:nvSpPr>
      <xdr:spPr bwMode="auto">
        <a:xfrm>
          <a:off x="2857500" y="704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2031</xdr:rowOff>
    </xdr:from>
    <xdr:ext cx="762000" cy="259045"/>
    <xdr:sp macro="" textlink="">
      <xdr:nvSpPr>
        <xdr:cNvPr id="138" name="テキスト ボックス 137"/>
        <xdr:cNvSpPr txBox="1"/>
      </xdr:nvSpPr>
      <xdr:spPr>
        <a:xfrm>
          <a:off x="2527300" y="712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年度決算については、歳入面においては、市税</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や地方交付税が</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前年度を下回ったが、</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国庫支出金や市債、株式等譲渡所得割交付金が</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増となったため、歳入全体では約</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億</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6</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千万円の増となった。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一方歳出面においては、</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人件費</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が前年度と比較して減となったものの、</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普通建設事業</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費や</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補助費等</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が増となったことなどにより、歳出全体では約</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7</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億</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千万円の増となった。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しかし、</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総額で</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歳入が歳出を上回り</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、形式収支は黒字となったが、</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前年度実質収支額の影響</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により単年度収支は</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赤字となった</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。また、</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実質収支については約</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億</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千万円の黒字となるものである。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連結実質赤字比率については</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年度は</a:t>
          </a:r>
          <a:r>
            <a:rPr lang="en-US" altLang="ja-JP" sz="1200">
              <a:solidFill>
                <a:schemeClr val="dk1"/>
              </a:solidFill>
              <a:effectLst/>
              <a:latin typeface="+mn-lt"/>
              <a:ea typeface="+mn-ea"/>
              <a:cs typeface="+mn-cs"/>
            </a:rPr>
            <a:t>4.40%</a:t>
          </a:r>
          <a:r>
            <a:rPr lang="ja-JP" altLang="ja-JP" sz="1200">
              <a:solidFill>
                <a:schemeClr val="dk1"/>
              </a:solidFill>
              <a:effectLst/>
              <a:latin typeface="+mn-lt"/>
              <a:ea typeface="+mn-ea"/>
              <a:cs typeface="+mn-cs"/>
            </a:rPr>
            <a:t>と府下でも数少ない赤字団体であったが、平成</a:t>
          </a:r>
          <a:r>
            <a:rPr lang="en-US" altLang="ja-JP" sz="1200">
              <a:solidFill>
                <a:schemeClr val="dk1"/>
              </a:solidFill>
              <a:effectLst/>
              <a:latin typeface="+mn-lt"/>
              <a:ea typeface="+mn-ea"/>
              <a:cs typeface="+mn-cs"/>
            </a:rPr>
            <a:t>22</a:t>
          </a:r>
          <a:r>
            <a:rPr lang="ja-JP" altLang="ja-JP" sz="1200">
              <a:solidFill>
                <a:schemeClr val="dk1"/>
              </a:solidFill>
              <a:effectLst/>
              <a:latin typeface="+mn-lt"/>
              <a:ea typeface="+mn-ea"/>
              <a:cs typeface="+mn-cs"/>
            </a:rPr>
            <a:t>年度</a:t>
          </a:r>
          <a:r>
            <a:rPr lang="ja-JP" altLang="en-US" sz="1200">
              <a:solidFill>
                <a:schemeClr val="dk1"/>
              </a:solidFill>
              <a:effectLst/>
              <a:latin typeface="+mn-lt"/>
              <a:ea typeface="+mn-ea"/>
              <a:cs typeface="+mn-cs"/>
            </a:rPr>
            <a:t>以降</a:t>
          </a:r>
          <a:r>
            <a:rPr lang="en-US" altLang="ja-JP" sz="1200">
              <a:solidFill>
                <a:schemeClr val="dk1"/>
              </a:solidFill>
              <a:effectLst/>
              <a:latin typeface="+mn-lt"/>
              <a:ea typeface="+mn-ea"/>
              <a:cs typeface="+mn-cs"/>
            </a:rPr>
            <a:t>4</a:t>
          </a:r>
          <a:r>
            <a:rPr lang="ja-JP" altLang="en-US" sz="1200">
              <a:solidFill>
                <a:schemeClr val="dk1"/>
              </a:solidFill>
              <a:effectLst/>
              <a:latin typeface="+mn-lt"/>
              <a:ea typeface="+mn-ea"/>
              <a:cs typeface="+mn-cs"/>
            </a:rPr>
            <a:t>年連続で</a:t>
          </a:r>
          <a:r>
            <a:rPr lang="ja-JP" altLang="ja-JP" sz="1200">
              <a:solidFill>
                <a:schemeClr val="dk1"/>
              </a:solidFill>
              <a:effectLst/>
              <a:latin typeface="+mn-lt"/>
              <a:ea typeface="+mn-ea"/>
              <a:cs typeface="+mn-cs"/>
            </a:rPr>
            <a:t>該当なしとなった。</a:t>
          </a:r>
          <a:endParaRPr lang="ja-JP" altLang="ja-JP" sz="1200">
            <a:effectLst/>
          </a:endParaRPr>
        </a:p>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これは、</a:t>
          </a:r>
          <a:r>
            <a:rPr lang="ja-JP" altLang="ja-JP" sz="1200">
              <a:solidFill>
                <a:schemeClr val="dk1"/>
              </a:solidFill>
              <a:effectLst/>
              <a:latin typeface="+mn-lt"/>
              <a:ea typeface="+mn-ea"/>
              <a:cs typeface="+mn-cs"/>
            </a:rPr>
            <a:t>水道事業会計</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多額の黒字</a:t>
          </a:r>
          <a:r>
            <a:rPr lang="ja-JP" altLang="en-US" sz="1200">
              <a:solidFill>
                <a:schemeClr val="dk1"/>
              </a:solidFill>
              <a:effectLst/>
              <a:latin typeface="+mn-lt"/>
              <a:ea typeface="+mn-ea"/>
              <a:cs typeface="+mn-cs"/>
            </a:rPr>
            <a:t>に加え、一般会計が前年度に引き続き黒字を維持できたこと、また下水道事業会計が黒字となったことによるものである。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しかし、</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以降も同じように多額の黒字となることは予想しがたく、また一部の会計では依然として多額の赤字、資金不足を抱えているため、今後も連結実質収支の黒字を維持するよう、引き続き財政の健全化を図らなければならないと考え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実質公債費比率については、平成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年度の数値（３ヶ年平均）で</a:t>
          </a:r>
          <a:r>
            <a:rPr lang="en-US" altLang="ja-JP" sz="1200">
              <a:solidFill>
                <a:schemeClr val="dk1"/>
              </a:solidFill>
              <a:effectLst/>
              <a:latin typeface="+mn-lt"/>
              <a:ea typeface="+mn-ea"/>
              <a:cs typeface="+mn-cs"/>
            </a:rPr>
            <a:t>9.8</a:t>
          </a:r>
          <a:r>
            <a:rPr lang="ja-JP" altLang="ja-JP" sz="1200">
              <a:solidFill>
                <a:schemeClr val="dk1"/>
              </a:solidFill>
              <a:effectLst/>
              <a:latin typeface="+mn-lt"/>
              <a:ea typeface="+mn-ea"/>
              <a:cs typeface="+mn-cs"/>
            </a:rPr>
            <a:t>％となり前年度と比較して</a:t>
          </a:r>
          <a:r>
            <a:rPr lang="en-US" altLang="ja-JP" sz="1200">
              <a:solidFill>
                <a:schemeClr val="dk1"/>
              </a:solidFill>
              <a:effectLst/>
              <a:latin typeface="+mn-lt"/>
              <a:ea typeface="+mn-ea"/>
              <a:cs typeface="+mn-cs"/>
            </a:rPr>
            <a:t>0.5</a:t>
          </a:r>
          <a:r>
            <a:rPr lang="ja-JP" altLang="ja-JP" sz="1200">
              <a:solidFill>
                <a:schemeClr val="dk1"/>
              </a:solidFill>
              <a:effectLst/>
              <a:latin typeface="+mn-lt"/>
              <a:ea typeface="+mn-ea"/>
              <a:cs typeface="+mn-cs"/>
            </a:rPr>
            <a:t>ポイント</a:t>
          </a:r>
          <a:r>
            <a:rPr lang="ja-JP" altLang="en-US" sz="1200">
              <a:solidFill>
                <a:schemeClr val="dk1"/>
              </a:solidFill>
              <a:effectLst/>
              <a:latin typeface="+mn-lt"/>
              <a:ea typeface="+mn-ea"/>
              <a:cs typeface="+mn-cs"/>
            </a:rPr>
            <a:t>悪化</a:t>
          </a:r>
          <a:r>
            <a:rPr lang="ja-JP" altLang="ja-JP" sz="1200">
              <a:solidFill>
                <a:schemeClr val="dk1"/>
              </a:solidFill>
              <a:effectLst/>
              <a:latin typeface="+mn-lt"/>
              <a:ea typeface="+mn-ea"/>
              <a:cs typeface="+mn-cs"/>
            </a:rPr>
            <a:t>した。</a:t>
          </a:r>
          <a:endParaRPr lang="ja-JP" altLang="ja-JP" sz="1200">
            <a:effectLst/>
          </a:endParaRPr>
        </a:p>
        <a:p>
          <a:pPr eaLnBrk="1" fontAlgn="auto" latinLnBrk="0" hangingPunct="1"/>
          <a:r>
            <a:rPr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　これは、平成</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年度に借り入れた減収補てん債特例分や平成</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年度に借り入れた退職手当債の元金償還が平成</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年度から開始していることや、下水道事業会計への繰出金が増となったことなどにより、単年度ベースの比率が悪化するため、平成</a:t>
          </a:r>
          <a:r>
            <a:rPr lang="en-US" altLang="ja-JP" sz="1200" b="0" i="0" baseline="0">
              <a:solidFill>
                <a:schemeClr val="dk1"/>
              </a:solidFill>
              <a:effectLst/>
              <a:latin typeface="+mn-lt"/>
              <a:ea typeface="+mn-ea"/>
              <a:cs typeface="+mn-cs"/>
            </a:rPr>
            <a:t>23</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年度の</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カ年平均の比率も悪化するものである。</a:t>
          </a:r>
          <a:endParaRPr lang="ja-JP" altLang="ja-JP" sz="1200">
            <a:effectLst/>
          </a:endParaRPr>
        </a:p>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市債本来の建設事業債</a:t>
          </a:r>
          <a:r>
            <a:rPr lang="ja-JP" altLang="ja-JP" sz="1200">
              <a:solidFill>
                <a:schemeClr val="dk1"/>
              </a:solidFill>
              <a:effectLst/>
              <a:latin typeface="+mn-lt"/>
              <a:ea typeface="+mn-ea"/>
              <a:cs typeface="+mn-cs"/>
            </a:rPr>
            <a:t>については減少傾向で</a:t>
          </a:r>
          <a:r>
            <a:rPr lang="ja-JP" altLang="en-US" sz="1200">
              <a:solidFill>
                <a:schemeClr val="dk1"/>
              </a:solidFill>
              <a:effectLst/>
              <a:latin typeface="+mn-lt"/>
              <a:ea typeface="+mn-ea"/>
              <a:cs typeface="+mn-cs"/>
            </a:rPr>
            <a:t>あり</a:t>
          </a:r>
          <a:r>
            <a:rPr lang="ja-JP" altLang="ja-JP" sz="1200">
              <a:solidFill>
                <a:schemeClr val="dk1"/>
              </a:solidFill>
              <a:effectLst/>
              <a:latin typeface="+mn-lt"/>
              <a:ea typeface="+mn-ea"/>
              <a:cs typeface="+mn-cs"/>
            </a:rPr>
            <a:t>、病院特例債の元利償還が終わる平成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年度以降には徐々に比率は</a:t>
          </a:r>
          <a:r>
            <a:rPr lang="ja-JP" altLang="en-US" sz="1200">
              <a:solidFill>
                <a:schemeClr val="dk1"/>
              </a:solidFill>
              <a:effectLst/>
              <a:latin typeface="+mn-lt"/>
              <a:ea typeface="+mn-ea"/>
              <a:cs typeface="+mn-cs"/>
            </a:rPr>
            <a:t>改善する</a:t>
          </a:r>
          <a:r>
            <a:rPr lang="ja-JP" altLang="ja-JP" sz="1200">
              <a:solidFill>
                <a:schemeClr val="dk1"/>
              </a:solidFill>
              <a:effectLst/>
              <a:latin typeface="+mn-lt"/>
              <a:ea typeface="+mn-ea"/>
              <a:cs typeface="+mn-cs"/>
            </a:rPr>
            <a:t>と見込んでいるが、</a:t>
          </a:r>
          <a:r>
            <a:rPr lang="ja-JP" altLang="en-US" sz="1200">
              <a:solidFill>
                <a:schemeClr val="dk1"/>
              </a:solidFill>
              <a:effectLst/>
              <a:latin typeface="+mn-lt"/>
              <a:ea typeface="+mn-ea"/>
              <a:cs typeface="+mn-cs"/>
            </a:rPr>
            <a:t>臨時財政対策債の</a:t>
          </a:r>
          <a:r>
            <a:rPr lang="ja-JP" altLang="ja-JP" sz="1200">
              <a:solidFill>
                <a:schemeClr val="dk1"/>
              </a:solidFill>
              <a:effectLst/>
              <a:latin typeface="+mn-lt"/>
              <a:ea typeface="+mn-ea"/>
              <a:cs typeface="+mn-cs"/>
            </a:rPr>
            <a:t>市債全体にしめる</a:t>
          </a:r>
          <a:r>
            <a:rPr lang="ja-JP" altLang="en-US" sz="1200">
              <a:solidFill>
                <a:schemeClr val="dk1"/>
              </a:solidFill>
              <a:effectLst/>
              <a:latin typeface="+mn-lt"/>
              <a:ea typeface="+mn-ea"/>
              <a:cs typeface="+mn-cs"/>
            </a:rPr>
            <a:t>割合が年々増加傾向にあるので、</a:t>
          </a:r>
          <a:r>
            <a:rPr lang="ja-JP" altLang="ja-JP" sz="1200">
              <a:solidFill>
                <a:schemeClr val="dk1"/>
              </a:solidFill>
              <a:effectLst/>
              <a:latin typeface="+mn-lt"/>
              <a:ea typeface="+mn-ea"/>
              <a:cs typeface="+mn-cs"/>
            </a:rPr>
            <a:t>今後</a:t>
          </a:r>
          <a:r>
            <a:rPr lang="ja-JP" altLang="en-US" sz="1200">
              <a:solidFill>
                <a:schemeClr val="dk1"/>
              </a:solidFill>
              <a:effectLst/>
              <a:latin typeface="+mn-lt"/>
              <a:ea typeface="+mn-ea"/>
              <a:cs typeface="+mn-cs"/>
            </a:rPr>
            <a:t>は臨時財政対策債の発行額の抑制についても検討していく必要がある。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将来負担比率については</a:t>
          </a:r>
          <a:r>
            <a:rPr lang="en-US" altLang="ja-JP" sz="1200">
              <a:solidFill>
                <a:schemeClr val="dk1"/>
              </a:solidFill>
              <a:effectLst/>
              <a:latin typeface="+mn-lt"/>
              <a:ea typeface="+mn-ea"/>
              <a:cs typeface="+mn-cs"/>
            </a:rPr>
            <a:t>40.3</a:t>
          </a:r>
          <a:r>
            <a:rPr lang="ja-JP" altLang="ja-JP" sz="1200">
              <a:solidFill>
                <a:schemeClr val="dk1"/>
              </a:solidFill>
              <a:effectLst/>
              <a:latin typeface="+mn-lt"/>
              <a:ea typeface="+mn-ea"/>
              <a:cs typeface="+mn-cs"/>
            </a:rPr>
            <a:t>％となり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前年度数値の</a:t>
          </a:r>
          <a:r>
            <a:rPr lang="en-US" altLang="ja-JP" sz="1200">
              <a:solidFill>
                <a:schemeClr val="dk1"/>
              </a:solidFill>
              <a:effectLst/>
              <a:latin typeface="+mn-lt"/>
              <a:ea typeface="+mn-ea"/>
              <a:cs typeface="+mn-cs"/>
            </a:rPr>
            <a:t>45.7%</a:t>
          </a:r>
          <a:r>
            <a:rPr lang="ja-JP" altLang="ja-JP" sz="1200">
              <a:solidFill>
                <a:schemeClr val="dk1"/>
              </a:solidFill>
              <a:effectLst/>
              <a:latin typeface="+mn-lt"/>
              <a:ea typeface="+mn-ea"/>
              <a:cs typeface="+mn-cs"/>
            </a:rPr>
            <a:t>と比較すると、</a:t>
          </a:r>
          <a:r>
            <a:rPr lang="en-US" altLang="ja-JP" sz="1200">
              <a:solidFill>
                <a:schemeClr val="dk1"/>
              </a:solidFill>
              <a:effectLst/>
              <a:latin typeface="+mn-lt"/>
              <a:ea typeface="+mn-ea"/>
              <a:cs typeface="+mn-cs"/>
            </a:rPr>
            <a:t>5.4</a:t>
          </a:r>
          <a:r>
            <a:rPr lang="ja-JP" altLang="ja-JP" sz="1200">
              <a:solidFill>
                <a:schemeClr val="dk1"/>
              </a:solidFill>
              <a:effectLst/>
              <a:latin typeface="+mn-lt"/>
              <a:ea typeface="+mn-ea"/>
              <a:cs typeface="+mn-cs"/>
            </a:rPr>
            <a:t>ポイント改善している。</a:t>
          </a:r>
          <a:endParaRPr lang="ja-JP" altLang="ja-JP" sz="1200">
            <a:effectLst/>
          </a:endParaRPr>
        </a:p>
        <a:p>
          <a:pPr eaLnBrk="1" fontAlgn="auto" latinLnBrk="0" hangingPunct="1"/>
          <a:r>
            <a:rPr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これは一般会計の地方債の現在高は増となったものの、</a:t>
          </a:r>
          <a:r>
            <a:rPr lang="ja-JP" altLang="en-US" sz="1200" b="0" i="0" baseline="0">
              <a:solidFill>
                <a:schemeClr val="dk1"/>
              </a:solidFill>
              <a:effectLst/>
              <a:latin typeface="+mn-lt"/>
              <a:ea typeface="+mn-ea"/>
              <a:cs typeface="+mn-cs"/>
            </a:rPr>
            <a:t>公営企業</a:t>
          </a:r>
          <a:r>
            <a:rPr lang="ja-JP" altLang="ja-JP" sz="1200" b="0" i="0" baseline="0">
              <a:solidFill>
                <a:schemeClr val="dk1"/>
              </a:solidFill>
              <a:effectLst/>
              <a:latin typeface="+mn-lt"/>
              <a:ea typeface="+mn-ea"/>
              <a:cs typeface="+mn-cs"/>
            </a:rPr>
            <a:t>及び一部事務組合の地方債の償還が順調に進んでいること</a:t>
          </a:r>
          <a:r>
            <a:rPr lang="ja-JP" altLang="en-US" sz="1200" b="0" i="0" baseline="0">
              <a:solidFill>
                <a:schemeClr val="dk1"/>
              </a:solidFill>
              <a:effectLst/>
              <a:latin typeface="+mn-lt"/>
              <a:ea typeface="+mn-ea"/>
              <a:cs typeface="+mn-cs"/>
            </a:rPr>
            <a:t>により、公営企業債等繰入見込額や組合等負担等見込額が減となったこと、</a:t>
          </a:r>
          <a:r>
            <a:rPr lang="ja-JP" altLang="ja-JP" sz="1200" b="0" i="0" baseline="0">
              <a:solidFill>
                <a:schemeClr val="dk1"/>
              </a:solidFill>
              <a:effectLst/>
              <a:latin typeface="+mn-lt"/>
              <a:ea typeface="+mn-ea"/>
              <a:cs typeface="+mn-cs"/>
            </a:rPr>
            <a:t>前年度に引き続き連結実質赤字額が解消されたこと、公債費に算入される地方交付税などの充当可能財源が増となったことによるものである。</a:t>
          </a:r>
          <a:endParaRPr lang="ja-JP" altLang="ja-JP" sz="1200">
            <a:effectLst/>
          </a:endParaRPr>
        </a:p>
        <a:p>
          <a:r>
            <a:rPr lang="ja-JP" altLang="ja-JP" sz="1200">
              <a:solidFill>
                <a:schemeClr val="dk1"/>
              </a:solidFill>
              <a:effectLst/>
              <a:latin typeface="+mn-lt"/>
              <a:ea typeface="+mn-ea"/>
              <a:cs typeface="+mn-cs"/>
            </a:rPr>
            <a:t>　今後も後年度への負担を少しでも軽減するよう、一般会計だけではなく、公営企業・一部事務組合の新規事業等の実施については精査し、財政の健全化に努める。</a:t>
          </a:r>
          <a:endParaRPr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22757548</v>
      </c>
      <c r="BO4" s="349"/>
      <c r="BP4" s="349"/>
      <c r="BQ4" s="349"/>
      <c r="BR4" s="349"/>
      <c r="BS4" s="349"/>
      <c r="BT4" s="349"/>
      <c r="BU4" s="350"/>
      <c r="BV4" s="348">
        <v>22194530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0.8</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22641438</v>
      </c>
      <c r="BO5" s="386"/>
      <c r="BP5" s="386"/>
      <c r="BQ5" s="386"/>
      <c r="BR5" s="386"/>
      <c r="BS5" s="386"/>
      <c r="BT5" s="386"/>
      <c r="BU5" s="387"/>
      <c r="BV5" s="385">
        <v>21911534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92.2</v>
      </c>
      <c r="CU5" s="383"/>
      <c r="CV5" s="383"/>
      <c r="CW5" s="383"/>
      <c r="CX5" s="383"/>
      <c r="CY5" s="383"/>
      <c r="CZ5" s="383"/>
      <c r="DA5" s="384"/>
      <c r="DB5" s="382">
        <v>92.6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116110</v>
      </c>
      <c r="BO6" s="386"/>
      <c r="BP6" s="386"/>
      <c r="BQ6" s="386"/>
      <c r="BR6" s="386"/>
      <c r="BS6" s="386"/>
      <c r="BT6" s="386"/>
      <c r="BU6" s="387"/>
      <c r="BV6" s="385">
        <v>282996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v>
      </c>
      <c r="CU6" s="423"/>
      <c r="CV6" s="423"/>
      <c r="CW6" s="423"/>
      <c r="CX6" s="423"/>
      <c r="CY6" s="423"/>
      <c r="CZ6" s="423"/>
      <c r="DA6" s="424"/>
      <c r="DB6" s="422">
        <v>102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1272</v>
      </c>
      <c r="BO7" s="386"/>
      <c r="BP7" s="386"/>
      <c r="BQ7" s="386"/>
      <c r="BR7" s="386"/>
      <c r="BS7" s="386"/>
      <c r="BT7" s="386"/>
      <c r="BU7" s="387"/>
      <c r="BV7" s="385">
        <v>23600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14491642</v>
      </c>
      <c r="CU7" s="386"/>
      <c r="CV7" s="386"/>
      <c r="CW7" s="386"/>
      <c r="CX7" s="386"/>
      <c r="CY7" s="386"/>
      <c r="CZ7" s="386"/>
      <c r="DA7" s="387"/>
      <c r="DB7" s="385">
        <v>14514439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114838</v>
      </c>
      <c r="BO8" s="386"/>
      <c r="BP8" s="386"/>
      <c r="BQ8" s="386"/>
      <c r="BR8" s="386"/>
      <c r="BS8" s="386"/>
      <c r="BT8" s="386"/>
      <c r="BU8" s="387"/>
      <c r="BV8" s="385">
        <v>259396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74773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-144558</v>
      </c>
      <c r="BO9" s="386"/>
      <c r="BP9" s="386"/>
      <c r="BQ9" s="386"/>
      <c r="BR9" s="386"/>
      <c r="BS9" s="386"/>
      <c r="BT9" s="386"/>
      <c r="BU9" s="387"/>
      <c r="BV9" s="385">
        <v>-198815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12.1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77034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2517</v>
      </c>
      <c r="BO10" s="386"/>
      <c r="BP10" s="386"/>
      <c r="BQ10" s="386"/>
      <c r="BR10" s="386"/>
      <c r="BS10" s="386"/>
      <c r="BT10" s="386"/>
      <c r="BU10" s="387"/>
      <c r="BV10" s="385">
        <v>1658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72636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71498</v>
      </c>
      <c r="S13" s="467"/>
      <c r="T13" s="467"/>
      <c r="U13" s="467"/>
      <c r="V13" s="468"/>
      <c r="W13" s="401" t="s">
        <v>123</v>
      </c>
      <c r="X13" s="402"/>
      <c r="Y13" s="402"/>
      <c r="Z13" s="402"/>
      <c r="AA13" s="402"/>
      <c r="AB13" s="392"/>
      <c r="AC13" s="436">
        <v>316</v>
      </c>
      <c r="AD13" s="437"/>
      <c r="AE13" s="437"/>
      <c r="AF13" s="437"/>
      <c r="AG13" s="476"/>
      <c r="AH13" s="436">
        <v>405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-142041</v>
      </c>
      <c r="BO13" s="386"/>
      <c r="BP13" s="386"/>
      <c r="BQ13" s="386"/>
      <c r="BR13" s="386"/>
      <c r="BS13" s="386"/>
      <c r="BT13" s="386"/>
      <c r="BU13" s="387"/>
      <c r="BV13" s="385">
        <v>-197157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72769</v>
      </c>
      <c r="S14" s="467"/>
      <c r="T14" s="467"/>
      <c r="U14" s="467"/>
      <c r="V14" s="468"/>
      <c r="W14" s="375"/>
      <c r="X14" s="376"/>
      <c r="Y14" s="376"/>
      <c r="Z14" s="376"/>
      <c r="AA14" s="376"/>
      <c r="AB14" s="365"/>
      <c r="AC14" s="469">
        <v>1</v>
      </c>
      <c r="AD14" s="470"/>
      <c r="AE14" s="470"/>
      <c r="AF14" s="470"/>
      <c r="AG14" s="471"/>
      <c r="AH14" s="469">
        <v>1.1000000000000001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40.299999999999997</v>
      </c>
      <c r="CU14" s="481"/>
      <c r="CV14" s="481"/>
      <c r="CW14" s="481"/>
      <c r="CX14" s="481"/>
      <c r="CY14" s="481"/>
      <c r="CZ14" s="481"/>
      <c r="DA14" s="482"/>
      <c r="DB14" s="480">
        <v>45.7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71650</v>
      </c>
      <c r="S15" s="467"/>
      <c r="T15" s="467"/>
      <c r="U15" s="467"/>
      <c r="V15" s="468"/>
      <c r="W15" s="401" t="s">
        <v>130</v>
      </c>
      <c r="X15" s="402"/>
      <c r="Y15" s="402"/>
      <c r="Z15" s="402"/>
      <c r="AA15" s="402"/>
      <c r="AB15" s="392"/>
      <c r="AC15" s="436">
        <v>10265</v>
      </c>
      <c r="AD15" s="437"/>
      <c r="AE15" s="437"/>
      <c r="AF15" s="437"/>
      <c r="AG15" s="476"/>
      <c r="AH15" s="436">
        <v>12305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6968037</v>
      </c>
      <c r="BO15" s="349"/>
      <c r="BP15" s="349"/>
      <c r="BQ15" s="349"/>
      <c r="BR15" s="349"/>
      <c r="BS15" s="349"/>
      <c r="BT15" s="349"/>
      <c r="BU15" s="350"/>
      <c r="BV15" s="348">
        <v>6985209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32.5</v>
      </c>
      <c r="AD16" s="470"/>
      <c r="AE16" s="470"/>
      <c r="AF16" s="470"/>
      <c r="AG16" s="471"/>
      <c r="AH16" s="469">
        <v>34.1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11014556</v>
      </c>
      <c r="BO16" s="386"/>
      <c r="BP16" s="386"/>
      <c r="BQ16" s="386"/>
      <c r="BR16" s="386"/>
      <c r="BS16" s="386"/>
      <c r="BT16" s="386"/>
      <c r="BU16" s="387"/>
      <c r="BV16" s="385">
        <v>11113341</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12.7</v>
      </c>
      <c r="CU16" s="383"/>
      <c r="CV16" s="383"/>
      <c r="CW16" s="383"/>
      <c r="CX16" s="383"/>
      <c r="CY16" s="383"/>
      <c r="CZ16" s="383"/>
      <c r="DA16" s="384"/>
      <c r="DB16" s="382">
        <v>12</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134</v>
      </c>
      <c r="S17" s="487"/>
      <c r="T17" s="487"/>
      <c r="U17" s="487"/>
      <c r="V17" s="488"/>
      <c r="W17" s="401" t="s">
        <v>138</v>
      </c>
      <c r="X17" s="402"/>
      <c r="Y17" s="402"/>
      <c r="Z17" s="402"/>
      <c r="AA17" s="402"/>
      <c r="AB17" s="392"/>
      <c r="AC17" s="436">
        <v>20995</v>
      </c>
      <c r="AD17" s="437"/>
      <c r="AE17" s="437"/>
      <c r="AF17" s="437"/>
      <c r="AG17" s="476"/>
      <c r="AH17" s="436">
        <v>23105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9032181</v>
      </c>
      <c r="BO17" s="386"/>
      <c r="BP17" s="386"/>
      <c r="BQ17" s="386"/>
      <c r="BR17" s="386"/>
      <c r="BS17" s="386"/>
      <c r="BT17" s="386"/>
      <c r="BU17" s="387"/>
      <c r="BV17" s="385">
        <v>9033849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25.39</v>
      </c>
      <c r="M18" s="498"/>
      <c r="N18" s="498"/>
      <c r="O18" s="498"/>
      <c r="P18" s="498"/>
      <c r="Q18" s="498"/>
      <c r="R18" s="499"/>
      <c r="S18" s="499"/>
      <c r="T18" s="499"/>
      <c r="U18" s="499"/>
      <c r="V18" s="500"/>
      <c r="W18" s="403"/>
      <c r="X18" s="404"/>
      <c r="Y18" s="404"/>
      <c r="Z18" s="404"/>
      <c r="AA18" s="404"/>
      <c r="AB18" s="395"/>
      <c r="AC18" s="501">
        <v>66.5</v>
      </c>
      <c r="AD18" s="502"/>
      <c r="AE18" s="502"/>
      <c r="AF18" s="502"/>
      <c r="AG18" s="503"/>
      <c r="AH18" s="501">
        <v>64.099999999999994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13573065</v>
      </c>
      <c r="BO18" s="386"/>
      <c r="BP18" s="386"/>
      <c r="BQ18" s="386"/>
      <c r="BR18" s="386"/>
      <c r="BS18" s="386"/>
      <c r="BT18" s="386"/>
      <c r="BU18" s="387"/>
      <c r="BV18" s="385">
        <v>13595192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2945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16068392</v>
      </c>
      <c r="BO19" s="386"/>
      <c r="BP19" s="386"/>
      <c r="BQ19" s="386"/>
      <c r="BR19" s="386"/>
      <c r="BS19" s="386"/>
      <c r="BT19" s="386"/>
      <c r="BU19" s="387"/>
      <c r="BV19" s="385">
        <v>16035034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29685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20438194</v>
      </c>
      <c r="BO23" s="386"/>
      <c r="BP23" s="386"/>
      <c r="BQ23" s="386"/>
      <c r="BR23" s="386"/>
      <c r="BS23" s="386"/>
      <c r="BT23" s="386"/>
      <c r="BU23" s="387"/>
      <c r="BV23" s="385">
        <v>20341928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5880</v>
      </c>
      <c r="R24" s="437"/>
      <c r="S24" s="437"/>
      <c r="T24" s="437"/>
      <c r="U24" s="437"/>
      <c r="V24" s="476"/>
      <c r="W24" s="531"/>
      <c r="X24" s="519"/>
      <c r="Y24" s="520"/>
      <c r="Z24" s="435" t="s">
        <v>154</v>
      </c>
      <c r="AA24" s="415"/>
      <c r="AB24" s="415"/>
      <c r="AC24" s="415"/>
      <c r="AD24" s="415"/>
      <c r="AE24" s="415"/>
      <c r="AF24" s="415"/>
      <c r="AG24" s="416"/>
      <c r="AH24" s="436">
        <v>367</v>
      </c>
      <c r="AI24" s="437"/>
      <c r="AJ24" s="437"/>
      <c r="AK24" s="437"/>
      <c r="AL24" s="476"/>
      <c r="AM24" s="436">
        <v>1079714</v>
      </c>
      <c r="AN24" s="437"/>
      <c r="AO24" s="437"/>
      <c r="AP24" s="437"/>
      <c r="AQ24" s="437"/>
      <c r="AR24" s="476"/>
      <c r="AS24" s="436">
        <v>2942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13939827</v>
      </c>
      <c r="BO24" s="386"/>
      <c r="BP24" s="386"/>
      <c r="BQ24" s="386"/>
      <c r="BR24" s="386"/>
      <c r="BS24" s="386"/>
      <c r="BT24" s="386"/>
      <c r="BU24" s="387"/>
      <c r="BV24" s="385">
        <v>13362005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6332</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1382290</v>
      </c>
      <c r="BO25" s="349"/>
      <c r="BP25" s="349"/>
      <c r="BQ25" s="349"/>
      <c r="BR25" s="349"/>
      <c r="BS25" s="349"/>
      <c r="BT25" s="349"/>
      <c r="BU25" s="350"/>
      <c r="BV25" s="348">
        <v>1714895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5695</v>
      </c>
      <c r="R26" s="437"/>
      <c r="S26" s="437"/>
      <c r="T26" s="437"/>
      <c r="U26" s="437"/>
      <c r="V26" s="476"/>
      <c r="W26" s="531"/>
      <c r="X26" s="519"/>
      <c r="Y26" s="520"/>
      <c r="Z26" s="435" t="s">
        <v>160</v>
      </c>
      <c r="AA26" s="539"/>
      <c r="AB26" s="539"/>
      <c r="AC26" s="539"/>
      <c r="AD26" s="539"/>
      <c r="AE26" s="539"/>
      <c r="AF26" s="539"/>
      <c r="AG26" s="540"/>
      <c r="AH26" s="436">
        <v>19</v>
      </c>
      <c r="AI26" s="437"/>
      <c r="AJ26" s="437"/>
      <c r="AK26" s="437"/>
      <c r="AL26" s="476"/>
      <c r="AM26" s="436">
        <v>59584</v>
      </c>
      <c r="AN26" s="437"/>
      <c r="AO26" s="437"/>
      <c r="AP26" s="437"/>
      <c r="AQ26" s="437"/>
      <c r="AR26" s="476"/>
      <c r="AS26" s="436">
        <v>3136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5600</v>
      </c>
      <c r="R27" s="437"/>
      <c r="S27" s="437"/>
      <c r="T27" s="437"/>
      <c r="U27" s="437"/>
      <c r="V27" s="476"/>
      <c r="W27" s="531"/>
      <c r="X27" s="519"/>
      <c r="Y27" s="520"/>
      <c r="Z27" s="435" t="s">
        <v>163</v>
      </c>
      <c r="AA27" s="415"/>
      <c r="AB27" s="415"/>
      <c r="AC27" s="415"/>
      <c r="AD27" s="415"/>
      <c r="AE27" s="415"/>
      <c r="AF27" s="415"/>
      <c r="AG27" s="416"/>
      <c r="AH27" s="436">
        <v>31</v>
      </c>
      <c r="AI27" s="437"/>
      <c r="AJ27" s="437"/>
      <c r="AK27" s="437"/>
      <c r="AL27" s="476"/>
      <c r="AM27" s="436">
        <v>110451</v>
      </c>
      <c r="AN27" s="437"/>
      <c r="AO27" s="437"/>
      <c r="AP27" s="437"/>
      <c r="AQ27" s="437"/>
      <c r="AR27" s="476"/>
      <c r="AS27" s="436">
        <v>3563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5200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955978</v>
      </c>
      <c r="BO28" s="349"/>
      <c r="BP28" s="349"/>
      <c r="BQ28" s="349"/>
      <c r="BR28" s="349"/>
      <c r="BS28" s="349"/>
      <c r="BT28" s="349"/>
      <c r="BU28" s="350"/>
      <c r="BV28" s="348">
        <v>823461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15</v>
      </c>
      <c r="M29" s="437"/>
      <c r="N29" s="437"/>
      <c r="O29" s="437"/>
      <c r="P29" s="476"/>
      <c r="Q29" s="436">
        <v>5000</v>
      </c>
      <c r="R29" s="437"/>
      <c r="S29" s="437"/>
      <c r="T29" s="437"/>
      <c r="U29" s="437"/>
      <c r="V29" s="476"/>
      <c r="W29" s="531"/>
      <c r="X29" s="519"/>
      <c r="Y29" s="520"/>
      <c r="Z29" s="435" t="s">
        <v>170</v>
      </c>
      <c r="AA29" s="415"/>
      <c r="AB29" s="415"/>
      <c r="AC29" s="415"/>
      <c r="AD29" s="415"/>
      <c r="AE29" s="415"/>
      <c r="AF29" s="415"/>
      <c r="AG29" s="416"/>
      <c r="AH29" s="436">
        <v>398</v>
      </c>
      <c r="AI29" s="437"/>
      <c r="AJ29" s="437"/>
      <c r="AK29" s="437"/>
      <c r="AL29" s="476"/>
      <c r="AM29" s="436">
        <v>1190165</v>
      </c>
      <c r="AN29" s="437"/>
      <c r="AO29" s="437"/>
      <c r="AP29" s="437"/>
      <c r="AQ29" s="437"/>
      <c r="AR29" s="476"/>
      <c r="AS29" s="436">
        <v>2990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173</v>
      </c>
      <c r="BO29" s="386"/>
      <c r="BP29" s="386"/>
      <c r="BQ29" s="386"/>
      <c r="BR29" s="386"/>
      <c r="BS29" s="386"/>
      <c r="BT29" s="386"/>
      <c r="BU29" s="387"/>
      <c r="BV29" s="385">
        <v>173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2716188</v>
      </c>
      <c r="BO30" s="553"/>
      <c r="BP30" s="553"/>
      <c r="BQ30" s="553"/>
      <c r="BR30" s="553"/>
      <c r="BS30" s="553"/>
      <c r="BT30" s="553"/>
      <c r="BU30" s="554"/>
      <c r="BV30" s="552">
        <v>2689304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国民健康保険事業特別会計（事業勘定）</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柏原羽曳野藤井寺消防組合(一般会計）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柏原市土地開発公社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国民健康保険事業特別会計（施設勘定堅上診療所）</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市立柏原病院事業会計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柏原羽曳野藤井寺環境事業組合(一般会計）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柏原市健康推進財団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藤井寺市柏原市学校給食組合(一般会計）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大和川右岸水防事務組合(一般会計）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八尾市柏原市火葬場組合(一般会計）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大阪府後期高齢者医療広域連合（一般会計）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大阪府後期高齢者医療広域連合（特別会計）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大阪広域水道企業団（水道事業会計）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大阪広域水道企業団（工業用水道事業会計）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20240</v>
      </c>
      <c r="J41" s="83">
        <v>20494</v>
      </c>
      <c r="K41" s="83">
        <v>20393</v>
      </c>
      <c r="L41" s="83">
        <v>20342</v>
      </c>
      <c r="M41" s="84">
        <v>20438</v>
      </c>
    </row>
    <row r="42" spans="2:13" ht="27.75" customHeight="1">
      <c r="B42" s="1169"/>
      <c r="C42" s="1170"/>
      <c r="D42" s="85"/>
      <c r="E42" s="1175" t="s">
        <v>26</v>
      </c>
      <c r="F42" s="1175"/>
      <c r="G42" s="1175"/>
      <c r="H42" s="1176"/>
      <c r="I42" s="86">
        <v>552</v>
      </c>
      <c r="J42" s="87">
        <v>554</v>
      </c>
      <c r="K42" s="87">
        <v>408</v>
      </c>
      <c r="L42" s="87">
        <v>331</v>
      </c>
      <c r="M42" s="88">
        <v>218</v>
      </c>
    </row>
    <row r="43" spans="2:13" ht="27.75" customHeight="1">
      <c r="B43" s="1169"/>
      <c r="C43" s="1170"/>
      <c r="D43" s="85"/>
      <c r="E43" s="1175" t="s">
        <v>27</v>
      </c>
      <c r="F43" s="1175"/>
      <c r="G43" s="1175"/>
      <c r="H43" s="1176"/>
      <c r="I43" s="86">
        <v>19628</v>
      </c>
      <c r="J43" s="87">
        <v>18805</v>
      </c>
      <c r="K43" s="87">
        <v>17886</v>
      </c>
      <c r="L43" s="87">
        <v>16867</v>
      </c>
      <c r="M43" s="88">
        <v>16623</v>
      </c>
    </row>
    <row r="44" spans="2:13" ht="27.75" customHeight="1">
      <c r="B44" s="1169"/>
      <c r="C44" s="1170"/>
      <c r="D44" s="85"/>
      <c r="E44" s="1175" t="s">
        <v>28</v>
      </c>
      <c r="F44" s="1175"/>
      <c r="G44" s="1175"/>
      <c r="H44" s="1176"/>
      <c r="I44" s="86">
        <v>2073</v>
      </c>
      <c r="J44" s="87">
        <v>1827</v>
      </c>
      <c r="K44" s="87">
        <v>1631</v>
      </c>
      <c r="L44" s="87">
        <v>1445</v>
      </c>
      <c r="M44" s="88">
        <v>1361</v>
      </c>
    </row>
    <row r="45" spans="2:13" ht="27.75" customHeight="1">
      <c r="B45" s="1169"/>
      <c r="C45" s="1170"/>
      <c r="D45" s="85"/>
      <c r="E45" s="1175" t="s">
        <v>29</v>
      </c>
      <c r="F45" s="1175"/>
      <c r="G45" s="1175"/>
      <c r="H45" s="1176"/>
      <c r="I45" s="86">
        <v>4105</v>
      </c>
      <c r="J45" s="87">
        <v>3926</v>
      </c>
      <c r="K45" s="87">
        <v>3907</v>
      </c>
      <c r="L45" s="87">
        <v>3618</v>
      </c>
      <c r="M45" s="88">
        <v>3657</v>
      </c>
    </row>
    <row r="46" spans="2:13" ht="27.75" customHeight="1">
      <c r="B46" s="1169"/>
      <c r="C46" s="1170"/>
      <c r="D46" s="85"/>
      <c r="E46" s="1175" t="s">
        <v>30</v>
      </c>
      <c r="F46" s="1175"/>
      <c r="G46" s="1175"/>
      <c r="H46" s="1176"/>
      <c r="I46" s="86">
        <v>111</v>
      </c>
      <c r="J46" s="87">
        <v>101</v>
      </c>
      <c r="K46" s="87">
        <v>102</v>
      </c>
      <c r="L46" s="87">
        <v>101</v>
      </c>
      <c r="M46" s="88">
        <v>101</v>
      </c>
    </row>
    <row r="47" spans="2:13" ht="27.75" customHeight="1">
      <c r="B47" s="1169"/>
      <c r="C47" s="1170"/>
      <c r="D47" s="85"/>
      <c r="E47" s="1175" t="s">
        <v>31</v>
      </c>
      <c r="F47" s="1175"/>
      <c r="G47" s="1175"/>
      <c r="H47" s="1176"/>
      <c r="I47" s="86">
        <v>625</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2988</v>
      </c>
      <c r="J49" s="87">
        <v>2985</v>
      </c>
      <c r="K49" s="87">
        <v>3294</v>
      </c>
      <c r="L49" s="87">
        <v>3298</v>
      </c>
      <c r="M49" s="88">
        <v>3457</v>
      </c>
    </row>
    <row r="50" spans="2:13" ht="27.75" customHeight="1">
      <c r="B50" s="1169"/>
      <c r="C50" s="1170"/>
      <c r="D50" s="85"/>
      <c r="E50" s="1175" t="s">
        <v>35</v>
      </c>
      <c r="F50" s="1175"/>
      <c r="G50" s="1175"/>
      <c r="H50" s="1176"/>
      <c r="I50" s="86">
        <v>10867</v>
      </c>
      <c r="J50" s="87">
        <v>7385</v>
      </c>
      <c r="K50" s="87">
        <v>7219</v>
      </c>
      <c r="L50" s="87">
        <v>6788</v>
      </c>
      <c r="M50" s="88">
        <v>6498</v>
      </c>
    </row>
    <row r="51" spans="2:13" ht="27.75" customHeight="1">
      <c r="B51" s="1171"/>
      <c r="C51" s="1172"/>
      <c r="D51" s="85"/>
      <c r="E51" s="1175" t="s">
        <v>36</v>
      </c>
      <c r="F51" s="1175"/>
      <c r="G51" s="1175"/>
      <c r="H51" s="1176"/>
      <c r="I51" s="86">
        <v>25639</v>
      </c>
      <c r="J51" s="87">
        <v>26415</v>
      </c>
      <c r="K51" s="87">
        <v>26561</v>
      </c>
      <c r="L51" s="87">
        <v>26841</v>
      </c>
      <c r="M51" s="88">
        <v>27386</v>
      </c>
    </row>
    <row r="52" spans="2:13" ht="27.75" customHeight="1" thickBot="1">
      <c r="B52" s="1179" t="s">
        <v>37</v>
      </c>
      <c r="C52" s="1180"/>
      <c r="D52" s="90"/>
      <c r="E52" s="1181" t="s">
        <v>38</v>
      </c>
      <c r="F52" s="1181"/>
      <c r="G52" s="1181"/>
      <c r="H52" s="1182"/>
      <c r="I52" s="91">
        <v>7840</v>
      </c>
      <c r="J52" s="92">
        <v>8920</v>
      </c>
      <c r="K52" s="92">
        <v>7253</v>
      </c>
      <c r="L52" s="92">
        <v>5776</v>
      </c>
      <c r="M52" s="93">
        <v>5057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18899</v>
      </c>
      <c r="E3" s="116"/>
      <c r="F3" s="117">
        <v>47847</v>
      </c>
      <c r="G3" s="118"/>
      <c r="H3" s="119"/>
    </row>
    <row r="4" spans="1:8">
      <c r="A4" s="120"/>
      <c r="B4" s="121"/>
      <c r="C4" s="122"/>
      <c r="D4" s="123">
        <v>13289</v>
      </c>
      <c r="E4" s="124"/>
      <c r="F4" s="125">
        <v>27406</v>
      </c>
      <c r="G4" s="126"/>
      <c r="H4" s="127"/>
    </row>
    <row r="5" spans="1:8">
      <c r="A5" s="108" t="s">
        <v>510</v>
      </c>
      <c r="B5" s="113"/>
      <c r="C5" s="114"/>
      <c r="D5" s="115">
        <v>16912</v>
      </c>
      <c r="E5" s="116"/>
      <c r="F5" s="117">
        <v>44162</v>
      </c>
      <c r="G5" s="118"/>
      <c r="H5" s="119"/>
    </row>
    <row r="6" spans="1:8">
      <c r="A6" s="120"/>
      <c r="B6" s="121"/>
      <c r="C6" s="122"/>
      <c r="D6" s="123">
        <v>10713</v>
      </c>
      <c r="E6" s="124"/>
      <c r="F6" s="125">
        <v>24931</v>
      </c>
      <c r="G6" s="126"/>
      <c r="H6" s="127"/>
    </row>
    <row r="7" spans="1:8">
      <c r="A7" s="108" t="s">
        <v>511</v>
      </c>
      <c r="B7" s="113"/>
      <c r="C7" s="114"/>
      <c r="D7" s="115">
        <v>11318</v>
      </c>
      <c r="E7" s="116"/>
      <c r="F7" s="117">
        <v>47569</v>
      </c>
      <c r="G7" s="118"/>
      <c r="H7" s="119"/>
    </row>
    <row r="8" spans="1:8">
      <c r="A8" s="120"/>
      <c r="B8" s="121"/>
      <c r="C8" s="122"/>
      <c r="D8" s="123">
        <v>7822</v>
      </c>
      <c r="E8" s="124"/>
      <c r="F8" s="125">
        <v>26255</v>
      </c>
      <c r="G8" s="126"/>
      <c r="H8" s="127"/>
    </row>
    <row r="9" spans="1:8">
      <c r="A9" s="108" t="s">
        <v>512</v>
      </c>
      <c r="B9" s="113"/>
      <c r="C9" s="114"/>
      <c r="D9" s="115">
        <v>12129</v>
      </c>
      <c r="E9" s="116"/>
      <c r="F9" s="117">
        <v>50880</v>
      </c>
      <c r="G9" s="118"/>
      <c r="H9" s="119"/>
    </row>
    <row r="10" spans="1:8">
      <c r="A10" s="120"/>
      <c r="B10" s="121"/>
      <c r="C10" s="122"/>
      <c r="D10" s="123">
        <v>9182</v>
      </c>
      <c r="E10" s="124"/>
      <c r="F10" s="125">
        <v>26879</v>
      </c>
      <c r="G10" s="126"/>
      <c r="H10" s="127"/>
    </row>
    <row r="11" spans="1:8">
      <c r="A11" s="108" t="s">
        <v>513</v>
      </c>
      <c r="B11" s="113"/>
      <c r="C11" s="114"/>
      <c r="D11" s="115">
        <v>18249</v>
      </c>
      <c r="E11" s="116"/>
      <c r="F11" s="117">
        <v>63956</v>
      </c>
      <c r="G11" s="118"/>
      <c r="H11" s="119"/>
    </row>
    <row r="12" spans="1:8">
      <c r="A12" s="120"/>
      <c r="B12" s="121"/>
      <c r="C12" s="128"/>
      <c r="D12" s="123">
        <v>12384</v>
      </c>
      <c r="E12" s="124"/>
      <c r="F12" s="125">
        <v>29239</v>
      </c>
      <c r="G12" s="126"/>
      <c r="H12" s="127"/>
    </row>
    <row r="13" spans="1:8">
      <c r="A13" s="108"/>
      <c r="B13" s="113"/>
      <c r="C13" s="129"/>
      <c r="D13" s="130">
        <v>15501</v>
      </c>
      <c r="E13" s="131"/>
      <c r="F13" s="132">
        <v>50883</v>
      </c>
      <c r="G13" s="133"/>
      <c r="H13" s="119"/>
    </row>
    <row r="14" spans="1:8">
      <c r="A14" s="120"/>
      <c r="B14" s="121"/>
      <c r="C14" s="122"/>
      <c r="D14" s="123">
        <v>10678</v>
      </c>
      <c r="E14" s="124"/>
      <c r="F14" s="125">
        <v>26942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0.08</v>
      </c>
      <c r="C19" s="134">
        <f>ROUND(VALUE(SUBSTITUTE(実質収支比率等に係る経年分析!G$48,"▲","-")),2)</f>
        <v>5.01</v>
      </c>
      <c r="D19" s="134">
        <f>ROUND(VALUE(SUBSTITUTE(実質収支比率等に係る経年分析!H$48,"▲","-")),2)</f>
        <v>3.23</v>
      </c>
      <c r="E19" s="134">
        <f>ROUND(VALUE(SUBSTITUTE(実質収支比率等に係る経年分析!I$48,"▲","-")),2)</f>
        <v>1.79</v>
      </c>
      <c r="F19" s="134">
        <f>ROUND(VALUE(SUBSTITUTE(実質収支比率等に係る経年分析!J$48,"▲","-")),2)</f>
        <v>0.79</v>
      </c>
    </row>
    <row r="20" spans="1:11">
      <c r="A20" s="134" t="s">
        <v>43</v>
      </c>
      <c r="B20" s="134">
        <f>ROUND(VALUE(SUBSTITUTE(実質収支比率等に係る経年分析!F$47,"▲","-")),2)</f>
        <v>1.5</v>
      </c>
      <c r="C20" s="134">
        <f>ROUND(VALUE(SUBSTITUTE(実質収支比率等に係る経年分析!G$47,"▲","-")),2)</f>
        <v>1.53</v>
      </c>
      <c r="D20" s="134">
        <f>ROUND(VALUE(SUBSTITUTE(実質収支比率等に係る経年分析!H$47,"▲","-")),2)</f>
        <v>4.17</v>
      </c>
      <c r="E20" s="134">
        <f>ROUND(VALUE(SUBSTITUTE(実質収支比率等に係る経年分析!I$47,"▲","-")),2)</f>
        <v>5.67</v>
      </c>
      <c r="F20" s="134">
        <f>ROUND(VALUE(SUBSTITUTE(実質収支比率等に係る経年分析!J$47,"▲","-")),2)</f>
        <v>6.6</v>
      </c>
    </row>
    <row r="21" spans="1:11">
      <c r="A21" s="134" t="s">
        <v>44</v>
      </c>
      <c r="B21" s="134">
        <f>IF(ISNUMBER(VALUE(SUBSTITUTE(実質収支比率等に係る経年分析!F$49,"▲","-"))),ROUND(VALUE(SUBSTITUTE(実質収支比率等に係る経年分析!F$49,"▲","-")),2),NA())</f>
        <v>-0.53</v>
      </c>
      <c r="C21" s="134">
        <f>IF(ISNUMBER(VALUE(SUBSTITUTE(実質収支比率等に係る経年分析!G$49,"▲","-"))),ROUND(VALUE(SUBSTITUTE(実質収支比率等に係る経年分析!G$49,"▲","-")),2),NA())</f>
        <v>4.93</v>
      </c>
      <c r="D21" s="134">
        <f>IF(ISNUMBER(VALUE(SUBSTITUTE(実質収支比率等に係る経年分析!H$49,"▲","-"))),ROUND(VALUE(SUBSTITUTE(実質収支比率等に係る経年分析!H$49,"▲","-")),2),NA())</f>
        <v>-1.85</v>
      </c>
      <c r="E21" s="134">
        <f>IF(ISNUMBER(VALUE(SUBSTITUTE(実質収支比率等に係る経年分析!I$49,"▲","-"))),ROUND(VALUE(SUBSTITUTE(実質収支比率等に係る経年分析!I$49,"▲","-")),2),NA())</f>
        <v>-1.36</v>
      </c>
      <c r="F21" s="134">
        <f>IF(ISNUMBER(VALUE(SUBSTITUTE(実質収支比率等に係る経年分析!J$49,"▲","-"))),ROUND(VALUE(SUBSTITUTE(実質収支比率等に係る経年分析!J$49,"▲","-")),2),NA())</f>
        <v>-0.98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国民健康保険事業特別会計（施設勘定堅上診療所）</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13.27</v>
      </c>
    </row>
    <row r="35" spans="1:16">
      <c r="A35" s="135" t="str">
        <f>IF(連結実質赤字比率に係る赤字・黒字の構成分析!C$35="",NA(),連結実質赤字比率に係る赤字・黒字の構成分析!C$35)</f>
        <v>市立柏原病院事業会計</v>
      </c>
      <c r="B35" s="135">
        <f>IF(ROUND(VALUE(SUBSTITUTE(連結実質赤字比率に係る赤字・黒字の構成分析!F$35,"▲", "-")), 2) &lt; 0, ABS(ROUND(VALUE(SUBSTITUTE(連結実質赤字比率に係る赤字・黒字の構成分析!F$35,"▲", "-")), 2)), NA())</f>
        <v>4.05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3.7</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2.95</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2.68</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3.13</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国民健康保険事業特別会計（事業勘定）</v>
      </c>
      <c r="B36" s="135">
        <f>IF(ROUND(VALUE(SUBSTITUTE(連結実質赤字比率に係る赤字・黒字の構成分析!F$34,"▲", "-")), 2) &lt; 0, ABS(ROUND(VALUE(SUBSTITUTE(連結実質赤字比率に係る赤字・黒字の構成分析!F$34,"▲", "-")), 2)), NA())</f>
        <v>8.24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6.86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5.81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5.57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2351</v>
      </c>
      <c r="E42" s="136"/>
      <c r="F42" s="136"/>
      <c r="G42" s="136">
        <f>'実質公債費比率（分子）の構造'!L$52</f>
        <v>2380</v>
      </c>
      <c r="H42" s="136"/>
      <c r="I42" s="136"/>
      <c r="J42" s="136">
        <f>'実質公債費比率（分子）の構造'!M$52</f>
        <v>2273</v>
      </c>
      <c r="K42" s="136"/>
      <c r="L42" s="136"/>
      <c r="M42" s="136">
        <f>'実質公債費比率（分子）の構造'!N$52</f>
        <v>2298</v>
      </c>
      <c r="N42" s="136"/>
      <c r="O42" s="136"/>
      <c r="P42" s="136">
        <f>'実質公債費比率（分子）の構造'!O$52</f>
        <v>2367</v>
      </c>
    </row>
    <row r="43" spans="1:16">
      <c r="A43" s="136" t="s">
        <v>52</v>
      </c>
      <c r="B43" s="136">
        <f>'実質公債費比率（分子）の構造'!K$51</f>
        <v>8</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f>'実質公債費比率（分子）の構造'!L$50</f>
        <v>6</v>
      </c>
      <c r="F44" s="136"/>
      <c r="G44" s="136"/>
      <c r="H44" s="136">
        <f>'実質公債費比率（分子）の構造'!M$50</f>
        <v>5</v>
      </c>
      <c r="I44" s="136"/>
      <c r="J44" s="136"/>
      <c r="K44" s="136">
        <f>'実質公債費比率（分子）の構造'!N$50</f>
        <v>3</v>
      </c>
      <c r="L44" s="136"/>
      <c r="M44" s="136"/>
      <c r="N44" s="136">
        <f>'実質公債費比率（分子）の構造'!O$50</f>
        <v>2</v>
      </c>
      <c r="O44" s="136"/>
      <c r="P44" s="136"/>
    </row>
    <row r="45" spans="1:16">
      <c r="A45" s="136" t="s">
        <v>54</v>
      </c>
      <c r="B45" s="136">
        <f>'実質公債費比率（分子）の構造'!K$49</f>
        <v>322</v>
      </c>
      <c r="C45" s="136"/>
      <c r="D45" s="136"/>
      <c r="E45" s="136">
        <f>'実質公債費比率（分子）の構造'!L$49</f>
        <v>302</v>
      </c>
      <c r="F45" s="136"/>
      <c r="G45" s="136"/>
      <c r="H45" s="136">
        <f>'実質公債費比率（分子）の構造'!M$49</f>
        <v>282</v>
      </c>
      <c r="I45" s="136"/>
      <c r="J45" s="136"/>
      <c r="K45" s="136">
        <f>'実質公債費比率（分子）の構造'!N$49</f>
        <v>280</v>
      </c>
      <c r="L45" s="136"/>
      <c r="M45" s="136"/>
      <c r="N45" s="136">
        <f>'実質公債費比率（分子）の構造'!O$49</f>
        <v>274</v>
      </c>
      <c r="O45" s="136"/>
      <c r="P45" s="136"/>
    </row>
    <row r="46" spans="1:16">
      <c r="A46" s="136" t="s">
        <v>55</v>
      </c>
      <c r="B46" s="136">
        <f>'実質公債費比率（分子）の構造'!K$48</f>
        <v>1386</v>
      </c>
      <c r="C46" s="136"/>
      <c r="D46" s="136"/>
      <c r="E46" s="136">
        <f>'実質公債費比率（分子）の構造'!L$48</f>
        <v>1281</v>
      </c>
      <c r="F46" s="136"/>
      <c r="G46" s="136"/>
      <c r="H46" s="136">
        <f>'実質公債費比率（分子）の構造'!M$48</f>
        <v>1264</v>
      </c>
      <c r="I46" s="136"/>
      <c r="J46" s="136"/>
      <c r="K46" s="136">
        <f>'実質公債費比率（分子）の構造'!N$48</f>
        <v>1290</v>
      </c>
      <c r="L46" s="136"/>
      <c r="M46" s="136"/>
      <c r="N46" s="136">
        <f>'実質公債費比率（分子）の構造'!O$48</f>
        <v>1388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1884</v>
      </c>
      <c r="C49" s="136"/>
      <c r="D49" s="136"/>
      <c r="E49" s="136">
        <f>'実質公債費比率（分子）の構造'!L$45</f>
        <v>1952</v>
      </c>
      <c r="F49" s="136"/>
      <c r="G49" s="136"/>
      <c r="H49" s="136">
        <f>'実質公債費比率（分子）の構造'!M$45</f>
        <v>1858</v>
      </c>
      <c r="I49" s="136"/>
      <c r="J49" s="136"/>
      <c r="K49" s="136">
        <f>'実質公債費比率（分子）の構造'!N$45</f>
        <v>1926</v>
      </c>
      <c r="L49" s="136"/>
      <c r="M49" s="136"/>
      <c r="N49" s="136">
        <f>'実質公債費比率（分子）の構造'!O$45</f>
        <v>2063</v>
      </c>
      <c r="O49" s="136"/>
      <c r="P49" s="136"/>
    </row>
    <row r="50" spans="1:16">
      <c r="A50" s="136" t="s">
        <v>59</v>
      </c>
      <c r="B50" s="136" t="e">
        <f>NA()</f>
        <v>#N/A</v>
      </c>
      <c r="C50" s="136">
        <f>IF(ISNUMBER('実質公債費比率（分子）の構造'!K$53),'実質公債費比率（分子）の構造'!K$53,NA())</f>
        <v>1249</v>
      </c>
      <c r="D50" s="136" t="e">
        <f>NA()</f>
        <v>#N/A</v>
      </c>
      <c r="E50" s="136" t="e">
        <f>NA()</f>
        <v>#N/A</v>
      </c>
      <c r="F50" s="136">
        <f>IF(ISNUMBER('実質公債費比率（分子）の構造'!L$53),'実質公債費比率（分子）の構造'!L$53,NA())</f>
        <v>1162</v>
      </c>
      <c r="G50" s="136" t="e">
        <f>NA()</f>
        <v>#N/A</v>
      </c>
      <c r="H50" s="136" t="e">
        <f>NA()</f>
        <v>#N/A</v>
      </c>
      <c r="I50" s="136">
        <f>IF(ISNUMBER('実質公債費比率（分子）の構造'!M$53),'実質公債費比率（分子）の構造'!M$53,NA())</f>
        <v>1137</v>
      </c>
      <c r="J50" s="136" t="e">
        <f>NA()</f>
        <v>#N/A</v>
      </c>
      <c r="K50" s="136" t="e">
        <f>NA()</f>
        <v>#N/A</v>
      </c>
      <c r="L50" s="136">
        <f>IF(ISNUMBER('実質公債費比率（分子）の構造'!N$53),'実質公債費比率（分子）の構造'!N$53,NA())</f>
        <v>1201</v>
      </c>
      <c r="M50" s="136" t="e">
        <f>NA()</f>
        <v>#N/A</v>
      </c>
      <c r="N50" s="136" t="e">
        <f>NA()</f>
        <v>#N/A</v>
      </c>
      <c r="O50" s="136">
        <f>IF(ISNUMBER('実質公債費比率（分子）の構造'!O$53),'実質公債費比率（分子）の構造'!O$53,NA())</f>
        <v>1360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25639</v>
      </c>
      <c r="E56" s="135"/>
      <c r="F56" s="135"/>
      <c r="G56" s="135">
        <f>'将来負担比率（分子）の構造'!J$51</f>
        <v>26415</v>
      </c>
      <c r="H56" s="135"/>
      <c r="I56" s="135"/>
      <c r="J56" s="135">
        <f>'将来負担比率（分子）の構造'!K$51</f>
        <v>26561</v>
      </c>
      <c r="K56" s="135"/>
      <c r="L56" s="135"/>
      <c r="M56" s="135">
        <f>'将来負担比率（分子）の構造'!L$51</f>
        <v>26841</v>
      </c>
      <c r="N56" s="135"/>
      <c r="O56" s="135"/>
      <c r="P56" s="135">
        <f>'将来負担比率（分子）の構造'!M$51</f>
        <v>27386</v>
      </c>
    </row>
    <row r="57" spans="1:16">
      <c r="A57" s="135" t="s">
        <v>35</v>
      </c>
      <c r="B57" s="135"/>
      <c r="C57" s="135"/>
      <c r="D57" s="135">
        <f>'将来負担比率（分子）の構造'!I$50</f>
        <v>10867</v>
      </c>
      <c r="E57" s="135"/>
      <c r="F57" s="135"/>
      <c r="G57" s="135">
        <f>'将来負担比率（分子）の構造'!J$50</f>
        <v>7385</v>
      </c>
      <c r="H57" s="135"/>
      <c r="I57" s="135"/>
      <c r="J57" s="135">
        <f>'将来負担比率（分子）の構造'!K$50</f>
        <v>7219</v>
      </c>
      <c r="K57" s="135"/>
      <c r="L57" s="135"/>
      <c r="M57" s="135">
        <f>'将来負担比率（分子）の構造'!L$50</f>
        <v>6788</v>
      </c>
      <c r="N57" s="135"/>
      <c r="O57" s="135"/>
      <c r="P57" s="135">
        <f>'将来負担比率（分子）の構造'!M$50</f>
        <v>6498</v>
      </c>
    </row>
    <row r="58" spans="1:16">
      <c r="A58" s="135" t="s">
        <v>34</v>
      </c>
      <c r="B58" s="135"/>
      <c r="C58" s="135"/>
      <c r="D58" s="135">
        <f>'将来負担比率（分子）の構造'!I$49</f>
        <v>2988</v>
      </c>
      <c r="E58" s="135"/>
      <c r="F58" s="135"/>
      <c r="G58" s="135">
        <f>'将来負担比率（分子）の構造'!J$49</f>
        <v>2985</v>
      </c>
      <c r="H58" s="135"/>
      <c r="I58" s="135"/>
      <c r="J58" s="135">
        <f>'将来負担比率（分子）の構造'!K$49</f>
        <v>3294</v>
      </c>
      <c r="K58" s="135"/>
      <c r="L58" s="135"/>
      <c r="M58" s="135">
        <f>'将来負担比率（分子）の構造'!L$49</f>
        <v>3298</v>
      </c>
      <c r="N58" s="135"/>
      <c r="O58" s="135"/>
      <c r="P58" s="135">
        <f>'将来負担比率（分子）の構造'!M$49</f>
        <v>3457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625</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111</v>
      </c>
      <c r="C61" s="135"/>
      <c r="D61" s="135"/>
      <c r="E61" s="135">
        <f>'将来負担比率（分子）の構造'!J$46</f>
        <v>101</v>
      </c>
      <c r="F61" s="135"/>
      <c r="G61" s="135"/>
      <c r="H61" s="135">
        <f>'将来負担比率（分子）の構造'!K$46</f>
        <v>102</v>
      </c>
      <c r="I61" s="135"/>
      <c r="J61" s="135"/>
      <c r="K61" s="135">
        <f>'将来負担比率（分子）の構造'!L$46</f>
        <v>101</v>
      </c>
      <c r="L61" s="135"/>
      <c r="M61" s="135"/>
      <c r="N61" s="135">
        <f>'将来負担比率（分子）の構造'!M$46</f>
        <v>101</v>
      </c>
      <c r="O61" s="135"/>
      <c r="P61" s="135"/>
    </row>
    <row r="62" spans="1:16">
      <c r="A62" s="135" t="s">
        <v>29</v>
      </c>
      <c r="B62" s="135">
        <f>'将来負担比率（分子）の構造'!I$45</f>
        <v>4105</v>
      </c>
      <c r="C62" s="135"/>
      <c r="D62" s="135"/>
      <c r="E62" s="135">
        <f>'将来負担比率（分子）の構造'!J$45</f>
        <v>3926</v>
      </c>
      <c r="F62" s="135"/>
      <c r="G62" s="135"/>
      <c r="H62" s="135">
        <f>'将来負担比率（分子）の構造'!K$45</f>
        <v>3907</v>
      </c>
      <c r="I62" s="135"/>
      <c r="J62" s="135"/>
      <c r="K62" s="135">
        <f>'将来負担比率（分子）の構造'!L$45</f>
        <v>3618</v>
      </c>
      <c r="L62" s="135"/>
      <c r="M62" s="135"/>
      <c r="N62" s="135">
        <f>'将来負担比率（分子）の構造'!M$45</f>
        <v>3657</v>
      </c>
      <c r="O62" s="135"/>
      <c r="P62" s="135"/>
    </row>
    <row r="63" spans="1:16">
      <c r="A63" s="135" t="s">
        <v>28</v>
      </c>
      <c r="B63" s="135">
        <f>'将来負担比率（分子）の構造'!I$44</f>
        <v>2073</v>
      </c>
      <c r="C63" s="135"/>
      <c r="D63" s="135"/>
      <c r="E63" s="135">
        <f>'将来負担比率（分子）の構造'!J$44</f>
        <v>1827</v>
      </c>
      <c r="F63" s="135"/>
      <c r="G63" s="135"/>
      <c r="H63" s="135">
        <f>'将来負担比率（分子）の構造'!K$44</f>
        <v>1631</v>
      </c>
      <c r="I63" s="135"/>
      <c r="J63" s="135"/>
      <c r="K63" s="135">
        <f>'将来負担比率（分子）の構造'!L$44</f>
        <v>1445</v>
      </c>
      <c r="L63" s="135"/>
      <c r="M63" s="135"/>
      <c r="N63" s="135">
        <f>'将来負担比率（分子）の構造'!M$44</f>
        <v>1361</v>
      </c>
      <c r="O63" s="135"/>
      <c r="P63" s="135"/>
    </row>
    <row r="64" spans="1:16">
      <c r="A64" s="135" t="s">
        <v>27</v>
      </c>
      <c r="B64" s="135">
        <f>'将来負担比率（分子）の構造'!I$43</f>
        <v>19628</v>
      </c>
      <c r="C64" s="135"/>
      <c r="D64" s="135"/>
      <c r="E64" s="135">
        <f>'将来負担比率（分子）の構造'!J$43</f>
        <v>18805</v>
      </c>
      <c r="F64" s="135"/>
      <c r="G64" s="135"/>
      <c r="H64" s="135">
        <f>'将来負担比率（分子）の構造'!K$43</f>
        <v>17886</v>
      </c>
      <c r="I64" s="135"/>
      <c r="J64" s="135"/>
      <c r="K64" s="135">
        <f>'将来負担比率（分子）の構造'!L$43</f>
        <v>16867</v>
      </c>
      <c r="L64" s="135"/>
      <c r="M64" s="135"/>
      <c r="N64" s="135">
        <f>'将来負担比率（分子）の構造'!M$43</f>
        <v>16623</v>
      </c>
      <c r="O64" s="135"/>
      <c r="P64" s="135"/>
    </row>
    <row r="65" spans="1:16">
      <c r="A65" s="135" t="s">
        <v>26</v>
      </c>
      <c r="B65" s="135">
        <f>'将来負担比率（分子）の構造'!I$42</f>
        <v>552</v>
      </c>
      <c r="C65" s="135"/>
      <c r="D65" s="135"/>
      <c r="E65" s="135">
        <f>'将来負担比率（分子）の構造'!J$42</f>
        <v>554</v>
      </c>
      <c r="F65" s="135"/>
      <c r="G65" s="135"/>
      <c r="H65" s="135">
        <f>'将来負担比率（分子）の構造'!K$42</f>
        <v>408</v>
      </c>
      <c r="I65" s="135"/>
      <c r="J65" s="135"/>
      <c r="K65" s="135">
        <f>'将来負担比率（分子）の構造'!L$42</f>
        <v>331</v>
      </c>
      <c r="L65" s="135"/>
      <c r="M65" s="135"/>
      <c r="N65" s="135">
        <f>'将来負担比率（分子）の構造'!M$42</f>
        <v>218</v>
      </c>
      <c r="O65" s="135"/>
      <c r="P65" s="135"/>
    </row>
    <row r="66" spans="1:16">
      <c r="A66" s="135" t="s">
        <v>25</v>
      </c>
      <c r="B66" s="135">
        <f>'将来負担比率（分子）の構造'!I$41</f>
        <v>20240</v>
      </c>
      <c r="C66" s="135"/>
      <c r="D66" s="135"/>
      <c r="E66" s="135">
        <f>'将来負担比率（分子）の構造'!J$41</f>
        <v>20494</v>
      </c>
      <c r="F66" s="135"/>
      <c r="G66" s="135"/>
      <c r="H66" s="135">
        <f>'将来負担比率（分子）の構造'!K$41</f>
        <v>20393</v>
      </c>
      <c r="I66" s="135"/>
      <c r="J66" s="135"/>
      <c r="K66" s="135">
        <f>'将来負担比率（分子）の構造'!L$41</f>
        <v>20342</v>
      </c>
      <c r="L66" s="135"/>
      <c r="M66" s="135"/>
      <c r="N66" s="135">
        <f>'将来負担比率（分子）の構造'!M$41</f>
        <v>20438</v>
      </c>
      <c r="O66" s="135"/>
      <c r="P66" s="135"/>
    </row>
    <row r="67" spans="1:16">
      <c r="A67" s="135" t="s">
        <v>63</v>
      </c>
      <c r="B67" s="135" t="e">
        <f>NA()</f>
        <v>#N/A</v>
      </c>
      <c r="C67" s="135">
        <f>IF(ISNUMBER('将来負担比率（分子）の構造'!I$52), IF('将来負担比率（分子）の構造'!I$52 &lt; 0, 0, '将来負担比率（分子）の構造'!I$52), NA())</f>
        <v>7840</v>
      </c>
      <c r="D67" s="135" t="e">
        <f>NA()</f>
        <v>#N/A</v>
      </c>
      <c r="E67" s="135" t="e">
        <f>NA()</f>
        <v>#N/A</v>
      </c>
      <c r="F67" s="135">
        <f>IF(ISNUMBER('将来負担比率（分子）の構造'!J$52), IF('将来負担比率（分子）の構造'!J$52 &lt; 0, 0, '将来負担比率（分子）の構造'!J$52), NA())</f>
        <v>8920</v>
      </c>
      <c r="G67" s="135" t="e">
        <f>NA()</f>
        <v>#N/A</v>
      </c>
      <c r="H67" s="135" t="e">
        <f>NA()</f>
        <v>#N/A</v>
      </c>
      <c r="I67" s="135">
        <f>IF(ISNUMBER('将来負担比率（分子）の構造'!K$52), IF('将来負担比率（分子）の構造'!K$52 &lt; 0, 0, '将来負担比率（分子）の構造'!K$52), NA())</f>
        <v>7253</v>
      </c>
      <c r="J67" s="135" t="e">
        <f>NA()</f>
        <v>#N/A</v>
      </c>
      <c r="K67" s="135" t="e">
        <f>NA()</f>
        <v>#N/A</v>
      </c>
      <c r="L67" s="135">
        <f>IF(ISNUMBER('将来負担比率（分子）の構造'!L$52), IF('将来負担比率（分子）の構造'!L$52 &lt; 0, 0, '将来負担比率（分子）の構造'!L$52), NA())</f>
        <v>5776</v>
      </c>
      <c r="M67" s="135" t="e">
        <f>NA()</f>
        <v>#N/A</v>
      </c>
      <c r="N67" s="135" t="e">
        <f>NA()</f>
        <v>#N/A</v>
      </c>
      <c r="O67" s="135">
        <f>IF(ISNUMBER('将来負担比率（分子）の構造'!M$52), IF('将来負担比率（分子）の構造'!M$52 &lt; 0, 0, '将来負担比率（分子）の構造'!M$52), NA())</f>
        <v>5057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8804883</v>
      </c>
      <c r="S5" s="581"/>
      <c r="T5" s="581"/>
      <c r="U5" s="581"/>
      <c r="V5" s="581"/>
      <c r="W5" s="581"/>
      <c r="X5" s="581"/>
      <c r="Y5" s="582"/>
      <c r="Z5" s="583">
        <v>38.700000000000003</v>
      </c>
      <c r="AA5" s="583"/>
      <c r="AB5" s="583"/>
      <c r="AC5" s="583"/>
      <c r="AD5" s="584">
        <v>8089758</v>
      </c>
      <c r="AE5" s="584"/>
      <c r="AF5" s="584"/>
      <c r="AG5" s="584"/>
      <c r="AH5" s="584"/>
      <c r="AI5" s="584"/>
      <c r="AJ5" s="584"/>
      <c r="AK5" s="584"/>
      <c r="AL5" s="585">
        <v>60.8</v>
      </c>
      <c r="AM5" s="586"/>
      <c r="AN5" s="586"/>
      <c r="AO5" s="587"/>
      <c r="AP5" s="577" t="s">
        <v>208</v>
      </c>
      <c r="AQ5" s="578"/>
      <c r="AR5" s="578"/>
      <c r="AS5" s="578"/>
      <c r="AT5" s="578"/>
      <c r="AU5" s="578"/>
      <c r="AV5" s="578"/>
      <c r="AW5" s="578"/>
      <c r="AX5" s="578"/>
      <c r="AY5" s="578"/>
      <c r="AZ5" s="578"/>
      <c r="BA5" s="578"/>
      <c r="BB5" s="578"/>
      <c r="BC5" s="578"/>
      <c r="BD5" s="578"/>
      <c r="BE5" s="578"/>
      <c r="BF5" s="579"/>
      <c r="BG5" s="591">
        <v>8089758</v>
      </c>
      <c r="BH5" s="592"/>
      <c r="BI5" s="592"/>
      <c r="BJ5" s="592"/>
      <c r="BK5" s="592"/>
      <c r="BL5" s="592"/>
      <c r="BM5" s="592"/>
      <c r="BN5" s="593"/>
      <c r="BO5" s="594">
        <v>91.9</v>
      </c>
      <c r="BP5" s="594"/>
      <c r="BQ5" s="594"/>
      <c r="BR5" s="594"/>
      <c r="BS5" s="595">
        <v>72634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124141</v>
      </c>
      <c r="S6" s="592"/>
      <c r="T6" s="592"/>
      <c r="U6" s="592"/>
      <c r="V6" s="592"/>
      <c r="W6" s="592"/>
      <c r="X6" s="592"/>
      <c r="Y6" s="593"/>
      <c r="Z6" s="594">
        <v>0.5</v>
      </c>
      <c r="AA6" s="594"/>
      <c r="AB6" s="594"/>
      <c r="AC6" s="594"/>
      <c r="AD6" s="595">
        <v>124141</v>
      </c>
      <c r="AE6" s="595"/>
      <c r="AF6" s="595"/>
      <c r="AG6" s="595"/>
      <c r="AH6" s="595"/>
      <c r="AI6" s="595"/>
      <c r="AJ6" s="595"/>
      <c r="AK6" s="595"/>
      <c r="AL6" s="596">
        <v>0.9</v>
      </c>
      <c r="AM6" s="597"/>
      <c r="AN6" s="597"/>
      <c r="AO6" s="598"/>
      <c r="AP6" s="588" t="s">
        <v>213</v>
      </c>
      <c r="AQ6" s="589"/>
      <c r="AR6" s="589"/>
      <c r="AS6" s="589"/>
      <c r="AT6" s="589"/>
      <c r="AU6" s="589"/>
      <c r="AV6" s="589"/>
      <c r="AW6" s="589"/>
      <c r="AX6" s="589"/>
      <c r="AY6" s="589"/>
      <c r="AZ6" s="589"/>
      <c r="BA6" s="589"/>
      <c r="BB6" s="589"/>
      <c r="BC6" s="589"/>
      <c r="BD6" s="589"/>
      <c r="BE6" s="589"/>
      <c r="BF6" s="590"/>
      <c r="BG6" s="591">
        <v>8089758</v>
      </c>
      <c r="BH6" s="592"/>
      <c r="BI6" s="592"/>
      <c r="BJ6" s="592"/>
      <c r="BK6" s="592"/>
      <c r="BL6" s="592"/>
      <c r="BM6" s="592"/>
      <c r="BN6" s="593"/>
      <c r="BO6" s="594">
        <v>91.9</v>
      </c>
      <c r="BP6" s="594"/>
      <c r="BQ6" s="594"/>
      <c r="BR6" s="594"/>
      <c r="BS6" s="595">
        <v>72634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252482</v>
      </c>
      <c r="CS6" s="592"/>
      <c r="CT6" s="592"/>
      <c r="CU6" s="592"/>
      <c r="CV6" s="592"/>
      <c r="CW6" s="592"/>
      <c r="CX6" s="592"/>
      <c r="CY6" s="593"/>
      <c r="CZ6" s="594">
        <v>1.1000000000000001</v>
      </c>
      <c r="DA6" s="594"/>
      <c r="DB6" s="594"/>
      <c r="DC6" s="594"/>
      <c r="DD6" s="600" t="s">
        <v>215</v>
      </c>
      <c r="DE6" s="592"/>
      <c r="DF6" s="592"/>
      <c r="DG6" s="592"/>
      <c r="DH6" s="592"/>
      <c r="DI6" s="592"/>
      <c r="DJ6" s="592"/>
      <c r="DK6" s="592"/>
      <c r="DL6" s="592"/>
      <c r="DM6" s="592"/>
      <c r="DN6" s="592"/>
      <c r="DO6" s="592"/>
      <c r="DP6" s="593"/>
      <c r="DQ6" s="600">
        <v>252422</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37600</v>
      </c>
      <c r="S7" s="592"/>
      <c r="T7" s="592"/>
      <c r="U7" s="592"/>
      <c r="V7" s="592"/>
      <c r="W7" s="592"/>
      <c r="X7" s="592"/>
      <c r="Y7" s="593"/>
      <c r="Z7" s="594">
        <v>0.2</v>
      </c>
      <c r="AA7" s="594"/>
      <c r="AB7" s="594"/>
      <c r="AC7" s="594"/>
      <c r="AD7" s="595">
        <v>37600</v>
      </c>
      <c r="AE7" s="595"/>
      <c r="AF7" s="595"/>
      <c r="AG7" s="595"/>
      <c r="AH7" s="595"/>
      <c r="AI7" s="595"/>
      <c r="AJ7" s="595"/>
      <c r="AK7" s="595"/>
      <c r="AL7" s="596">
        <v>0.3</v>
      </c>
      <c r="AM7" s="597"/>
      <c r="AN7" s="597"/>
      <c r="AO7" s="598"/>
      <c r="AP7" s="588" t="s">
        <v>217</v>
      </c>
      <c r="AQ7" s="589"/>
      <c r="AR7" s="589"/>
      <c r="AS7" s="589"/>
      <c r="AT7" s="589"/>
      <c r="AU7" s="589"/>
      <c r="AV7" s="589"/>
      <c r="AW7" s="589"/>
      <c r="AX7" s="589"/>
      <c r="AY7" s="589"/>
      <c r="AZ7" s="589"/>
      <c r="BA7" s="589"/>
      <c r="BB7" s="589"/>
      <c r="BC7" s="589"/>
      <c r="BD7" s="589"/>
      <c r="BE7" s="589"/>
      <c r="BF7" s="590"/>
      <c r="BG7" s="591">
        <v>4036805</v>
      </c>
      <c r="BH7" s="592"/>
      <c r="BI7" s="592"/>
      <c r="BJ7" s="592"/>
      <c r="BK7" s="592"/>
      <c r="BL7" s="592"/>
      <c r="BM7" s="592"/>
      <c r="BN7" s="593"/>
      <c r="BO7" s="594">
        <v>45.8</v>
      </c>
      <c r="BP7" s="594"/>
      <c r="BQ7" s="594"/>
      <c r="BR7" s="594"/>
      <c r="BS7" s="595">
        <v>72634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2374496</v>
      </c>
      <c r="CS7" s="592"/>
      <c r="CT7" s="592"/>
      <c r="CU7" s="592"/>
      <c r="CV7" s="592"/>
      <c r="CW7" s="592"/>
      <c r="CX7" s="592"/>
      <c r="CY7" s="593"/>
      <c r="CZ7" s="594">
        <v>10.5</v>
      </c>
      <c r="DA7" s="594"/>
      <c r="DB7" s="594"/>
      <c r="DC7" s="594"/>
      <c r="DD7" s="600">
        <v>232055</v>
      </c>
      <c r="DE7" s="592"/>
      <c r="DF7" s="592"/>
      <c r="DG7" s="592"/>
      <c r="DH7" s="592"/>
      <c r="DI7" s="592"/>
      <c r="DJ7" s="592"/>
      <c r="DK7" s="592"/>
      <c r="DL7" s="592"/>
      <c r="DM7" s="592"/>
      <c r="DN7" s="592"/>
      <c r="DO7" s="592"/>
      <c r="DP7" s="593"/>
      <c r="DQ7" s="600">
        <v>2049553</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54476</v>
      </c>
      <c r="S8" s="592"/>
      <c r="T8" s="592"/>
      <c r="U8" s="592"/>
      <c r="V8" s="592"/>
      <c r="W8" s="592"/>
      <c r="X8" s="592"/>
      <c r="Y8" s="593"/>
      <c r="Z8" s="594">
        <v>0.2</v>
      </c>
      <c r="AA8" s="594"/>
      <c r="AB8" s="594"/>
      <c r="AC8" s="594"/>
      <c r="AD8" s="595">
        <v>54476</v>
      </c>
      <c r="AE8" s="595"/>
      <c r="AF8" s="595"/>
      <c r="AG8" s="595"/>
      <c r="AH8" s="595"/>
      <c r="AI8" s="595"/>
      <c r="AJ8" s="595"/>
      <c r="AK8" s="595"/>
      <c r="AL8" s="596">
        <v>0.4</v>
      </c>
      <c r="AM8" s="597"/>
      <c r="AN8" s="597"/>
      <c r="AO8" s="598"/>
      <c r="AP8" s="588" t="s">
        <v>220</v>
      </c>
      <c r="AQ8" s="589"/>
      <c r="AR8" s="589"/>
      <c r="AS8" s="589"/>
      <c r="AT8" s="589"/>
      <c r="AU8" s="589"/>
      <c r="AV8" s="589"/>
      <c r="AW8" s="589"/>
      <c r="AX8" s="589"/>
      <c r="AY8" s="589"/>
      <c r="AZ8" s="589"/>
      <c r="BA8" s="589"/>
      <c r="BB8" s="589"/>
      <c r="BC8" s="589"/>
      <c r="BD8" s="589"/>
      <c r="BE8" s="589"/>
      <c r="BF8" s="590"/>
      <c r="BG8" s="591">
        <v>95338</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9254114</v>
      </c>
      <c r="CS8" s="592"/>
      <c r="CT8" s="592"/>
      <c r="CU8" s="592"/>
      <c r="CV8" s="592"/>
      <c r="CW8" s="592"/>
      <c r="CX8" s="592"/>
      <c r="CY8" s="593"/>
      <c r="CZ8" s="594">
        <v>40.9</v>
      </c>
      <c r="DA8" s="594"/>
      <c r="DB8" s="594"/>
      <c r="DC8" s="594"/>
      <c r="DD8" s="600">
        <v>78890</v>
      </c>
      <c r="DE8" s="592"/>
      <c r="DF8" s="592"/>
      <c r="DG8" s="592"/>
      <c r="DH8" s="592"/>
      <c r="DI8" s="592"/>
      <c r="DJ8" s="592"/>
      <c r="DK8" s="592"/>
      <c r="DL8" s="592"/>
      <c r="DM8" s="592"/>
      <c r="DN8" s="592"/>
      <c r="DO8" s="592"/>
      <c r="DP8" s="593"/>
      <c r="DQ8" s="600">
        <v>4375364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83455</v>
      </c>
      <c r="S9" s="592"/>
      <c r="T9" s="592"/>
      <c r="U9" s="592"/>
      <c r="V9" s="592"/>
      <c r="W9" s="592"/>
      <c r="X9" s="592"/>
      <c r="Y9" s="593"/>
      <c r="Z9" s="594">
        <v>0.4</v>
      </c>
      <c r="AA9" s="594"/>
      <c r="AB9" s="594"/>
      <c r="AC9" s="594"/>
      <c r="AD9" s="595">
        <v>83455</v>
      </c>
      <c r="AE9" s="595"/>
      <c r="AF9" s="595"/>
      <c r="AG9" s="595"/>
      <c r="AH9" s="595"/>
      <c r="AI9" s="595"/>
      <c r="AJ9" s="595"/>
      <c r="AK9" s="595"/>
      <c r="AL9" s="596">
        <v>0.6</v>
      </c>
      <c r="AM9" s="597"/>
      <c r="AN9" s="597"/>
      <c r="AO9" s="598"/>
      <c r="AP9" s="588" t="s">
        <v>223</v>
      </c>
      <c r="AQ9" s="589"/>
      <c r="AR9" s="589"/>
      <c r="AS9" s="589"/>
      <c r="AT9" s="589"/>
      <c r="AU9" s="589"/>
      <c r="AV9" s="589"/>
      <c r="AW9" s="589"/>
      <c r="AX9" s="589"/>
      <c r="AY9" s="589"/>
      <c r="AZ9" s="589"/>
      <c r="BA9" s="589"/>
      <c r="BB9" s="589"/>
      <c r="BC9" s="589"/>
      <c r="BD9" s="589"/>
      <c r="BE9" s="589"/>
      <c r="BF9" s="590"/>
      <c r="BG9" s="591">
        <v>3342605</v>
      </c>
      <c r="BH9" s="592"/>
      <c r="BI9" s="592"/>
      <c r="BJ9" s="592"/>
      <c r="BK9" s="592"/>
      <c r="BL9" s="592"/>
      <c r="BM9" s="592"/>
      <c r="BN9" s="593"/>
      <c r="BO9" s="594">
        <v>38</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2558657</v>
      </c>
      <c r="CS9" s="592"/>
      <c r="CT9" s="592"/>
      <c r="CU9" s="592"/>
      <c r="CV9" s="592"/>
      <c r="CW9" s="592"/>
      <c r="CX9" s="592"/>
      <c r="CY9" s="593"/>
      <c r="CZ9" s="594">
        <v>11.3</v>
      </c>
      <c r="DA9" s="594"/>
      <c r="DB9" s="594"/>
      <c r="DC9" s="594"/>
      <c r="DD9" s="600">
        <v>1997</v>
      </c>
      <c r="DE9" s="592"/>
      <c r="DF9" s="592"/>
      <c r="DG9" s="592"/>
      <c r="DH9" s="592"/>
      <c r="DI9" s="592"/>
      <c r="DJ9" s="592"/>
      <c r="DK9" s="592"/>
      <c r="DL9" s="592"/>
      <c r="DM9" s="592"/>
      <c r="DN9" s="592"/>
      <c r="DO9" s="592"/>
      <c r="DP9" s="593"/>
      <c r="DQ9" s="600">
        <v>2518683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644349</v>
      </c>
      <c r="S10" s="592"/>
      <c r="T10" s="592"/>
      <c r="U10" s="592"/>
      <c r="V10" s="592"/>
      <c r="W10" s="592"/>
      <c r="X10" s="592"/>
      <c r="Y10" s="593"/>
      <c r="Z10" s="594">
        <v>2.8</v>
      </c>
      <c r="AA10" s="594"/>
      <c r="AB10" s="594"/>
      <c r="AC10" s="594"/>
      <c r="AD10" s="595">
        <v>644349</v>
      </c>
      <c r="AE10" s="595"/>
      <c r="AF10" s="595"/>
      <c r="AG10" s="595"/>
      <c r="AH10" s="595"/>
      <c r="AI10" s="595"/>
      <c r="AJ10" s="595"/>
      <c r="AK10" s="595"/>
      <c r="AL10" s="596">
        <v>4.8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123049</v>
      </c>
      <c r="BH10" s="592"/>
      <c r="BI10" s="592"/>
      <c r="BJ10" s="592"/>
      <c r="BK10" s="592"/>
      <c r="BL10" s="592"/>
      <c r="BM10" s="592"/>
      <c r="BN10" s="593"/>
      <c r="BO10" s="594">
        <v>1.4</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35429</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35429</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475813</v>
      </c>
      <c r="BH11" s="592"/>
      <c r="BI11" s="592"/>
      <c r="BJ11" s="592"/>
      <c r="BK11" s="592"/>
      <c r="BL11" s="592"/>
      <c r="BM11" s="592"/>
      <c r="BN11" s="593"/>
      <c r="BO11" s="594">
        <v>5.4</v>
      </c>
      <c r="BP11" s="594"/>
      <c r="BQ11" s="594"/>
      <c r="BR11" s="594"/>
      <c r="BS11" s="600">
        <v>72634</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100724</v>
      </c>
      <c r="CS11" s="592"/>
      <c r="CT11" s="592"/>
      <c r="CU11" s="592"/>
      <c r="CV11" s="592"/>
      <c r="CW11" s="592"/>
      <c r="CX11" s="592"/>
      <c r="CY11" s="593"/>
      <c r="CZ11" s="594">
        <v>0.4</v>
      </c>
      <c r="DA11" s="594"/>
      <c r="DB11" s="594"/>
      <c r="DC11" s="594"/>
      <c r="DD11" s="600">
        <v>14379</v>
      </c>
      <c r="DE11" s="592"/>
      <c r="DF11" s="592"/>
      <c r="DG11" s="592"/>
      <c r="DH11" s="592"/>
      <c r="DI11" s="592"/>
      <c r="DJ11" s="592"/>
      <c r="DK11" s="592"/>
      <c r="DL11" s="592"/>
      <c r="DM11" s="592"/>
      <c r="DN11" s="592"/>
      <c r="DO11" s="592"/>
      <c r="DP11" s="593"/>
      <c r="DQ11" s="600">
        <v>93097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3597627</v>
      </c>
      <c r="BH12" s="592"/>
      <c r="BI12" s="592"/>
      <c r="BJ12" s="592"/>
      <c r="BK12" s="592"/>
      <c r="BL12" s="592"/>
      <c r="BM12" s="592"/>
      <c r="BN12" s="593"/>
      <c r="BO12" s="594">
        <v>40.9</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92066</v>
      </c>
      <c r="CS12" s="592"/>
      <c r="CT12" s="592"/>
      <c r="CU12" s="592"/>
      <c r="CV12" s="592"/>
      <c r="CW12" s="592"/>
      <c r="CX12" s="592"/>
      <c r="CY12" s="593"/>
      <c r="CZ12" s="594">
        <v>0.4</v>
      </c>
      <c r="DA12" s="594"/>
      <c r="DB12" s="594"/>
      <c r="DC12" s="594"/>
      <c r="DD12" s="600" t="s">
        <v>111</v>
      </c>
      <c r="DE12" s="592"/>
      <c r="DF12" s="592"/>
      <c r="DG12" s="592"/>
      <c r="DH12" s="592"/>
      <c r="DI12" s="592"/>
      <c r="DJ12" s="592"/>
      <c r="DK12" s="592"/>
      <c r="DL12" s="592"/>
      <c r="DM12" s="592"/>
      <c r="DN12" s="592"/>
      <c r="DO12" s="592"/>
      <c r="DP12" s="593"/>
      <c r="DQ12" s="600">
        <v>48440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61029</v>
      </c>
      <c r="S13" s="592"/>
      <c r="T13" s="592"/>
      <c r="U13" s="592"/>
      <c r="V13" s="592"/>
      <c r="W13" s="592"/>
      <c r="X13" s="592"/>
      <c r="Y13" s="593"/>
      <c r="Z13" s="594">
        <v>0.3</v>
      </c>
      <c r="AA13" s="594"/>
      <c r="AB13" s="594"/>
      <c r="AC13" s="594"/>
      <c r="AD13" s="595">
        <v>61029</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3572379</v>
      </c>
      <c r="BH13" s="592"/>
      <c r="BI13" s="592"/>
      <c r="BJ13" s="592"/>
      <c r="BK13" s="592"/>
      <c r="BL13" s="592"/>
      <c r="BM13" s="592"/>
      <c r="BN13" s="593"/>
      <c r="BO13" s="594">
        <v>40.6</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2581756</v>
      </c>
      <c r="CS13" s="592"/>
      <c r="CT13" s="592"/>
      <c r="CU13" s="592"/>
      <c r="CV13" s="592"/>
      <c r="CW13" s="592"/>
      <c r="CX13" s="592"/>
      <c r="CY13" s="593"/>
      <c r="CZ13" s="594">
        <v>11.4</v>
      </c>
      <c r="DA13" s="594"/>
      <c r="DB13" s="594"/>
      <c r="DC13" s="594"/>
      <c r="DD13" s="600">
        <v>371584</v>
      </c>
      <c r="DE13" s="592"/>
      <c r="DF13" s="592"/>
      <c r="DG13" s="592"/>
      <c r="DH13" s="592"/>
      <c r="DI13" s="592"/>
      <c r="DJ13" s="592"/>
      <c r="DK13" s="592"/>
      <c r="DL13" s="592"/>
      <c r="DM13" s="592"/>
      <c r="DN13" s="592"/>
      <c r="DO13" s="592"/>
      <c r="DP13" s="593"/>
      <c r="DQ13" s="600">
        <v>1852662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76620</v>
      </c>
      <c r="BH14" s="592"/>
      <c r="BI14" s="592"/>
      <c r="BJ14" s="592"/>
      <c r="BK14" s="592"/>
      <c r="BL14" s="592"/>
      <c r="BM14" s="592"/>
      <c r="BN14" s="593"/>
      <c r="BO14" s="594">
        <v>0.9</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786109</v>
      </c>
      <c r="CS14" s="592"/>
      <c r="CT14" s="592"/>
      <c r="CU14" s="592"/>
      <c r="CV14" s="592"/>
      <c r="CW14" s="592"/>
      <c r="CX14" s="592"/>
      <c r="CY14" s="593"/>
      <c r="CZ14" s="594">
        <v>3.5</v>
      </c>
      <c r="DA14" s="594"/>
      <c r="DB14" s="594"/>
      <c r="DC14" s="594"/>
      <c r="DD14" s="600">
        <v>3774</v>
      </c>
      <c r="DE14" s="592"/>
      <c r="DF14" s="592"/>
      <c r="DG14" s="592"/>
      <c r="DH14" s="592"/>
      <c r="DI14" s="592"/>
      <c r="DJ14" s="592"/>
      <c r="DK14" s="592"/>
      <c r="DL14" s="592"/>
      <c r="DM14" s="592"/>
      <c r="DN14" s="592"/>
      <c r="DO14" s="592"/>
      <c r="DP14" s="593"/>
      <c r="DQ14" s="600">
        <v>777683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53775</v>
      </c>
      <c r="S15" s="592"/>
      <c r="T15" s="592"/>
      <c r="U15" s="592"/>
      <c r="V15" s="592"/>
      <c r="W15" s="592"/>
      <c r="X15" s="592"/>
      <c r="Y15" s="593"/>
      <c r="Z15" s="594">
        <v>0.2</v>
      </c>
      <c r="AA15" s="594"/>
      <c r="AB15" s="594"/>
      <c r="AC15" s="594"/>
      <c r="AD15" s="595">
        <v>53775</v>
      </c>
      <c r="AE15" s="595"/>
      <c r="AF15" s="595"/>
      <c r="AG15" s="595"/>
      <c r="AH15" s="595"/>
      <c r="AI15" s="595"/>
      <c r="AJ15" s="595"/>
      <c r="AK15" s="595"/>
      <c r="AL15" s="596">
        <v>0.4</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378706</v>
      </c>
      <c r="BH15" s="592"/>
      <c r="BI15" s="592"/>
      <c r="BJ15" s="592"/>
      <c r="BK15" s="592"/>
      <c r="BL15" s="592"/>
      <c r="BM15" s="592"/>
      <c r="BN15" s="593"/>
      <c r="BO15" s="594">
        <v>4.3</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2506463</v>
      </c>
      <c r="CS15" s="592"/>
      <c r="CT15" s="592"/>
      <c r="CU15" s="592"/>
      <c r="CV15" s="592"/>
      <c r="CW15" s="592"/>
      <c r="CX15" s="592"/>
      <c r="CY15" s="593"/>
      <c r="CZ15" s="594">
        <v>11.1</v>
      </c>
      <c r="DA15" s="594"/>
      <c r="DB15" s="594"/>
      <c r="DC15" s="594"/>
      <c r="DD15" s="600">
        <v>622837</v>
      </c>
      <c r="DE15" s="592"/>
      <c r="DF15" s="592"/>
      <c r="DG15" s="592"/>
      <c r="DH15" s="592"/>
      <c r="DI15" s="592"/>
      <c r="DJ15" s="592"/>
      <c r="DK15" s="592"/>
      <c r="DL15" s="592"/>
      <c r="DM15" s="592"/>
      <c r="DN15" s="592"/>
      <c r="DO15" s="592"/>
      <c r="DP15" s="593"/>
      <c r="DQ15" s="600">
        <v>1876126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4308490</v>
      </c>
      <c r="S16" s="592"/>
      <c r="T16" s="592"/>
      <c r="U16" s="592"/>
      <c r="V16" s="592"/>
      <c r="W16" s="592"/>
      <c r="X16" s="592"/>
      <c r="Y16" s="593"/>
      <c r="Z16" s="594">
        <v>18.899999999999999</v>
      </c>
      <c r="AA16" s="594"/>
      <c r="AB16" s="594"/>
      <c r="AC16" s="594"/>
      <c r="AD16" s="595">
        <v>4046519</v>
      </c>
      <c r="AE16" s="595"/>
      <c r="AF16" s="595"/>
      <c r="AG16" s="595"/>
      <c r="AH16" s="595"/>
      <c r="AI16" s="595"/>
      <c r="AJ16" s="595"/>
      <c r="AK16" s="595"/>
      <c r="AL16" s="596">
        <v>30.4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29267</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2948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4046519</v>
      </c>
      <c r="S17" s="592"/>
      <c r="T17" s="592"/>
      <c r="U17" s="592"/>
      <c r="V17" s="592"/>
      <c r="W17" s="592"/>
      <c r="X17" s="592"/>
      <c r="Y17" s="593"/>
      <c r="Z17" s="594">
        <v>17.8</v>
      </c>
      <c r="AA17" s="594"/>
      <c r="AB17" s="594"/>
      <c r="AC17" s="594"/>
      <c r="AD17" s="595">
        <v>4046519</v>
      </c>
      <c r="AE17" s="595"/>
      <c r="AF17" s="595"/>
      <c r="AG17" s="595"/>
      <c r="AH17" s="595"/>
      <c r="AI17" s="595"/>
      <c r="AJ17" s="595"/>
      <c r="AK17" s="595"/>
      <c r="AL17" s="596">
        <v>30.4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2069875</v>
      </c>
      <c r="CS17" s="592"/>
      <c r="CT17" s="592"/>
      <c r="CU17" s="592"/>
      <c r="CV17" s="592"/>
      <c r="CW17" s="592"/>
      <c r="CX17" s="592"/>
      <c r="CY17" s="593"/>
      <c r="CZ17" s="594">
        <v>9.1</v>
      </c>
      <c r="DA17" s="594"/>
      <c r="DB17" s="594"/>
      <c r="DC17" s="594"/>
      <c r="DD17" s="600" t="s">
        <v>111</v>
      </c>
      <c r="DE17" s="592"/>
      <c r="DF17" s="592"/>
      <c r="DG17" s="592"/>
      <c r="DH17" s="592"/>
      <c r="DI17" s="592"/>
      <c r="DJ17" s="592"/>
      <c r="DK17" s="592"/>
      <c r="DL17" s="592"/>
      <c r="DM17" s="592"/>
      <c r="DN17" s="592"/>
      <c r="DO17" s="592"/>
      <c r="DP17" s="593"/>
      <c r="DQ17" s="600">
        <v>2069875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261967</v>
      </c>
      <c r="S18" s="592"/>
      <c r="T18" s="592"/>
      <c r="U18" s="592"/>
      <c r="V18" s="592"/>
      <c r="W18" s="592"/>
      <c r="X18" s="592"/>
      <c r="Y18" s="593"/>
      <c r="Z18" s="594">
        <v>1.2</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715125</v>
      </c>
      <c r="BH19" s="592"/>
      <c r="BI19" s="592"/>
      <c r="BJ19" s="592"/>
      <c r="BK19" s="592"/>
      <c r="BL19" s="592"/>
      <c r="BM19" s="592"/>
      <c r="BN19" s="593"/>
      <c r="BO19" s="594">
        <v>8.1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14172198</v>
      </c>
      <c r="S20" s="592"/>
      <c r="T20" s="592"/>
      <c r="U20" s="592"/>
      <c r="V20" s="592"/>
      <c r="W20" s="592"/>
      <c r="X20" s="592"/>
      <c r="Y20" s="593"/>
      <c r="Z20" s="594">
        <v>62.3</v>
      </c>
      <c r="AA20" s="594"/>
      <c r="AB20" s="594"/>
      <c r="AC20" s="594"/>
      <c r="AD20" s="595">
        <v>13195102</v>
      </c>
      <c r="AE20" s="595"/>
      <c r="AF20" s="595"/>
      <c r="AG20" s="595"/>
      <c r="AH20" s="595"/>
      <c r="AI20" s="595"/>
      <c r="AJ20" s="595"/>
      <c r="AK20" s="595"/>
      <c r="AL20" s="596">
        <v>99.1</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715125</v>
      </c>
      <c r="BH20" s="592"/>
      <c r="BI20" s="592"/>
      <c r="BJ20" s="592"/>
      <c r="BK20" s="592"/>
      <c r="BL20" s="592"/>
      <c r="BM20" s="592"/>
      <c r="BN20" s="593"/>
      <c r="BO20" s="594">
        <v>8.1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22641438</v>
      </c>
      <c r="CS20" s="592"/>
      <c r="CT20" s="592"/>
      <c r="CU20" s="592"/>
      <c r="CV20" s="592"/>
      <c r="CW20" s="592"/>
      <c r="CX20" s="592"/>
      <c r="CY20" s="593"/>
      <c r="CZ20" s="594">
        <v>100</v>
      </c>
      <c r="DA20" s="594"/>
      <c r="DB20" s="594"/>
      <c r="DC20" s="594"/>
      <c r="DD20" s="600">
        <v>1325516</v>
      </c>
      <c r="DE20" s="592"/>
      <c r="DF20" s="592"/>
      <c r="DG20" s="592"/>
      <c r="DH20" s="592"/>
      <c r="DI20" s="592"/>
      <c r="DJ20" s="592"/>
      <c r="DK20" s="592"/>
      <c r="DL20" s="592"/>
      <c r="DM20" s="592"/>
      <c r="DN20" s="592"/>
      <c r="DO20" s="592"/>
      <c r="DP20" s="593"/>
      <c r="DQ20" s="600">
        <v>15952282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12912</v>
      </c>
      <c r="S21" s="592"/>
      <c r="T21" s="592"/>
      <c r="U21" s="592"/>
      <c r="V21" s="592"/>
      <c r="W21" s="592"/>
      <c r="X21" s="592"/>
      <c r="Y21" s="593"/>
      <c r="Z21" s="594">
        <v>0.1</v>
      </c>
      <c r="AA21" s="594"/>
      <c r="AB21" s="594"/>
      <c r="AC21" s="594"/>
      <c r="AD21" s="595">
        <v>12912</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255784</v>
      </c>
      <c r="S22" s="592"/>
      <c r="T22" s="592"/>
      <c r="U22" s="592"/>
      <c r="V22" s="592"/>
      <c r="W22" s="592"/>
      <c r="X22" s="592"/>
      <c r="Y22" s="593"/>
      <c r="Z22" s="594">
        <v>1.1000000000000001</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382471</v>
      </c>
      <c r="S23" s="592"/>
      <c r="T23" s="592"/>
      <c r="U23" s="592"/>
      <c r="V23" s="592"/>
      <c r="W23" s="592"/>
      <c r="X23" s="592"/>
      <c r="Y23" s="593"/>
      <c r="Z23" s="594">
        <v>1.7</v>
      </c>
      <c r="AA23" s="594"/>
      <c r="AB23" s="594"/>
      <c r="AC23" s="594"/>
      <c r="AD23" s="595">
        <v>89380</v>
      </c>
      <c r="AE23" s="595"/>
      <c r="AF23" s="595"/>
      <c r="AG23" s="595"/>
      <c r="AH23" s="595"/>
      <c r="AI23" s="595"/>
      <c r="AJ23" s="595"/>
      <c r="AK23" s="595"/>
      <c r="AL23" s="596">
        <v>0.7</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715125</v>
      </c>
      <c r="BH23" s="592"/>
      <c r="BI23" s="592"/>
      <c r="BJ23" s="592"/>
      <c r="BK23" s="592"/>
      <c r="BL23" s="592"/>
      <c r="BM23" s="592"/>
      <c r="BN23" s="593"/>
      <c r="BO23" s="594">
        <v>8.1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38354</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11571010</v>
      </c>
      <c r="CS24" s="581"/>
      <c r="CT24" s="581"/>
      <c r="CU24" s="581"/>
      <c r="CV24" s="581"/>
      <c r="CW24" s="581"/>
      <c r="CX24" s="581"/>
      <c r="CY24" s="582"/>
      <c r="CZ24" s="620">
        <v>51.1</v>
      </c>
      <c r="DA24" s="621"/>
      <c r="DB24" s="621"/>
      <c r="DC24" s="622"/>
      <c r="DD24" s="619">
        <v>7060511</v>
      </c>
      <c r="DE24" s="581"/>
      <c r="DF24" s="581"/>
      <c r="DG24" s="581"/>
      <c r="DH24" s="581"/>
      <c r="DI24" s="581"/>
      <c r="DJ24" s="581"/>
      <c r="DK24" s="582"/>
      <c r="DL24" s="619">
        <v>7022039</v>
      </c>
      <c r="DM24" s="581"/>
      <c r="DN24" s="581"/>
      <c r="DO24" s="581"/>
      <c r="DP24" s="581"/>
      <c r="DQ24" s="581"/>
      <c r="DR24" s="581"/>
      <c r="DS24" s="581"/>
      <c r="DT24" s="581"/>
      <c r="DU24" s="581"/>
      <c r="DV24" s="582"/>
      <c r="DW24" s="585">
        <v>47.7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3703376</v>
      </c>
      <c r="S25" s="592"/>
      <c r="T25" s="592"/>
      <c r="U25" s="592"/>
      <c r="V25" s="592"/>
      <c r="W25" s="592"/>
      <c r="X25" s="592"/>
      <c r="Y25" s="593"/>
      <c r="Z25" s="594">
        <v>16.3</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3693894</v>
      </c>
      <c r="CS25" s="611"/>
      <c r="CT25" s="611"/>
      <c r="CU25" s="611"/>
      <c r="CV25" s="611"/>
      <c r="CW25" s="611"/>
      <c r="CX25" s="611"/>
      <c r="CY25" s="612"/>
      <c r="CZ25" s="625">
        <v>16.3</v>
      </c>
      <c r="DA25" s="626"/>
      <c r="DB25" s="626"/>
      <c r="DC25" s="627"/>
      <c r="DD25" s="600">
        <v>3375379</v>
      </c>
      <c r="DE25" s="611"/>
      <c r="DF25" s="611"/>
      <c r="DG25" s="611"/>
      <c r="DH25" s="611"/>
      <c r="DI25" s="611"/>
      <c r="DJ25" s="611"/>
      <c r="DK25" s="612"/>
      <c r="DL25" s="600">
        <v>3357515</v>
      </c>
      <c r="DM25" s="611"/>
      <c r="DN25" s="611"/>
      <c r="DO25" s="611"/>
      <c r="DP25" s="611"/>
      <c r="DQ25" s="611"/>
      <c r="DR25" s="611"/>
      <c r="DS25" s="611"/>
      <c r="DT25" s="611"/>
      <c r="DU25" s="611"/>
      <c r="DV25" s="612"/>
      <c r="DW25" s="596">
        <v>22.8</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2288334</v>
      </c>
      <c r="CS26" s="592"/>
      <c r="CT26" s="592"/>
      <c r="CU26" s="592"/>
      <c r="CV26" s="592"/>
      <c r="CW26" s="592"/>
      <c r="CX26" s="592"/>
      <c r="CY26" s="593"/>
      <c r="CZ26" s="625">
        <v>10.1</v>
      </c>
      <c r="DA26" s="626"/>
      <c r="DB26" s="626"/>
      <c r="DC26" s="627"/>
      <c r="DD26" s="600">
        <v>2034435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1436468</v>
      </c>
      <c r="S27" s="592"/>
      <c r="T27" s="592"/>
      <c r="U27" s="592"/>
      <c r="V27" s="592"/>
      <c r="W27" s="592"/>
      <c r="X27" s="592"/>
      <c r="Y27" s="593"/>
      <c r="Z27" s="594">
        <v>6.3</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8804883</v>
      </c>
      <c r="BH27" s="592"/>
      <c r="BI27" s="592"/>
      <c r="BJ27" s="592"/>
      <c r="BK27" s="592"/>
      <c r="BL27" s="592"/>
      <c r="BM27" s="592"/>
      <c r="BN27" s="593"/>
      <c r="BO27" s="594">
        <v>100</v>
      </c>
      <c r="BP27" s="594"/>
      <c r="BQ27" s="594"/>
      <c r="BR27" s="594"/>
      <c r="BS27" s="600">
        <v>72634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5807241</v>
      </c>
      <c r="CS27" s="611"/>
      <c r="CT27" s="611"/>
      <c r="CU27" s="611"/>
      <c r="CV27" s="611"/>
      <c r="CW27" s="611"/>
      <c r="CX27" s="611"/>
      <c r="CY27" s="612"/>
      <c r="CZ27" s="625">
        <v>25.6</v>
      </c>
      <c r="DA27" s="626"/>
      <c r="DB27" s="626"/>
      <c r="DC27" s="627"/>
      <c r="DD27" s="600">
        <v>1615257</v>
      </c>
      <c r="DE27" s="611"/>
      <c r="DF27" s="611"/>
      <c r="DG27" s="611"/>
      <c r="DH27" s="611"/>
      <c r="DI27" s="611"/>
      <c r="DJ27" s="611"/>
      <c r="DK27" s="612"/>
      <c r="DL27" s="600">
        <v>1594649</v>
      </c>
      <c r="DM27" s="611"/>
      <c r="DN27" s="611"/>
      <c r="DO27" s="611"/>
      <c r="DP27" s="611"/>
      <c r="DQ27" s="611"/>
      <c r="DR27" s="611"/>
      <c r="DS27" s="611"/>
      <c r="DT27" s="611"/>
      <c r="DU27" s="611"/>
      <c r="DV27" s="612"/>
      <c r="DW27" s="596">
        <v>10.8</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26778</v>
      </c>
      <c r="S28" s="592"/>
      <c r="T28" s="592"/>
      <c r="U28" s="592"/>
      <c r="V28" s="592"/>
      <c r="W28" s="592"/>
      <c r="X28" s="592"/>
      <c r="Y28" s="593"/>
      <c r="Z28" s="594">
        <v>0.1</v>
      </c>
      <c r="AA28" s="594"/>
      <c r="AB28" s="594"/>
      <c r="AC28" s="594"/>
      <c r="AD28" s="595">
        <v>9605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2069875</v>
      </c>
      <c r="CS28" s="592"/>
      <c r="CT28" s="592"/>
      <c r="CU28" s="592"/>
      <c r="CV28" s="592"/>
      <c r="CW28" s="592"/>
      <c r="CX28" s="592"/>
      <c r="CY28" s="593"/>
      <c r="CZ28" s="625">
        <v>9.1</v>
      </c>
      <c r="DA28" s="626"/>
      <c r="DB28" s="626"/>
      <c r="DC28" s="627"/>
      <c r="DD28" s="600">
        <v>2069875</v>
      </c>
      <c r="DE28" s="592"/>
      <c r="DF28" s="592"/>
      <c r="DG28" s="592"/>
      <c r="DH28" s="592"/>
      <c r="DI28" s="592"/>
      <c r="DJ28" s="592"/>
      <c r="DK28" s="593"/>
      <c r="DL28" s="600">
        <v>2069875</v>
      </c>
      <c r="DM28" s="592"/>
      <c r="DN28" s="592"/>
      <c r="DO28" s="592"/>
      <c r="DP28" s="592"/>
      <c r="DQ28" s="592"/>
      <c r="DR28" s="592"/>
      <c r="DS28" s="592"/>
      <c r="DT28" s="592"/>
      <c r="DU28" s="592"/>
      <c r="DV28" s="593"/>
      <c r="DW28" s="596">
        <v>14.1</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20255</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2062948</v>
      </c>
      <c r="CS29" s="611"/>
      <c r="CT29" s="611"/>
      <c r="CU29" s="611"/>
      <c r="CV29" s="611"/>
      <c r="CW29" s="611"/>
      <c r="CX29" s="611"/>
      <c r="CY29" s="612"/>
      <c r="CZ29" s="625">
        <v>9.1</v>
      </c>
      <c r="DA29" s="626"/>
      <c r="DB29" s="626"/>
      <c r="DC29" s="627"/>
      <c r="DD29" s="600">
        <v>2062948</v>
      </c>
      <c r="DE29" s="611"/>
      <c r="DF29" s="611"/>
      <c r="DG29" s="611"/>
      <c r="DH29" s="611"/>
      <c r="DI29" s="611"/>
      <c r="DJ29" s="611"/>
      <c r="DK29" s="612"/>
      <c r="DL29" s="600">
        <v>2062948</v>
      </c>
      <c r="DM29" s="611"/>
      <c r="DN29" s="611"/>
      <c r="DO29" s="611"/>
      <c r="DP29" s="611"/>
      <c r="DQ29" s="611"/>
      <c r="DR29" s="611"/>
      <c r="DS29" s="611"/>
      <c r="DT29" s="611"/>
      <c r="DU29" s="611"/>
      <c r="DV29" s="612"/>
      <c r="DW29" s="596">
        <v>14</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t="s">
        <v>111</v>
      </c>
      <c r="S30" s="592"/>
      <c r="T30" s="592"/>
      <c r="U30" s="592"/>
      <c r="V30" s="592"/>
      <c r="W30" s="592"/>
      <c r="X30" s="592"/>
      <c r="Y30" s="593"/>
      <c r="Z30" s="594" t="s">
        <v>111</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97.8</v>
      </c>
      <c r="BH30" s="650"/>
      <c r="BI30" s="650"/>
      <c r="BJ30" s="650"/>
      <c r="BK30" s="650"/>
      <c r="BL30" s="650"/>
      <c r="BM30" s="586">
        <v>94.4</v>
      </c>
      <c r="BN30" s="650"/>
      <c r="BO30" s="650"/>
      <c r="BP30" s="650"/>
      <c r="BQ30" s="651"/>
      <c r="BR30" s="649">
        <v>98.1</v>
      </c>
      <c r="BS30" s="650"/>
      <c r="BT30" s="650"/>
      <c r="BU30" s="650"/>
      <c r="BV30" s="650"/>
      <c r="BW30" s="650"/>
      <c r="BX30" s="586">
        <v>93.9</v>
      </c>
      <c r="BY30" s="650"/>
      <c r="BZ30" s="650"/>
      <c r="CA30" s="650"/>
      <c r="CB30" s="651"/>
      <c r="CD30" s="654"/>
      <c r="CE30" s="655"/>
      <c r="CF30" s="605" t="s">
        <v>291</v>
      </c>
      <c r="CG30" s="606"/>
      <c r="CH30" s="606"/>
      <c r="CI30" s="606"/>
      <c r="CJ30" s="606"/>
      <c r="CK30" s="606"/>
      <c r="CL30" s="606"/>
      <c r="CM30" s="606"/>
      <c r="CN30" s="606"/>
      <c r="CO30" s="606"/>
      <c r="CP30" s="606"/>
      <c r="CQ30" s="607"/>
      <c r="CR30" s="591">
        <v>1778876</v>
      </c>
      <c r="CS30" s="592"/>
      <c r="CT30" s="592"/>
      <c r="CU30" s="592"/>
      <c r="CV30" s="592"/>
      <c r="CW30" s="592"/>
      <c r="CX30" s="592"/>
      <c r="CY30" s="593"/>
      <c r="CZ30" s="625">
        <v>7.9</v>
      </c>
      <c r="DA30" s="626"/>
      <c r="DB30" s="626"/>
      <c r="DC30" s="627"/>
      <c r="DD30" s="600">
        <v>1778876</v>
      </c>
      <c r="DE30" s="592"/>
      <c r="DF30" s="592"/>
      <c r="DG30" s="592"/>
      <c r="DH30" s="592"/>
      <c r="DI30" s="592"/>
      <c r="DJ30" s="592"/>
      <c r="DK30" s="593"/>
      <c r="DL30" s="600">
        <v>1778876</v>
      </c>
      <c r="DM30" s="592"/>
      <c r="DN30" s="592"/>
      <c r="DO30" s="592"/>
      <c r="DP30" s="592"/>
      <c r="DQ30" s="592"/>
      <c r="DR30" s="592"/>
      <c r="DS30" s="592"/>
      <c r="DT30" s="592"/>
      <c r="DU30" s="592"/>
      <c r="DV30" s="593"/>
      <c r="DW30" s="596">
        <v>12.1</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152996</v>
      </c>
      <c r="S31" s="592"/>
      <c r="T31" s="592"/>
      <c r="U31" s="592"/>
      <c r="V31" s="592"/>
      <c r="W31" s="592"/>
      <c r="X31" s="592"/>
      <c r="Y31" s="593"/>
      <c r="Z31" s="594">
        <v>0.7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97.6</v>
      </c>
      <c r="BH31" s="611"/>
      <c r="BI31" s="611"/>
      <c r="BJ31" s="611"/>
      <c r="BK31" s="611"/>
      <c r="BL31" s="611"/>
      <c r="BM31" s="597">
        <v>94.2</v>
      </c>
      <c r="BN31" s="647"/>
      <c r="BO31" s="647"/>
      <c r="BP31" s="647"/>
      <c r="BQ31" s="648"/>
      <c r="BR31" s="646">
        <v>98.4</v>
      </c>
      <c r="BS31" s="611"/>
      <c r="BT31" s="611"/>
      <c r="BU31" s="611"/>
      <c r="BV31" s="611"/>
      <c r="BW31" s="611"/>
      <c r="BX31" s="597">
        <v>94.9</v>
      </c>
      <c r="BY31" s="647"/>
      <c r="BZ31" s="647"/>
      <c r="CA31" s="647"/>
      <c r="CB31" s="648"/>
      <c r="CD31" s="654"/>
      <c r="CE31" s="655"/>
      <c r="CF31" s="605" t="s">
        <v>295</v>
      </c>
      <c r="CG31" s="606"/>
      <c r="CH31" s="606"/>
      <c r="CI31" s="606"/>
      <c r="CJ31" s="606"/>
      <c r="CK31" s="606"/>
      <c r="CL31" s="606"/>
      <c r="CM31" s="606"/>
      <c r="CN31" s="606"/>
      <c r="CO31" s="606"/>
      <c r="CP31" s="606"/>
      <c r="CQ31" s="607"/>
      <c r="CR31" s="591">
        <v>284072</v>
      </c>
      <c r="CS31" s="611"/>
      <c r="CT31" s="611"/>
      <c r="CU31" s="611"/>
      <c r="CV31" s="611"/>
      <c r="CW31" s="611"/>
      <c r="CX31" s="611"/>
      <c r="CY31" s="612"/>
      <c r="CZ31" s="625">
        <v>1.3</v>
      </c>
      <c r="DA31" s="626"/>
      <c r="DB31" s="626"/>
      <c r="DC31" s="627"/>
      <c r="DD31" s="600">
        <v>284072</v>
      </c>
      <c r="DE31" s="611"/>
      <c r="DF31" s="611"/>
      <c r="DG31" s="611"/>
      <c r="DH31" s="611"/>
      <c r="DI31" s="611"/>
      <c r="DJ31" s="611"/>
      <c r="DK31" s="612"/>
      <c r="DL31" s="600">
        <v>284072</v>
      </c>
      <c r="DM31" s="611"/>
      <c r="DN31" s="611"/>
      <c r="DO31" s="611"/>
      <c r="DP31" s="611"/>
      <c r="DQ31" s="611"/>
      <c r="DR31" s="611"/>
      <c r="DS31" s="611"/>
      <c r="DT31" s="611"/>
      <c r="DU31" s="611"/>
      <c r="DV31" s="612"/>
      <c r="DW31" s="596">
        <v>1.9</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680814</v>
      </c>
      <c r="S32" s="592"/>
      <c r="T32" s="592"/>
      <c r="U32" s="592"/>
      <c r="V32" s="592"/>
      <c r="W32" s="592"/>
      <c r="X32" s="592"/>
      <c r="Y32" s="593"/>
      <c r="Z32" s="594">
        <v>3</v>
      </c>
      <c r="AA32" s="594"/>
      <c r="AB32" s="594"/>
      <c r="AC32" s="594"/>
      <c r="AD32" s="595">
        <v>1244</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97.8</v>
      </c>
      <c r="BH32" s="659"/>
      <c r="BI32" s="659"/>
      <c r="BJ32" s="659"/>
      <c r="BK32" s="659"/>
      <c r="BL32" s="659"/>
      <c r="BM32" s="660">
        <v>94.1</v>
      </c>
      <c r="BN32" s="659"/>
      <c r="BO32" s="659"/>
      <c r="BP32" s="659"/>
      <c r="BQ32" s="661"/>
      <c r="BR32" s="658">
        <v>97.6</v>
      </c>
      <c r="BS32" s="659"/>
      <c r="BT32" s="659"/>
      <c r="BU32" s="659"/>
      <c r="BV32" s="659"/>
      <c r="BW32" s="659"/>
      <c r="BX32" s="660">
        <v>92.6</v>
      </c>
      <c r="BY32" s="659"/>
      <c r="BZ32" s="659"/>
      <c r="CA32" s="659"/>
      <c r="CB32" s="661"/>
      <c r="CD32" s="656"/>
      <c r="CE32" s="657"/>
      <c r="CF32" s="605" t="s">
        <v>298</v>
      </c>
      <c r="CG32" s="606"/>
      <c r="CH32" s="606"/>
      <c r="CI32" s="606"/>
      <c r="CJ32" s="606"/>
      <c r="CK32" s="606"/>
      <c r="CL32" s="606"/>
      <c r="CM32" s="606"/>
      <c r="CN32" s="606"/>
      <c r="CO32" s="606"/>
      <c r="CP32" s="606"/>
      <c r="CQ32" s="607"/>
      <c r="CR32" s="591">
        <v>6927</v>
      </c>
      <c r="CS32" s="592"/>
      <c r="CT32" s="592"/>
      <c r="CU32" s="592"/>
      <c r="CV32" s="592"/>
      <c r="CW32" s="592"/>
      <c r="CX32" s="592"/>
      <c r="CY32" s="593"/>
      <c r="CZ32" s="625">
        <v>0</v>
      </c>
      <c r="DA32" s="626"/>
      <c r="DB32" s="626"/>
      <c r="DC32" s="627"/>
      <c r="DD32" s="600">
        <v>6927</v>
      </c>
      <c r="DE32" s="592"/>
      <c r="DF32" s="592"/>
      <c r="DG32" s="592"/>
      <c r="DH32" s="592"/>
      <c r="DI32" s="592"/>
      <c r="DJ32" s="592"/>
      <c r="DK32" s="593"/>
      <c r="DL32" s="600">
        <v>6927</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1875142</v>
      </c>
      <c r="S33" s="592"/>
      <c r="T33" s="592"/>
      <c r="U33" s="592"/>
      <c r="V33" s="592"/>
      <c r="W33" s="592"/>
      <c r="X33" s="592"/>
      <c r="Y33" s="593"/>
      <c r="Z33" s="594">
        <v>8.1999999999999993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9715645</v>
      </c>
      <c r="CS33" s="611"/>
      <c r="CT33" s="611"/>
      <c r="CU33" s="611"/>
      <c r="CV33" s="611"/>
      <c r="CW33" s="611"/>
      <c r="CX33" s="611"/>
      <c r="CY33" s="612"/>
      <c r="CZ33" s="625">
        <v>42.9</v>
      </c>
      <c r="DA33" s="626"/>
      <c r="DB33" s="626"/>
      <c r="DC33" s="627"/>
      <c r="DD33" s="600">
        <v>8390122</v>
      </c>
      <c r="DE33" s="611"/>
      <c r="DF33" s="611"/>
      <c r="DG33" s="611"/>
      <c r="DH33" s="611"/>
      <c r="DI33" s="611"/>
      <c r="DJ33" s="611"/>
      <c r="DK33" s="612"/>
      <c r="DL33" s="600">
        <v>6551026</v>
      </c>
      <c r="DM33" s="611"/>
      <c r="DN33" s="611"/>
      <c r="DO33" s="611"/>
      <c r="DP33" s="611"/>
      <c r="DQ33" s="611"/>
      <c r="DR33" s="611"/>
      <c r="DS33" s="611"/>
      <c r="DT33" s="611"/>
      <c r="DU33" s="611"/>
      <c r="DV33" s="612"/>
      <c r="DW33" s="596">
        <v>44.5</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2319733</v>
      </c>
      <c r="CS34" s="592"/>
      <c r="CT34" s="592"/>
      <c r="CU34" s="592"/>
      <c r="CV34" s="592"/>
      <c r="CW34" s="592"/>
      <c r="CX34" s="592"/>
      <c r="CY34" s="593"/>
      <c r="CZ34" s="625">
        <v>10.199999999999999</v>
      </c>
      <c r="DA34" s="626"/>
      <c r="DB34" s="626"/>
      <c r="DC34" s="627"/>
      <c r="DD34" s="600">
        <v>1907142</v>
      </c>
      <c r="DE34" s="592"/>
      <c r="DF34" s="592"/>
      <c r="DG34" s="592"/>
      <c r="DH34" s="592"/>
      <c r="DI34" s="592"/>
      <c r="DJ34" s="592"/>
      <c r="DK34" s="593"/>
      <c r="DL34" s="600">
        <v>1780107</v>
      </c>
      <c r="DM34" s="592"/>
      <c r="DN34" s="592"/>
      <c r="DO34" s="592"/>
      <c r="DP34" s="592"/>
      <c r="DQ34" s="592"/>
      <c r="DR34" s="592"/>
      <c r="DS34" s="592"/>
      <c r="DT34" s="592"/>
      <c r="DU34" s="592"/>
      <c r="DV34" s="593"/>
      <c r="DW34" s="596">
        <v>12.1</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1412942</v>
      </c>
      <c r="S35" s="592"/>
      <c r="T35" s="592"/>
      <c r="U35" s="592"/>
      <c r="V35" s="592"/>
      <c r="W35" s="592"/>
      <c r="X35" s="592"/>
      <c r="Y35" s="593"/>
      <c r="Z35" s="594">
        <v>6.2</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4317216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-1043176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89224</v>
      </c>
      <c r="CS35" s="611"/>
      <c r="CT35" s="611"/>
      <c r="CU35" s="611"/>
      <c r="CV35" s="611"/>
      <c r="CW35" s="611"/>
      <c r="CX35" s="611"/>
      <c r="CY35" s="612"/>
      <c r="CZ35" s="625">
        <v>0.4</v>
      </c>
      <c r="DA35" s="626"/>
      <c r="DB35" s="626"/>
      <c r="DC35" s="627"/>
      <c r="DD35" s="600">
        <v>87462</v>
      </c>
      <c r="DE35" s="611"/>
      <c r="DF35" s="611"/>
      <c r="DG35" s="611"/>
      <c r="DH35" s="611"/>
      <c r="DI35" s="611"/>
      <c r="DJ35" s="611"/>
      <c r="DK35" s="612"/>
      <c r="DL35" s="600">
        <v>87462</v>
      </c>
      <c r="DM35" s="611"/>
      <c r="DN35" s="611"/>
      <c r="DO35" s="611"/>
      <c r="DP35" s="611"/>
      <c r="DQ35" s="611"/>
      <c r="DR35" s="611"/>
      <c r="DS35" s="611"/>
      <c r="DT35" s="611"/>
      <c r="DU35" s="611"/>
      <c r="DV35" s="612"/>
      <c r="DW35" s="596">
        <v>0.6</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22757548</v>
      </c>
      <c r="S36" s="664"/>
      <c r="T36" s="664"/>
      <c r="U36" s="664"/>
      <c r="V36" s="664"/>
      <c r="W36" s="664"/>
      <c r="X36" s="664"/>
      <c r="Y36" s="665"/>
      <c r="Z36" s="666">
        <v>100</v>
      </c>
      <c r="AA36" s="666"/>
      <c r="AB36" s="666"/>
      <c r="AC36" s="666"/>
      <c r="AD36" s="667">
        <v>13308243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1138238</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-1106214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3518301</v>
      </c>
      <c r="CS36" s="592"/>
      <c r="CT36" s="592"/>
      <c r="CU36" s="592"/>
      <c r="CV36" s="592"/>
      <c r="CW36" s="592"/>
      <c r="CX36" s="592"/>
      <c r="CY36" s="593"/>
      <c r="CZ36" s="625">
        <v>15.5</v>
      </c>
      <c r="DA36" s="626"/>
      <c r="DB36" s="626"/>
      <c r="DC36" s="627"/>
      <c r="DD36" s="600">
        <v>3423108</v>
      </c>
      <c r="DE36" s="592"/>
      <c r="DF36" s="592"/>
      <c r="DG36" s="592"/>
      <c r="DH36" s="592"/>
      <c r="DI36" s="592"/>
      <c r="DJ36" s="592"/>
      <c r="DK36" s="593"/>
      <c r="DL36" s="600">
        <v>2378413</v>
      </c>
      <c r="DM36" s="592"/>
      <c r="DN36" s="592"/>
      <c r="DO36" s="592"/>
      <c r="DP36" s="592"/>
      <c r="DQ36" s="592"/>
      <c r="DR36" s="592"/>
      <c r="DS36" s="592"/>
      <c r="DT36" s="592"/>
      <c r="DU36" s="592"/>
      <c r="DV36" s="593"/>
      <c r="DW36" s="596">
        <v>16.2</v>
      </c>
      <c r="DX36" s="623"/>
      <c r="DY36" s="623"/>
      <c r="DZ36" s="623"/>
      <c r="EA36" s="623"/>
      <c r="EB36" s="623"/>
      <c r="EC36" s="624"/>
    </row>
    <row r="37" spans="2:133" ht="11.25" customHeight="1">
      <c r="AQ37" s="670" t="s">
        <v>313</v>
      </c>
      <c r="AR37" s="671"/>
      <c r="AS37" s="671"/>
      <c r="AT37" s="671"/>
      <c r="AU37" s="671"/>
      <c r="AV37" s="671"/>
      <c r="AW37" s="671"/>
      <c r="AX37" s="671"/>
      <c r="AY37" s="672"/>
      <c r="AZ37" s="591">
        <v>989829</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11515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1744003</v>
      </c>
      <c r="CS37" s="611"/>
      <c r="CT37" s="611"/>
      <c r="CU37" s="611"/>
      <c r="CV37" s="611"/>
      <c r="CW37" s="611"/>
      <c r="CX37" s="611"/>
      <c r="CY37" s="612"/>
      <c r="CZ37" s="625">
        <v>7.7</v>
      </c>
      <c r="DA37" s="626"/>
      <c r="DB37" s="626"/>
      <c r="DC37" s="627"/>
      <c r="DD37" s="600">
        <v>1743182</v>
      </c>
      <c r="DE37" s="611"/>
      <c r="DF37" s="611"/>
      <c r="DG37" s="611"/>
      <c r="DH37" s="611"/>
      <c r="DI37" s="611"/>
      <c r="DJ37" s="611"/>
      <c r="DK37" s="612"/>
      <c r="DL37" s="600">
        <v>1678176</v>
      </c>
      <c r="DM37" s="611"/>
      <c r="DN37" s="611"/>
      <c r="DO37" s="611"/>
      <c r="DP37" s="611"/>
      <c r="DQ37" s="611"/>
      <c r="DR37" s="611"/>
      <c r="DS37" s="611"/>
      <c r="DT37" s="611"/>
      <c r="DU37" s="611"/>
      <c r="DV37" s="612"/>
      <c r="DW37" s="596">
        <v>11.4</v>
      </c>
      <c r="DX37" s="623"/>
      <c r="DY37" s="623"/>
      <c r="DZ37" s="623"/>
      <c r="EA37" s="623"/>
      <c r="EB37" s="623"/>
      <c r="EC37" s="624"/>
    </row>
    <row r="38" spans="2:133" ht="11.25" customHeight="1">
      <c r="AQ38" s="670" t="s">
        <v>316</v>
      </c>
      <c r="AR38" s="671"/>
      <c r="AS38" s="671"/>
      <c r="AT38" s="671"/>
      <c r="AU38" s="671"/>
      <c r="AV38" s="671"/>
      <c r="AW38" s="671"/>
      <c r="AX38" s="671"/>
      <c r="AY38" s="672"/>
      <c r="AZ38" s="591">
        <v>3249</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20441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3324138</v>
      </c>
      <c r="CS38" s="592"/>
      <c r="CT38" s="592"/>
      <c r="CU38" s="592"/>
      <c r="CV38" s="592"/>
      <c r="CW38" s="592"/>
      <c r="CX38" s="592"/>
      <c r="CY38" s="593"/>
      <c r="CZ38" s="625">
        <v>14.7</v>
      </c>
      <c r="DA38" s="626"/>
      <c r="DB38" s="626"/>
      <c r="DC38" s="627"/>
      <c r="DD38" s="600">
        <v>2972410</v>
      </c>
      <c r="DE38" s="592"/>
      <c r="DF38" s="592"/>
      <c r="DG38" s="592"/>
      <c r="DH38" s="592"/>
      <c r="DI38" s="592"/>
      <c r="DJ38" s="592"/>
      <c r="DK38" s="593"/>
      <c r="DL38" s="600">
        <v>2305044</v>
      </c>
      <c r="DM38" s="592"/>
      <c r="DN38" s="592"/>
      <c r="DO38" s="592"/>
      <c r="DP38" s="592"/>
      <c r="DQ38" s="592"/>
      <c r="DR38" s="592"/>
      <c r="DS38" s="592"/>
      <c r="DT38" s="592"/>
      <c r="DU38" s="592"/>
      <c r="DV38" s="593"/>
      <c r="DW38" s="596">
        <v>15.7</v>
      </c>
      <c r="DX38" s="623"/>
      <c r="DY38" s="623"/>
      <c r="DZ38" s="623"/>
      <c r="EA38" s="623"/>
      <c r="EB38" s="623"/>
      <c r="EC38" s="624"/>
    </row>
    <row r="39" spans="2:133" ht="11.25" customHeight="1">
      <c r="AQ39" s="670" t="s">
        <v>319</v>
      </c>
      <c r="AR39" s="671"/>
      <c r="AS39" s="671"/>
      <c r="AT39" s="671"/>
      <c r="AU39" s="671"/>
      <c r="AV39" s="671"/>
      <c r="AW39" s="671"/>
      <c r="AX39" s="671"/>
      <c r="AY39" s="672"/>
      <c r="AZ39" s="591" t="s">
        <v>320</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89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29401</v>
      </c>
      <c r="CS39" s="611"/>
      <c r="CT39" s="611"/>
      <c r="CU39" s="611"/>
      <c r="CV39" s="611"/>
      <c r="CW39" s="611"/>
      <c r="CX39" s="611"/>
      <c r="CY39" s="612"/>
      <c r="CZ39" s="625">
        <v>0.1</v>
      </c>
      <c r="DA39" s="626"/>
      <c r="DB39" s="626"/>
      <c r="DC39" s="627"/>
      <c r="DD39" s="600" t="s">
        <v>320</v>
      </c>
      <c r="DE39" s="611"/>
      <c r="DF39" s="611"/>
      <c r="DG39" s="611"/>
      <c r="DH39" s="611"/>
      <c r="DI39" s="611"/>
      <c r="DJ39" s="611"/>
      <c r="DK39" s="612"/>
      <c r="DL39" s="600" t="s">
        <v>320</v>
      </c>
      <c r="DM39" s="611"/>
      <c r="DN39" s="611"/>
      <c r="DO39" s="611"/>
      <c r="DP39" s="611"/>
      <c r="DQ39" s="611"/>
      <c r="DR39" s="611"/>
      <c r="DS39" s="611"/>
      <c r="DT39" s="611"/>
      <c r="DU39" s="611"/>
      <c r="DV39" s="612"/>
      <c r="DW39" s="596"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677862</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102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434848</v>
      </c>
      <c r="CS40" s="592"/>
      <c r="CT40" s="592"/>
      <c r="CU40" s="592"/>
      <c r="CV40" s="592"/>
      <c r="CW40" s="592"/>
      <c r="CX40" s="592"/>
      <c r="CY40" s="593"/>
      <c r="CZ40" s="625">
        <v>1.9</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1508038</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303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1354783</v>
      </c>
      <c r="CS42" s="592"/>
      <c r="CT42" s="592"/>
      <c r="CU42" s="592"/>
      <c r="CV42" s="592"/>
      <c r="CW42" s="592"/>
      <c r="CX42" s="592"/>
      <c r="CY42" s="593"/>
      <c r="CZ42" s="625">
        <v>6</v>
      </c>
      <c r="DA42" s="674"/>
      <c r="DB42" s="674"/>
      <c r="DC42" s="675"/>
      <c r="DD42" s="600">
        <v>501649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26559</v>
      </c>
      <c r="CS43" s="611"/>
      <c r="CT43" s="611"/>
      <c r="CU43" s="611"/>
      <c r="CV43" s="611"/>
      <c r="CW43" s="611"/>
      <c r="CX43" s="611"/>
      <c r="CY43" s="612"/>
      <c r="CZ43" s="625">
        <v>0.1</v>
      </c>
      <c r="DA43" s="626"/>
      <c r="DB43" s="626"/>
      <c r="DC43" s="627"/>
      <c r="DD43" s="600">
        <v>26559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1325516</v>
      </c>
      <c r="CS44" s="592"/>
      <c r="CT44" s="592"/>
      <c r="CU44" s="592"/>
      <c r="CV44" s="592"/>
      <c r="CW44" s="592"/>
      <c r="CX44" s="592"/>
      <c r="CY44" s="593"/>
      <c r="CZ44" s="625">
        <v>5.9</v>
      </c>
      <c r="DA44" s="674"/>
      <c r="DB44" s="674"/>
      <c r="DC44" s="675"/>
      <c r="DD44" s="600">
        <v>498701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425977</v>
      </c>
      <c r="CS45" s="611"/>
      <c r="CT45" s="611"/>
      <c r="CU45" s="611"/>
      <c r="CV45" s="611"/>
      <c r="CW45" s="611"/>
      <c r="CX45" s="611"/>
      <c r="CY45" s="612"/>
      <c r="CZ45" s="625">
        <v>1.9</v>
      </c>
      <c r="DA45" s="626"/>
      <c r="DB45" s="626"/>
      <c r="DC45" s="627"/>
      <c r="DD45" s="600">
        <v>26764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899539</v>
      </c>
      <c r="CS46" s="592"/>
      <c r="CT46" s="592"/>
      <c r="CU46" s="592"/>
      <c r="CV46" s="592"/>
      <c r="CW46" s="592"/>
      <c r="CX46" s="592"/>
      <c r="CY46" s="593"/>
      <c r="CZ46" s="625">
        <v>4</v>
      </c>
      <c r="DA46" s="674"/>
      <c r="DB46" s="674"/>
      <c r="DC46" s="675"/>
      <c r="DD46" s="600">
        <v>471937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29267</v>
      </c>
      <c r="CS47" s="611"/>
      <c r="CT47" s="611"/>
      <c r="CU47" s="611"/>
      <c r="CV47" s="611"/>
      <c r="CW47" s="611"/>
      <c r="CX47" s="611"/>
      <c r="CY47" s="612"/>
      <c r="CZ47" s="625">
        <v>0.1</v>
      </c>
      <c r="DA47" s="626"/>
      <c r="DB47" s="626"/>
      <c r="DC47" s="627"/>
      <c r="DD47" s="600">
        <v>2948</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22641438</v>
      </c>
      <c r="CS49" s="659"/>
      <c r="CT49" s="659"/>
      <c r="CU49" s="659"/>
      <c r="CV49" s="659"/>
      <c r="CW49" s="659"/>
      <c r="CX49" s="659"/>
      <c r="CY49" s="686"/>
      <c r="CZ49" s="687">
        <v>100</v>
      </c>
      <c r="DA49" s="688"/>
      <c r="DB49" s="688"/>
      <c r="DC49" s="689"/>
      <c r="DD49" s="690">
        <v>15952282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22758</v>
      </c>
      <c r="R7" s="721"/>
      <c r="S7" s="721"/>
      <c r="T7" s="721"/>
      <c r="U7" s="721"/>
      <c r="V7" s="721">
        <v>22641</v>
      </c>
      <c r="W7" s="721"/>
      <c r="X7" s="721"/>
      <c r="Y7" s="721"/>
      <c r="Z7" s="721"/>
      <c r="AA7" s="721">
        <v>116</v>
      </c>
      <c r="AB7" s="721"/>
      <c r="AC7" s="721"/>
      <c r="AD7" s="721"/>
      <c r="AE7" s="722"/>
      <c r="AF7" s="723">
        <v>115</v>
      </c>
      <c r="AG7" s="724"/>
      <c r="AH7" s="724"/>
      <c r="AI7" s="724"/>
      <c r="AJ7" s="725"/>
      <c r="AK7" s="760" t="s">
        <v>549</v>
      </c>
      <c r="AL7" s="761"/>
      <c r="AM7" s="761"/>
      <c r="AN7" s="761"/>
      <c r="AO7" s="761"/>
      <c r="AP7" s="761">
        <v>20438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555</v>
      </c>
      <c r="BT7" s="765"/>
      <c r="BU7" s="765"/>
      <c r="BV7" s="765"/>
      <c r="BW7" s="765"/>
      <c r="BX7" s="765"/>
      <c r="BY7" s="765"/>
      <c r="BZ7" s="765"/>
      <c r="CA7" s="765"/>
      <c r="CB7" s="765"/>
      <c r="CC7" s="765"/>
      <c r="CD7" s="765"/>
      <c r="CE7" s="765"/>
      <c r="CF7" s="765"/>
      <c r="CG7" s="766"/>
      <c r="CH7" s="757">
        <v>1</v>
      </c>
      <c r="CI7" s="758"/>
      <c r="CJ7" s="758"/>
      <c r="CK7" s="758"/>
      <c r="CL7" s="759"/>
      <c r="CM7" s="757">
        <v>72</v>
      </c>
      <c r="CN7" s="758"/>
      <c r="CO7" s="758"/>
      <c r="CP7" s="758"/>
      <c r="CQ7" s="759"/>
      <c r="CR7" s="757">
        <v>5</v>
      </c>
      <c r="CS7" s="758"/>
      <c r="CT7" s="758"/>
      <c r="CU7" s="758"/>
      <c r="CV7" s="759"/>
      <c r="CW7" s="757" t="s">
        <v>557</v>
      </c>
      <c r="CX7" s="758"/>
      <c r="CY7" s="758"/>
      <c r="CZ7" s="758"/>
      <c r="DA7" s="759"/>
      <c r="DB7" s="757">
        <v>0</v>
      </c>
      <c r="DC7" s="758"/>
      <c r="DD7" s="758"/>
      <c r="DE7" s="758"/>
      <c r="DF7" s="759"/>
      <c r="DG7" s="757">
        <v>391</v>
      </c>
      <c r="DH7" s="758"/>
      <c r="DI7" s="758"/>
      <c r="DJ7" s="758"/>
      <c r="DK7" s="759"/>
      <c r="DL7" s="757" t="s">
        <v>557</v>
      </c>
      <c r="DM7" s="758"/>
      <c r="DN7" s="758"/>
      <c r="DO7" s="758"/>
      <c r="DP7" s="759"/>
      <c r="DQ7" s="757">
        <v>101</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556</v>
      </c>
      <c r="BT8" s="755"/>
      <c r="BU8" s="755"/>
      <c r="BV8" s="755"/>
      <c r="BW8" s="755"/>
      <c r="BX8" s="755"/>
      <c r="BY8" s="755"/>
      <c r="BZ8" s="755"/>
      <c r="CA8" s="755"/>
      <c r="CB8" s="755"/>
      <c r="CC8" s="755"/>
      <c r="CD8" s="755"/>
      <c r="CE8" s="755"/>
      <c r="CF8" s="755"/>
      <c r="CG8" s="756"/>
      <c r="CH8" s="767">
        <v>-20</v>
      </c>
      <c r="CI8" s="768"/>
      <c r="CJ8" s="768"/>
      <c r="CK8" s="768"/>
      <c r="CL8" s="769"/>
      <c r="CM8" s="767">
        <v>-64</v>
      </c>
      <c r="CN8" s="768"/>
      <c r="CO8" s="768"/>
      <c r="CP8" s="768"/>
      <c r="CQ8" s="769"/>
      <c r="CR8" s="767">
        <v>3</v>
      </c>
      <c r="CS8" s="768"/>
      <c r="CT8" s="768"/>
      <c r="CU8" s="768"/>
      <c r="CV8" s="769"/>
      <c r="CW8" s="767" t="s">
        <v>557</v>
      </c>
      <c r="CX8" s="768"/>
      <c r="CY8" s="768"/>
      <c r="CZ8" s="768"/>
      <c r="DA8" s="769"/>
      <c r="DB8" s="767">
        <v>50</v>
      </c>
      <c r="DC8" s="768"/>
      <c r="DD8" s="768"/>
      <c r="DE8" s="768"/>
      <c r="DF8" s="769"/>
      <c r="DG8" s="767">
        <v>0</v>
      </c>
      <c r="DH8" s="768"/>
      <c r="DI8" s="768"/>
      <c r="DJ8" s="768"/>
      <c r="DK8" s="769"/>
      <c r="DL8" s="767" t="s">
        <v>557</v>
      </c>
      <c r="DM8" s="768"/>
      <c r="DN8" s="768"/>
      <c r="DO8" s="768"/>
      <c r="DP8" s="769"/>
      <c r="DQ8" s="767" t="s">
        <v>557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22758</v>
      </c>
      <c r="R23" s="780"/>
      <c r="S23" s="780"/>
      <c r="T23" s="780"/>
      <c r="U23" s="780"/>
      <c r="V23" s="780">
        <v>22641</v>
      </c>
      <c r="W23" s="780"/>
      <c r="X23" s="780"/>
      <c r="Y23" s="780"/>
      <c r="Z23" s="780"/>
      <c r="AA23" s="780">
        <v>116</v>
      </c>
      <c r="AB23" s="780"/>
      <c r="AC23" s="780"/>
      <c r="AD23" s="780"/>
      <c r="AE23" s="781"/>
      <c r="AF23" s="782">
        <v>115</v>
      </c>
      <c r="AG23" s="780"/>
      <c r="AH23" s="780"/>
      <c r="AI23" s="780"/>
      <c r="AJ23" s="783"/>
      <c r="AK23" s="784"/>
      <c r="AL23" s="785"/>
      <c r="AM23" s="785"/>
      <c r="AN23" s="785"/>
      <c r="AO23" s="785"/>
      <c r="AP23" s="780">
        <v>20438</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8706</v>
      </c>
      <c r="R28" s="809"/>
      <c r="S28" s="809"/>
      <c r="T28" s="809"/>
      <c r="U28" s="809"/>
      <c r="V28" s="809">
        <v>9749</v>
      </c>
      <c r="W28" s="809"/>
      <c r="X28" s="809"/>
      <c r="Y28" s="809"/>
      <c r="Z28" s="809"/>
      <c r="AA28" s="809">
        <v>-1043</v>
      </c>
      <c r="AB28" s="809"/>
      <c r="AC28" s="809"/>
      <c r="AD28" s="809"/>
      <c r="AE28" s="810"/>
      <c r="AF28" s="811">
        <v>-1043</v>
      </c>
      <c r="AG28" s="809"/>
      <c r="AH28" s="809"/>
      <c r="AI28" s="809"/>
      <c r="AJ28" s="812"/>
      <c r="AK28" s="813">
        <v>675</v>
      </c>
      <c r="AL28" s="804"/>
      <c r="AM28" s="804"/>
      <c r="AN28" s="804"/>
      <c r="AO28" s="804"/>
      <c r="AP28" s="804" t="s">
        <v>549</v>
      </c>
      <c r="AQ28" s="804"/>
      <c r="AR28" s="804"/>
      <c r="AS28" s="804"/>
      <c r="AT28" s="804"/>
      <c r="AU28" s="804" t="s">
        <v>549</v>
      </c>
      <c r="AV28" s="804"/>
      <c r="AW28" s="804"/>
      <c r="AX28" s="804"/>
      <c r="AY28" s="804"/>
      <c r="AZ28" s="805" t="s">
        <v>549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11</v>
      </c>
      <c r="R29" s="745"/>
      <c r="S29" s="745"/>
      <c r="T29" s="745"/>
      <c r="U29" s="745"/>
      <c r="V29" s="745">
        <v>11</v>
      </c>
      <c r="W29" s="745"/>
      <c r="X29" s="745"/>
      <c r="Y29" s="745"/>
      <c r="Z29" s="745"/>
      <c r="AA29" s="745" t="s">
        <v>549</v>
      </c>
      <c r="AB29" s="745"/>
      <c r="AC29" s="745"/>
      <c r="AD29" s="745"/>
      <c r="AE29" s="746"/>
      <c r="AF29" s="747" t="s">
        <v>111</v>
      </c>
      <c r="AG29" s="748"/>
      <c r="AH29" s="748"/>
      <c r="AI29" s="748"/>
      <c r="AJ29" s="749"/>
      <c r="AK29" s="816">
        <v>3</v>
      </c>
      <c r="AL29" s="817"/>
      <c r="AM29" s="817"/>
      <c r="AN29" s="817"/>
      <c r="AO29" s="817"/>
      <c r="AP29" s="817" t="s">
        <v>549</v>
      </c>
      <c r="AQ29" s="817"/>
      <c r="AR29" s="817"/>
      <c r="AS29" s="817"/>
      <c r="AT29" s="817"/>
      <c r="AU29" s="817" t="s">
        <v>549</v>
      </c>
      <c r="AV29" s="817"/>
      <c r="AW29" s="817"/>
      <c r="AX29" s="817"/>
      <c r="AY29" s="817"/>
      <c r="AZ29" s="818" t="s">
        <v>549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5115</v>
      </c>
      <c r="R30" s="745"/>
      <c r="S30" s="745"/>
      <c r="T30" s="745"/>
      <c r="U30" s="745"/>
      <c r="V30" s="745">
        <v>5028</v>
      </c>
      <c r="W30" s="745"/>
      <c r="X30" s="745"/>
      <c r="Y30" s="745"/>
      <c r="Z30" s="745"/>
      <c r="AA30" s="745">
        <v>87</v>
      </c>
      <c r="AB30" s="745"/>
      <c r="AC30" s="745"/>
      <c r="AD30" s="745"/>
      <c r="AE30" s="746"/>
      <c r="AF30" s="747">
        <v>87</v>
      </c>
      <c r="AG30" s="748"/>
      <c r="AH30" s="748"/>
      <c r="AI30" s="748"/>
      <c r="AJ30" s="749"/>
      <c r="AK30" s="816">
        <v>748</v>
      </c>
      <c r="AL30" s="817"/>
      <c r="AM30" s="817"/>
      <c r="AN30" s="817"/>
      <c r="AO30" s="817"/>
      <c r="AP30" s="817">
        <v>23</v>
      </c>
      <c r="AQ30" s="817"/>
      <c r="AR30" s="817"/>
      <c r="AS30" s="817"/>
      <c r="AT30" s="817"/>
      <c r="AU30" s="817" t="s">
        <v>549</v>
      </c>
      <c r="AV30" s="817"/>
      <c r="AW30" s="817"/>
      <c r="AX30" s="817"/>
      <c r="AY30" s="817"/>
      <c r="AZ30" s="818" t="s">
        <v>549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741</v>
      </c>
      <c r="R31" s="745"/>
      <c r="S31" s="745"/>
      <c r="T31" s="745"/>
      <c r="U31" s="745"/>
      <c r="V31" s="745">
        <v>721</v>
      </c>
      <c r="W31" s="745"/>
      <c r="X31" s="745"/>
      <c r="Y31" s="745"/>
      <c r="Z31" s="745"/>
      <c r="AA31" s="745">
        <v>20</v>
      </c>
      <c r="AB31" s="745"/>
      <c r="AC31" s="745"/>
      <c r="AD31" s="745"/>
      <c r="AE31" s="746"/>
      <c r="AF31" s="747">
        <v>20</v>
      </c>
      <c r="AG31" s="748"/>
      <c r="AH31" s="748"/>
      <c r="AI31" s="748"/>
      <c r="AJ31" s="749"/>
      <c r="AK31" s="816">
        <v>146</v>
      </c>
      <c r="AL31" s="817"/>
      <c r="AM31" s="817"/>
      <c r="AN31" s="817"/>
      <c r="AO31" s="817"/>
      <c r="AP31" s="817" t="s">
        <v>549</v>
      </c>
      <c r="AQ31" s="817"/>
      <c r="AR31" s="817"/>
      <c r="AS31" s="817"/>
      <c r="AT31" s="817"/>
      <c r="AU31" s="817" t="s">
        <v>549</v>
      </c>
      <c r="AV31" s="817"/>
      <c r="AW31" s="817"/>
      <c r="AX31" s="817"/>
      <c r="AY31" s="817"/>
      <c r="AZ31" s="818" t="s">
        <v>549</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1502</v>
      </c>
      <c r="R32" s="745"/>
      <c r="S32" s="745"/>
      <c r="T32" s="745"/>
      <c r="U32" s="745"/>
      <c r="V32" s="745">
        <v>1338</v>
      </c>
      <c r="W32" s="745"/>
      <c r="X32" s="745"/>
      <c r="Y32" s="745"/>
      <c r="Z32" s="745"/>
      <c r="AA32" s="745">
        <v>164</v>
      </c>
      <c r="AB32" s="745"/>
      <c r="AC32" s="745"/>
      <c r="AD32" s="745"/>
      <c r="AE32" s="746"/>
      <c r="AF32" s="747">
        <v>1923</v>
      </c>
      <c r="AG32" s="748"/>
      <c r="AH32" s="748"/>
      <c r="AI32" s="748"/>
      <c r="AJ32" s="749"/>
      <c r="AK32" s="816">
        <v>45</v>
      </c>
      <c r="AL32" s="817"/>
      <c r="AM32" s="817"/>
      <c r="AN32" s="817"/>
      <c r="AO32" s="817"/>
      <c r="AP32" s="817">
        <v>2285</v>
      </c>
      <c r="AQ32" s="817"/>
      <c r="AR32" s="817"/>
      <c r="AS32" s="817"/>
      <c r="AT32" s="817"/>
      <c r="AU32" s="817">
        <v>2</v>
      </c>
      <c r="AV32" s="817"/>
      <c r="AW32" s="817"/>
      <c r="AX32" s="817"/>
      <c r="AY32" s="817"/>
      <c r="AZ32" s="818" t="s">
        <v>549</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4406</v>
      </c>
      <c r="R33" s="745"/>
      <c r="S33" s="745"/>
      <c r="T33" s="745"/>
      <c r="U33" s="745"/>
      <c r="V33" s="745">
        <v>4586</v>
      </c>
      <c r="W33" s="745"/>
      <c r="X33" s="745"/>
      <c r="Y33" s="745"/>
      <c r="Z33" s="745"/>
      <c r="AA33" s="745">
        <v>-180</v>
      </c>
      <c r="AB33" s="745"/>
      <c r="AC33" s="745"/>
      <c r="AD33" s="745"/>
      <c r="AE33" s="746"/>
      <c r="AF33" s="747">
        <v>-454</v>
      </c>
      <c r="AG33" s="748"/>
      <c r="AH33" s="748"/>
      <c r="AI33" s="748"/>
      <c r="AJ33" s="749"/>
      <c r="AK33" s="816">
        <v>827</v>
      </c>
      <c r="AL33" s="817"/>
      <c r="AM33" s="817"/>
      <c r="AN33" s="817"/>
      <c r="AO33" s="817"/>
      <c r="AP33" s="817">
        <v>6006</v>
      </c>
      <c r="AQ33" s="817"/>
      <c r="AR33" s="817"/>
      <c r="AS33" s="817"/>
      <c r="AT33" s="817"/>
      <c r="AU33" s="817">
        <v>4309</v>
      </c>
      <c r="AV33" s="817"/>
      <c r="AW33" s="817"/>
      <c r="AX33" s="817"/>
      <c r="AY33" s="817"/>
      <c r="AZ33" s="818">
        <v>12.7</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2890</v>
      </c>
      <c r="R34" s="745"/>
      <c r="S34" s="745"/>
      <c r="T34" s="745"/>
      <c r="U34" s="745"/>
      <c r="V34" s="745">
        <v>2808</v>
      </c>
      <c r="W34" s="745"/>
      <c r="X34" s="745"/>
      <c r="Y34" s="745"/>
      <c r="Z34" s="745"/>
      <c r="AA34" s="745">
        <v>82</v>
      </c>
      <c r="AB34" s="745"/>
      <c r="AC34" s="745"/>
      <c r="AD34" s="745"/>
      <c r="AE34" s="746"/>
      <c r="AF34" s="747">
        <v>82</v>
      </c>
      <c r="AG34" s="748"/>
      <c r="AH34" s="748"/>
      <c r="AI34" s="748"/>
      <c r="AJ34" s="749"/>
      <c r="AK34" s="816">
        <v>1138</v>
      </c>
      <c r="AL34" s="817"/>
      <c r="AM34" s="817"/>
      <c r="AN34" s="817"/>
      <c r="AO34" s="817"/>
      <c r="AP34" s="817">
        <v>20452</v>
      </c>
      <c r="AQ34" s="817"/>
      <c r="AR34" s="817"/>
      <c r="AS34" s="817"/>
      <c r="AT34" s="817"/>
      <c r="AU34" s="817">
        <v>12312</v>
      </c>
      <c r="AV34" s="817"/>
      <c r="AW34" s="817"/>
      <c r="AX34" s="817"/>
      <c r="AY34" s="817"/>
      <c r="AZ34" s="818" t="s">
        <v>549</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615</v>
      </c>
      <c r="AG63" s="828"/>
      <c r="AH63" s="828"/>
      <c r="AI63" s="828"/>
      <c r="AJ63" s="829"/>
      <c r="AK63" s="830"/>
      <c r="AL63" s="825"/>
      <c r="AM63" s="825"/>
      <c r="AN63" s="825"/>
      <c r="AO63" s="825"/>
      <c r="AP63" s="828">
        <v>28758</v>
      </c>
      <c r="AQ63" s="828"/>
      <c r="AR63" s="828"/>
      <c r="AS63" s="828"/>
      <c r="AT63" s="828"/>
      <c r="AU63" s="828">
        <v>16623</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550</v>
      </c>
      <c r="C68" s="856"/>
      <c r="D68" s="856"/>
      <c r="E68" s="856"/>
      <c r="F68" s="856"/>
      <c r="G68" s="856"/>
      <c r="H68" s="856"/>
      <c r="I68" s="856"/>
      <c r="J68" s="856"/>
      <c r="K68" s="856"/>
      <c r="L68" s="856"/>
      <c r="M68" s="856"/>
      <c r="N68" s="856"/>
      <c r="O68" s="856"/>
      <c r="P68" s="857"/>
      <c r="Q68" s="858">
        <v>2632</v>
      </c>
      <c r="R68" s="852"/>
      <c r="S68" s="852"/>
      <c r="T68" s="852"/>
      <c r="U68" s="852"/>
      <c r="V68" s="852">
        <v>2623</v>
      </c>
      <c r="W68" s="852"/>
      <c r="X68" s="852"/>
      <c r="Y68" s="852"/>
      <c r="Z68" s="852"/>
      <c r="AA68" s="852">
        <v>9</v>
      </c>
      <c r="AB68" s="852"/>
      <c r="AC68" s="852"/>
      <c r="AD68" s="852"/>
      <c r="AE68" s="852"/>
      <c r="AF68" s="852">
        <v>9</v>
      </c>
      <c r="AG68" s="852"/>
      <c r="AH68" s="852"/>
      <c r="AI68" s="852"/>
      <c r="AJ68" s="852"/>
      <c r="AK68" s="852" t="s">
        <v>549</v>
      </c>
      <c r="AL68" s="852"/>
      <c r="AM68" s="852"/>
      <c r="AN68" s="852"/>
      <c r="AO68" s="852"/>
      <c r="AP68" s="852">
        <v>1225</v>
      </c>
      <c r="AQ68" s="852"/>
      <c r="AR68" s="852"/>
      <c r="AS68" s="852"/>
      <c r="AT68" s="852"/>
      <c r="AU68" s="852">
        <v>362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551</v>
      </c>
      <c r="C69" s="860"/>
      <c r="D69" s="860"/>
      <c r="E69" s="860"/>
      <c r="F69" s="860"/>
      <c r="G69" s="860"/>
      <c r="H69" s="860"/>
      <c r="I69" s="860"/>
      <c r="J69" s="860"/>
      <c r="K69" s="860"/>
      <c r="L69" s="860"/>
      <c r="M69" s="860"/>
      <c r="N69" s="860"/>
      <c r="O69" s="860"/>
      <c r="P69" s="861"/>
      <c r="Q69" s="862">
        <v>2981</v>
      </c>
      <c r="R69" s="817"/>
      <c r="S69" s="817"/>
      <c r="T69" s="817"/>
      <c r="U69" s="817"/>
      <c r="V69" s="817">
        <v>2910</v>
      </c>
      <c r="W69" s="817"/>
      <c r="X69" s="817"/>
      <c r="Y69" s="817"/>
      <c r="Z69" s="817"/>
      <c r="AA69" s="817">
        <v>71</v>
      </c>
      <c r="AB69" s="817"/>
      <c r="AC69" s="817"/>
      <c r="AD69" s="817"/>
      <c r="AE69" s="817"/>
      <c r="AF69" s="817">
        <v>71</v>
      </c>
      <c r="AG69" s="817"/>
      <c r="AH69" s="817"/>
      <c r="AI69" s="817"/>
      <c r="AJ69" s="817"/>
      <c r="AK69" s="817" t="s">
        <v>549</v>
      </c>
      <c r="AL69" s="817"/>
      <c r="AM69" s="817"/>
      <c r="AN69" s="817"/>
      <c r="AO69" s="817"/>
      <c r="AP69" s="817">
        <v>2970</v>
      </c>
      <c r="AQ69" s="817"/>
      <c r="AR69" s="817"/>
      <c r="AS69" s="817"/>
      <c r="AT69" s="817"/>
      <c r="AU69" s="817">
        <v>886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552</v>
      </c>
      <c r="C70" s="860"/>
      <c r="D70" s="860"/>
      <c r="E70" s="860"/>
      <c r="F70" s="860"/>
      <c r="G70" s="860"/>
      <c r="H70" s="860"/>
      <c r="I70" s="860"/>
      <c r="J70" s="860"/>
      <c r="K70" s="860"/>
      <c r="L70" s="860"/>
      <c r="M70" s="860"/>
      <c r="N70" s="860"/>
      <c r="O70" s="860"/>
      <c r="P70" s="861"/>
      <c r="Q70" s="862">
        <v>914</v>
      </c>
      <c r="R70" s="817"/>
      <c r="S70" s="817"/>
      <c r="T70" s="817"/>
      <c r="U70" s="817"/>
      <c r="V70" s="817">
        <v>912</v>
      </c>
      <c r="W70" s="817"/>
      <c r="X70" s="817"/>
      <c r="Y70" s="817"/>
      <c r="Z70" s="817"/>
      <c r="AA70" s="817">
        <v>2</v>
      </c>
      <c r="AB70" s="817"/>
      <c r="AC70" s="817"/>
      <c r="AD70" s="817"/>
      <c r="AE70" s="817"/>
      <c r="AF70" s="817">
        <v>2</v>
      </c>
      <c r="AG70" s="817"/>
      <c r="AH70" s="817"/>
      <c r="AI70" s="817"/>
      <c r="AJ70" s="817"/>
      <c r="AK70" s="817" t="s">
        <v>549</v>
      </c>
      <c r="AL70" s="817"/>
      <c r="AM70" s="817"/>
      <c r="AN70" s="817"/>
      <c r="AO70" s="817"/>
      <c r="AP70" s="817">
        <v>217</v>
      </c>
      <c r="AQ70" s="817"/>
      <c r="AR70" s="817"/>
      <c r="AS70" s="817"/>
      <c r="AT70" s="817"/>
      <c r="AU70" s="817">
        <v>114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553</v>
      </c>
      <c r="C71" s="860"/>
      <c r="D71" s="860"/>
      <c r="E71" s="860"/>
      <c r="F71" s="860"/>
      <c r="G71" s="860"/>
      <c r="H71" s="860"/>
      <c r="I71" s="860"/>
      <c r="J71" s="860"/>
      <c r="K71" s="860"/>
      <c r="L71" s="860"/>
      <c r="M71" s="860"/>
      <c r="N71" s="860"/>
      <c r="O71" s="860"/>
      <c r="P71" s="861"/>
      <c r="Q71" s="862">
        <v>102</v>
      </c>
      <c r="R71" s="817"/>
      <c r="S71" s="817"/>
      <c r="T71" s="817"/>
      <c r="U71" s="817"/>
      <c r="V71" s="817">
        <v>98</v>
      </c>
      <c r="W71" s="817"/>
      <c r="X71" s="817"/>
      <c r="Y71" s="817"/>
      <c r="Z71" s="817"/>
      <c r="AA71" s="817">
        <v>4</v>
      </c>
      <c r="AB71" s="817"/>
      <c r="AC71" s="817"/>
      <c r="AD71" s="817"/>
      <c r="AE71" s="817"/>
      <c r="AF71" s="817">
        <v>4</v>
      </c>
      <c r="AG71" s="817"/>
      <c r="AH71" s="817"/>
      <c r="AI71" s="817"/>
      <c r="AJ71" s="817"/>
      <c r="AK71" s="817" t="s">
        <v>549</v>
      </c>
      <c r="AL71" s="817"/>
      <c r="AM71" s="817"/>
      <c r="AN71" s="817"/>
      <c r="AO71" s="817"/>
      <c r="AP71" s="817" t="s">
        <v>549</v>
      </c>
      <c r="AQ71" s="817"/>
      <c r="AR71" s="817"/>
      <c r="AS71" s="817"/>
      <c r="AT71" s="817"/>
      <c r="AU71" s="817" t="s">
        <v>549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554</v>
      </c>
      <c r="C72" s="860"/>
      <c r="D72" s="860"/>
      <c r="E72" s="860"/>
      <c r="F72" s="860"/>
      <c r="G72" s="860"/>
      <c r="H72" s="860"/>
      <c r="I72" s="860"/>
      <c r="J72" s="860"/>
      <c r="K72" s="860"/>
      <c r="L72" s="860"/>
      <c r="M72" s="860"/>
      <c r="N72" s="860"/>
      <c r="O72" s="860"/>
      <c r="P72" s="861"/>
      <c r="Q72" s="862">
        <v>3</v>
      </c>
      <c r="R72" s="817"/>
      <c r="S72" s="817"/>
      <c r="T72" s="817"/>
      <c r="U72" s="817"/>
      <c r="V72" s="817">
        <v>3</v>
      </c>
      <c r="W72" s="817"/>
      <c r="X72" s="817"/>
      <c r="Y72" s="817"/>
      <c r="Z72" s="817"/>
      <c r="AA72" s="817" t="s">
        <v>549</v>
      </c>
      <c r="AB72" s="817"/>
      <c r="AC72" s="817"/>
      <c r="AD72" s="817"/>
      <c r="AE72" s="817"/>
      <c r="AF72" s="817" t="s">
        <v>549</v>
      </c>
      <c r="AG72" s="817"/>
      <c r="AH72" s="817"/>
      <c r="AI72" s="817"/>
      <c r="AJ72" s="817"/>
      <c r="AK72" s="817" t="s">
        <v>549</v>
      </c>
      <c r="AL72" s="817"/>
      <c r="AM72" s="817"/>
      <c r="AN72" s="817"/>
      <c r="AO72" s="817"/>
      <c r="AP72" s="817" t="s">
        <v>549</v>
      </c>
      <c r="AQ72" s="817"/>
      <c r="AR72" s="817"/>
      <c r="AS72" s="817"/>
      <c r="AT72" s="817"/>
      <c r="AU72" s="817" t="s">
        <v>549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545</v>
      </c>
      <c r="C73" s="860"/>
      <c r="D73" s="860"/>
      <c r="E73" s="860"/>
      <c r="F73" s="860"/>
      <c r="G73" s="860"/>
      <c r="H73" s="860"/>
      <c r="I73" s="860"/>
      <c r="J73" s="860"/>
      <c r="K73" s="860"/>
      <c r="L73" s="860"/>
      <c r="M73" s="860"/>
      <c r="N73" s="860"/>
      <c r="O73" s="860"/>
      <c r="P73" s="861"/>
      <c r="Q73" s="862">
        <v>185</v>
      </c>
      <c r="R73" s="817"/>
      <c r="S73" s="817"/>
      <c r="T73" s="817"/>
      <c r="U73" s="817"/>
      <c r="V73" s="817">
        <v>158</v>
      </c>
      <c r="W73" s="817"/>
      <c r="X73" s="817"/>
      <c r="Y73" s="817"/>
      <c r="Z73" s="817"/>
      <c r="AA73" s="817">
        <v>26</v>
      </c>
      <c r="AB73" s="817"/>
      <c r="AC73" s="817"/>
      <c r="AD73" s="817"/>
      <c r="AE73" s="817"/>
      <c r="AF73" s="817">
        <v>26</v>
      </c>
      <c r="AG73" s="817"/>
      <c r="AH73" s="817"/>
      <c r="AI73" s="817"/>
      <c r="AJ73" s="817"/>
      <c r="AK73" s="817">
        <v>12</v>
      </c>
      <c r="AL73" s="817"/>
      <c r="AM73" s="817"/>
      <c r="AN73" s="817"/>
      <c r="AO73" s="817"/>
      <c r="AP73" s="817" t="s">
        <v>549</v>
      </c>
      <c r="AQ73" s="817"/>
      <c r="AR73" s="817"/>
      <c r="AS73" s="817"/>
      <c r="AT73" s="817"/>
      <c r="AU73" s="817" t="s">
        <v>549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546</v>
      </c>
      <c r="C74" s="860"/>
      <c r="D74" s="860"/>
      <c r="E74" s="860"/>
      <c r="F74" s="860"/>
      <c r="G74" s="860"/>
      <c r="H74" s="860"/>
      <c r="I74" s="860"/>
      <c r="J74" s="860"/>
      <c r="K74" s="860"/>
      <c r="L74" s="860"/>
      <c r="M74" s="860"/>
      <c r="N74" s="860"/>
      <c r="O74" s="860"/>
      <c r="P74" s="861"/>
      <c r="Q74" s="862">
        <v>946790</v>
      </c>
      <c r="R74" s="817"/>
      <c r="S74" s="817"/>
      <c r="T74" s="817"/>
      <c r="U74" s="817"/>
      <c r="V74" s="817">
        <v>924334</v>
      </c>
      <c r="W74" s="817"/>
      <c r="X74" s="817"/>
      <c r="Y74" s="817"/>
      <c r="Z74" s="817"/>
      <c r="AA74" s="817">
        <v>22456</v>
      </c>
      <c r="AB74" s="817"/>
      <c r="AC74" s="817"/>
      <c r="AD74" s="817"/>
      <c r="AE74" s="817"/>
      <c r="AF74" s="817">
        <v>22456</v>
      </c>
      <c r="AG74" s="817"/>
      <c r="AH74" s="817"/>
      <c r="AI74" s="817"/>
      <c r="AJ74" s="817"/>
      <c r="AK74" s="817">
        <v>5657</v>
      </c>
      <c r="AL74" s="817"/>
      <c r="AM74" s="817"/>
      <c r="AN74" s="817"/>
      <c r="AO74" s="817"/>
      <c r="AP74" s="817" t="s">
        <v>549</v>
      </c>
      <c r="AQ74" s="817"/>
      <c r="AR74" s="817"/>
      <c r="AS74" s="817"/>
      <c r="AT74" s="817"/>
      <c r="AU74" s="817" t="s">
        <v>549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547</v>
      </c>
      <c r="C75" s="860"/>
      <c r="D75" s="860"/>
      <c r="E75" s="860"/>
      <c r="F75" s="860"/>
      <c r="G75" s="860"/>
      <c r="H75" s="860"/>
      <c r="I75" s="860"/>
      <c r="J75" s="860"/>
      <c r="K75" s="860"/>
      <c r="L75" s="860"/>
      <c r="M75" s="860"/>
      <c r="N75" s="860"/>
      <c r="O75" s="860"/>
      <c r="P75" s="861"/>
      <c r="Q75" s="865">
        <v>40036</v>
      </c>
      <c r="R75" s="866"/>
      <c r="S75" s="866"/>
      <c r="T75" s="866"/>
      <c r="U75" s="816"/>
      <c r="V75" s="867">
        <v>34096</v>
      </c>
      <c r="W75" s="866"/>
      <c r="X75" s="866"/>
      <c r="Y75" s="866"/>
      <c r="Z75" s="816"/>
      <c r="AA75" s="867">
        <v>5940</v>
      </c>
      <c r="AB75" s="866"/>
      <c r="AC75" s="866"/>
      <c r="AD75" s="866"/>
      <c r="AE75" s="816"/>
      <c r="AF75" s="867">
        <v>32505</v>
      </c>
      <c r="AG75" s="866"/>
      <c r="AH75" s="866"/>
      <c r="AI75" s="866"/>
      <c r="AJ75" s="816"/>
      <c r="AK75" s="867" t="s">
        <v>549</v>
      </c>
      <c r="AL75" s="866"/>
      <c r="AM75" s="866"/>
      <c r="AN75" s="866"/>
      <c r="AO75" s="816"/>
      <c r="AP75" s="867">
        <v>149081</v>
      </c>
      <c r="AQ75" s="866"/>
      <c r="AR75" s="866"/>
      <c r="AS75" s="866"/>
      <c r="AT75" s="816"/>
      <c r="AU75" s="867" t="s">
        <v>549</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548</v>
      </c>
      <c r="C76" s="860"/>
      <c r="D76" s="860"/>
      <c r="E76" s="860"/>
      <c r="F76" s="860"/>
      <c r="G76" s="860"/>
      <c r="H76" s="860"/>
      <c r="I76" s="860"/>
      <c r="J76" s="860"/>
      <c r="K76" s="860"/>
      <c r="L76" s="860"/>
      <c r="M76" s="860"/>
      <c r="N76" s="860"/>
      <c r="O76" s="860"/>
      <c r="P76" s="861"/>
      <c r="Q76" s="865">
        <v>9050</v>
      </c>
      <c r="R76" s="866"/>
      <c r="S76" s="866"/>
      <c r="T76" s="866"/>
      <c r="U76" s="816"/>
      <c r="V76" s="867">
        <v>5629</v>
      </c>
      <c r="W76" s="866"/>
      <c r="X76" s="866"/>
      <c r="Y76" s="866"/>
      <c r="Z76" s="816"/>
      <c r="AA76" s="867">
        <v>3421</v>
      </c>
      <c r="AB76" s="866"/>
      <c r="AC76" s="866"/>
      <c r="AD76" s="866"/>
      <c r="AE76" s="816"/>
      <c r="AF76" s="867">
        <v>11358</v>
      </c>
      <c r="AG76" s="866"/>
      <c r="AH76" s="866"/>
      <c r="AI76" s="866"/>
      <c r="AJ76" s="816"/>
      <c r="AK76" s="867" t="s">
        <v>549</v>
      </c>
      <c r="AL76" s="866"/>
      <c r="AM76" s="866"/>
      <c r="AN76" s="866"/>
      <c r="AO76" s="816"/>
      <c r="AP76" s="867">
        <v>20248</v>
      </c>
      <c r="AQ76" s="866"/>
      <c r="AR76" s="866"/>
      <c r="AS76" s="866"/>
      <c r="AT76" s="816"/>
      <c r="AU76" s="867" t="s">
        <v>549</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66431</v>
      </c>
      <c r="AG88" s="828"/>
      <c r="AH88" s="828"/>
      <c r="AI88" s="828"/>
      <c r="AJ88" s="828"/>
      <c r="AK88" s="825"/>
      <c r="AL88" s="825"/>
      <c r="AM88" s="825"/>
      <c r="AN88" s="825"/>
      <c r="AO88" s="825"/>
      <c r="AP88" s="828">
        <v>173741</v>
      </c>
      <c r="AQ88" s="828"/>
      <c r="AR88" s="828"/>
      <c r="AS88" s="828"/>
      <c r="AT88" s="828"/>
      <c r="AU88" s="828">
        <v>1362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8</v>
      </c>
      <c r="CS102" s="836"/>
      <c r="CT102" s="836"/>
      <c r="CU102" s="836"/>
      <c r="CV102" s="879"/>
      <c r="CW102" s="878" t="s">
        <v>557</v>
      </c>
      <c r="CX102" s="836"/>
      <c r="CY102" s="836"/>
      <c r="CZ102" s="836"/>
      <c r="DA102" s="879"/>
      <c r="DB102" s="878">
        <v>50</v>
      </c>
      <c r="DC102" s="836"/>
      <c r="DD102" s="836"/>
      <c r="DE102" s="836"/>
      <c r="DF102" s="879"/>
      <c r="DG102" s="878">
        <v>391</v>
      </c>
      <c r="DH102" s="836"/>
      <c r="DI102" s="836"/>
      <c r="DJ102" s="836"/>
      <c r="DK102" s="879"/>
      <c r="DL102" s="878" t="s">
        <v>557</v>
      </c>
      <c r="DM102" s="836"/>
      <c r="DN102" s="836"/>
      <c r="DO102" s="836"/>
      <c r="DP102" s="879"/>
      <c r="DQ102" s="878">
        <v>101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1857787</v>
      </c>
      <c r="AB110" s="888"/>
      <c r="AC110" s="888"/>
      <c r="AD110" s="888"/>
      <c r="AE110" s="889"/>
      <c r="AF110" s="890">
        <v>1926301</v>
      </c>
      <c r="AG110" s="888"/>
      <c r="AH110" s="888"/>
      <c r="AI110" s="888"/>
      <c r="AJ110" s="889"/>
      <c r="AK110" s="890">
        <v>2062948</v>
      </c>
      <c r="AL110" s="888"/>
      <c r="AM110" s="888"/>
      <c r="AN110" s="888"/>
      <c r="AO110" s="889"/>
      <c r="AP110" s="891">
        <v>16.399999999999999</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20392891</v>
      </c>
      <c r="BR110" s="925"/>
      <c r="BS110" s="925"/>
      <c r="BT110" s="925"/>
      <c r="BU110" s="925"/>
      <c r="BV110" s="925">
        <v>20341928</v>
      </c>
      <c r="BW110" s="925"/>
      <c r="BX110" s="925"/>
      <c r="BY110" s="925"/>
      <c r="BZ110" s="925"/>
      <c r="CA110" s="925">
        <v>20438194</v>
      </c>
      <c r="CB110" s="925"/>
      <c r="CC110" s="925"/>
      <c r="CD110" s="925"/>
      <c r="CE110" s="925"/>
      <c r="CF110" s="939">
        <v>162.9</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408225</v>
      </c>
      <c r="BR111" s="918"/>
      <c r="BS111" s="918"/>
      <c r="BT111" s="918"/>
      <c r="BU111" s="918"/>
      <c r="BV111" s="918">
        <v>331139</v>
      </c>
      <c r="BW111" s="918"/>
      <c r="BX111" s="918"/>
      <c r="BY111" s="918"/>
      <c r="BZ111" s="918"/>
      <c r="CA111" s="918">
        <v>217848</v>
      </c>
      <c r="CB111" s="918"/>
      <c r="CC111" s="918"/>
      <c r="CD111" s="918"/>
      <c r="CE111" s="918"/>
      <c r="CF111" s="912">
        <v>1.7</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17886037</v>
      </c>
      <c r="BR112" s="918"/>
      <c r="BS112" s="918"/>
      <c r="BT112" s="918"/>
      <c r="BU112" s="918"/>
      <c r="BV112" s="918">
        <v>16866994</v>
      </c>
      <c r="BW112" s="918"/>
      <c r="BX112" s="918"/>
      <c r="BY112" s="918"/>
      <c r="BZ112" s="918"/>
      <c r="CA112" s="918">
        <v>16622893</v>
      </c>
      <c r="CB112" s="918"/>
      <c r="CC112" s="918"/>
      <c r="CD112" s="918"/>
      <c r="CE112" s="918"/>
      <c r="CF112" s="912">
        <v>132.5</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1263902</v>
      </c>
      <c r="AB113" s="932"/>
      <c r="AC113" s="932"/>
      <c r="AD113" s="932"/>
      <c r="AE113" s="933"/>
      <c r="AF113" s="934">
        <v>1290447</v>
      </c>
      <c r="AG113" s="932"/>
      <c r="AH113" s="932"/>
      <c r="AI113" s="932"/>
      <c r="AJ113" s="933"/>
      <c r="AK113" s="934">
        <v>1388040</v>
      </c>
      <c r="AL113" s="932"/>
      <c r="AM113" s="932"/>
      <c r="AN113" s="932"/>
      <c r="AO113" s="933"/>
      <c r="AP113" s="935">
        <v>11.1</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1630903</v>
      </c>
      <c r="BR113" s="918"/>
      <c r="BS113" s="918"/>
      <c r="BT113" s="918"/>
      <c r="BU113" s="918"/>
      <c r="BV113" s="918">
        <v>1444853</v>
      </c>
      <c r="BW113" s="918"/>
      <c r="BX113" s="918"/>
      <c r="BY113" s="918"/>
      <c r="BZ113" s="918"/>
      <c r="CA113" s="918">
        <v>1361499</v>
      </c>
      <c r="CB113" s="918"/>
      <c r="CC113" s="918"/>
      <c r="CD113" s="918"/>
      <c r="CE113" s="918"/>
      <c r="CF113" s="912">
        <v>10.9</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281680</v>
      </c>
      <c r="AB114" s="957"/>
      <c r="AC114" s="957"/>
      <c r="AD114" s="957"/>
      <c r="AE114" s="958"/>
      <c r="AF114" s="959">
        <v>279777</v>
      </c>
      <c r="AG114" s="957"/>
      <c r="AH114" s="957"/>
      <c r="AI114" s="957"/>
      <c r="AJ114" s="958"/>
      <c r="AK114" s="959">
        <v>273814</v>
      </c>
      <c r="AL114" s="957"/>
      <c r="AM114" s="957"/>
      <c r="AN114" s="957"/>
      <c r="AO114" s="958"/>
      <c r="AP114" s="960">
        <v>2.2000000000000002</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3906595</v>
      </c>
      <c r="BR114" s="918"/>
      <c r="BS114" s="918"/>
      <c r="BT114" s="918"/>
      <c r="BU114" s="918"/>
      <c r="BV114" s="918">
        <v>3617979</v>
      </c>
      <c r="BW114" s="918"/>
      <c r="BX114" s="918"/>
      <c r="BY114" s="918"/>
      <c r="BZ114" s="918"/>
      <c r="CA114" s="918">
        <v>3656633</v>
      </c>
      <c r="CB114" s="918"/>
      <c r="CC114" s="918"/>
      <c r="CD114" s="918"/>
      <c r="CE114" s="918"/>
      <c r="CF114" s="912">
        <v>29.1</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4713</v>
      </c>
      <c r="AB115" s="932"/>
      <c r="AC115" s="932"/>
      <c r="AD115" s="932"/>
      <c r="AE115" s="933"/>
      <c r="AF115" s="934">
        <v>3134</v>
      </c>
      <c r="AG115" s="932"/>
      <c r="AH115" s="932"/>
      <c r="AI115" s="932"/>
      <c r="AJ115" s="933"/>
      <c r="AK115" s="934">
        <v>1578</v>
      </c>
      <c r="AL115" s="932"/>
      <c r="AM115" s="932"/>
      <c r="AN115" s="932"/>
      <c r="AO115" s="933"/>
      <c r="AP115" s="935">
        <v>0</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101876</v>
      </c>
      <c r="BR115" s="918"/>
      <c r="BS115" s="918"/>
      <c r="BT115" s="918"/>
      <c r="BU115" s="918"/>
      <c r="BV115" s="918">
        <v>100744</v>
      </c>
      <c r="BW115" s="918"/>
      <c r="BX115" s="918"/>
      <c r="BY115" s="918"/>
      <c r="BZ115" s="918"/>
      <c r="CA115" s="918">
        <v>101470</v>
      </c>
      <c r="CB115" s="918"/>
      <c r="CC115" s="918"/>
      <c r="CD115" s="918"/>
      <c r="CE115" s="918"/>
      <c r="CF115" s="912">
        <v>0.8</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199325</v>
      </c>
      <c r="DH115" s="957"/>
      <c r="DI115" s="957"/>
      <c r="DJ115" s="957"/>
      <c r="DK115" s="958"/>
      <c r="DL115" s="959">
        <v>226689</v>
      </c>
      <c r="DM115" s="957"/>
      <c r="DN115" s="957"/>
      <c r="DO115" s="957"/>
      <c r="DP115" s="958"/>
      <c r="DQ115" s="959">
        <v>217848</v>
      </c>
      <c r="DR115" s="957"/>
      <c r="DS115" s="957"/>
      <c r="DT115" s="957"/>
      <c r="DU115" s="958"/>
      <c r="DV115" s="960">
        <v>1.7</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770</v>
      </c>
      <c r="AB116" s="957"/>
      <c r="AC116" s="957"/>
      <c r="AD116" s="957"/>
      <c r="AE116" s="958"/>
      <c r="AF116" s="959">
        <v>315</v>
      </c>
      <c r="AG116" s="957"/>
      <c r="AH116" s="957"/>
      <c r="AI116" s="957"/>
      <c r="AJ116" s="958"/>
      <c r="AK116" s="959">
        <v>484</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3408852</v>
      </c>
      <c r="AB117" s="964"/>
      <c r="AC117" s="964"/>
      <c r="AD117" s="964"/>
      <c r="AE117" s="965"/>
      <c r="AF117" s="963">
        <v>3499974</v>
      </c>
      <c r="AG117" s="964"/>
      <c r="AH117" s="964"/>
      <c r="AI117" s="964"/>
      <c r="AJ117" s="965"/>
      <c r="AK117" s="963">
        <v>3726864</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44326527</v>
      </c>
      <c r="BR118" s="984"/>
      <c r="BS118" s="984"/>
      <c r="BT118" s="984"/>
      <c r="BU118" s="984"/>
      <c r="BV118" s="984">
        <v>42703637</v>
      </c>
      <c r="BW118" s="984"/>
      <c r="BX118" s="984"/>
      <c r="BY118" s="984"/>
      <c r="BZ118" s="984"/>
      <c r="CA118" s="984">
        <v>42398537</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3293592</v>
      </c>
      <c r="BR119" s="925"/>
      <c r="BS119" s="925"/>
      <c r="BT119" s="925"/>
      <c r="BU119" s="925"/>
      <c r="BV119" s="925">
        <v>3297938</v>
      </c>
      <c r="BW119" s="925"/>
      <c r="BX119" s="925"/>
      <c r="BY119" s="925"/>
      <c r="BZ119" s="925"/>
      <c r="CA119" s="925">
        <v>3457339</v>
      </c>
      <c r="CB119" s="925"/>
      <c r="CC119" s="925"/>
      <c r="CD119" s="925"/>
      <c r="CE119" s="925"/>
      <c r="CF119" s="939">
        <v>27.6</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208900</v>
      </c>
      <c r="DH119" s="996"/>
      <c r="DI119" s="996"/>
      <c r="DJ119" s="996"/>
      <c r="DK119" s="997"/>
      <c r="DL119" s="998">
        <v>104450</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7218545</v>
      </c>
      <c r="BR120" s="918"/>
      <c r="BS120" s="918"/>
      <c r="BT120" s="918"/>
      <c r="BU120" s="918"/>
      <c r="BV120" s="918">
        <v>6788294</v>
      </c>
      <c r="BW120" s="918"/>
      <c r="BX120" s="918"/>
      <c r="BY120" s="918"/>
      <c r="BZ120" s="918"/>
      <c r="CA120" s="918">
        <v>6498010</v>
      </c>
      <c r="CB120" s="918"/>
      <c r="CC120" s="918"/>
      <c r="CD120" s="918"/>
      <c r="CE120" s="918"/>
      <c r="CF120" s="912">
        <v>51.8</v>
      </c>
      <c r="CG120" s="913"/>
      <c r="CH120" s="913"/>
      <c r="CI120" s="913"/>
      <c r="CJ120" s="913"/>
      <c r="CK120" s="1011" t="s">
        <v>437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12578498</v>
      </c>
      <c r="DH120" s="925"/>
      <c r="DI120" s="925"/>
      <c r="DJ120" s="925"/>
      <c r="DK120" s="925"/>
      <c r="DL120" s="925">
        <v>11865524</v>
      </c>
      <c r="DM120" s="925"/>
      <c r="DN120" s="925"/>
      <c r="DO120" s="925"/>
      <c r="DP120" s="925"/>
      <c r="DQ120" s="925">
        <v>12312091</v>
      </c>
      <c r="DR120" s="925"/>
      <c r="DS120" s="925"/>
      <c r="DT120" s="925"/>
      <c r="DU120" s="925"/>
      <c r="DV120" s="926">
        <v>98.1</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26561292</v>
      </c>
      <c r="BR121" s="984"/>
      <c r="BS121" s="984"/>
      <c r="BT121" s="984"/>
      <c r="BU121" s="984"/>
      <c r="BV121" s="984">
        <v>26841142</v>
      </c>
      <c r="BW121" s="984"/>
      <c r="BX121" s="984"/>
      <c r="BY121" s="984"/>
      <c r="BZ121" s="984"/>
      <c r="CA121" s="984">
        <v>27386286</v>
      </c>
      <c r="CB121" s="984"/>
      <c r="CC121" s="984"/>
      <c r="CD121" s="984"/>
      <c r="CE121" s="984"/>
      <c r="CF121" s="1022">
        <v>218.3</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5305119</v>
      </c>
      <c r="DH121" s="918"/>
      <c r="DI121" s="918"/>
      <c r="DJ121" s="918"/>
      <c r="DK121" s="918"/>
      <c r="DL121" s="918">
        <v>4999135</v>
      </c>
      <c r="DM121" s="918"/>
      <c r="DN121" s="918"/>
      <c r="DO121" s="918"/>
      <c r="DP121" s="918"/>
      <c r="DQ121" s="918">
        <v>4308517</v>
      </c>
      <c r="DR121" s="918"/>
      <c r="DS121" s="918"/>
      <c r="DT121" s="918"/>
      <c r="DU121" s="918"/>
      <c r="DV121" s="919">
        <v>34.299999999999997</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37073429</v>
      </c>
      <c r="BR122" s="1033"/>
      <c r="BS122" s="1033"/>
      <c r="BT122" s="1033"/>
      <c r="BU122" s="1033"/>
      <c r="BV122" s="1033">
        <v>36927374</v>
      </c>
      <c r="BW122" s="1033"/>
      <c r="BX122" s="1033"/>
      <c r="BY122" s="1033"/>
      <c r="BZ122" s="1033"/>
      <c r="CA122" s="1033">
        <v>37341635</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2420</v>
      </c>
      <c r="DH122" s="918"/>
      <c r="DI122" s="918"/>
      <c r="DJ122" s="918"/>
      <c r="DK122" s="918"/>
      <c r="DL122" s="918">
        <v>2335</v>
      </c>
      <c r="DM122" s="918"/>
      <c r="DN122" s="918"/>
      <c r="DO122" s="918"/>
      <c r="DP122" s="918"/>
      <c r="DQ122" s="918">
        <v>2285</v>
      </c>
      <c r="DR122" s="918"/>
      <c r="DS122" s="918"/>
      <c r="DT122" s="918"/>
      <c r="DU122" s="918"/>
      <c r="DV122" s="919">
        <v>0</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58.7</v>
      </c>
      <c r="BR123" s="1025"/>
      <c r="BS123" s="1025"/>
      <c r="BT123" s="1025"/>
      <c r="BU123" s="1025"/>
      <c r="BV123" s="1025">
        <v>45.7</v>
      </c>
      <c r="BW123" s="1025"/>
      <c r="BX123" s="1025"/>
      <c r="BY123" s="1025"/>
      <c r="BZ123" s="1025"/>
      <c r="CA123" s="1025">
        <v>40.299999999999997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4713</v>
      </c>
      <c r="AB126" s="957"/>
      <c r="AC126" s="957"/>
      <c r="AD126" s="957"/>
      <c r="AE126" s="958"/>
      <c r="AF126" s="959">
        <v>3134</v>
      </c>
      <c r="AG126" s="957"/>
      <c r="AH126" s="957"/>
      <c r="AI126" s="957"/>
      <c r="AJ126" s="958"/>
      <c r="AK126" s="959">
        <v>1578</v>
      </c>
      <c r="AL126" s="957"/>
      <c r="AM126" s="957"/>
      <c r="AN126" s="957"/>
      <c r="AO126" s="958"/>
      <c r="AP126" s="960">
        <v>0</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v>101876</v>
      </c>
      <c r="DH126" s="918"/>
      <c r="DI126" s="918"/>
      <c r="DJ126" s="918"/>
      <c r="DK126" s="918"/>
      <c r="DL126" s="918">
        <v>100744</v>
      </c>
      <c r="DM126" s="918"/>
      <c r="DN126" s="918"/>
      <c r="DO126" s="918"/>
      <c r="DP126" s="918"/>
      <c r="DQ126" s="918">
        <v>101470</v>
      </c>
      <c r="DR126" s="918"/>
      <c r="DS126" s="918"/>
      <c r="DT126" s="918"/>
      <c r="DU126" s="918"/>
      <c r="DV126" s="919">
        <v>0.8</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12.82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434315</v>
      </c>
      <c r="AB128" s="1088"/>
      <c r="AC128" s="1088"/>
      <c r="AD128" s="1088"/>
      <c r="AE128" s="1089"/>
      <c r="AF128" s="1090">
        <v>412381</v>
      </c>
      <c r="AG128" s="1088"/>
      <c r="AH128" s="1088"/>
      <c r="AI128" s="1088"/>
      <c r="AJ128" s="1089"/>
      <c r="AK128" s="1090">
        <v>419313</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341</v>
      </c>
      <c r="BG128" s="1065"/>
      <c r="BH128" s="1065"/>
      <c r="BI128" s="1065"/>
      <c r="BJ128" s="1065"/>
      <c r="BK128" s="1065"/>
      <c r="BL128" s="1066"/>
      <c r="BM128" s="1064">
        <v>17.82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14189608</v>
      </c>
      <c r="AB129" s="957"/>
      <c r="AC129" s="957"/>
      <c r="AD129" s="957"/>
      <c r="AE129" s="958"/>
      <c r="AF129" s="959">
        <v>14514439</v>
      </c>
      <c r="AG129" s="957"/>
      <c r="AH129" s="957"/>
      <c r="AI129" s="957"/>
      <c r="AJ129" s="958"/>
      <c r="AK129" s="959">
        <v>14491642</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9.8000000000000007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1839888</v>
      </c>
      <c r="AB130" s="957"/>
      <c r="AC130" s="957"/>
      <c r="AD130" s="957"/>
      <c r="AE130" s="958"/>
      <c r="AF130" s="959">
        <v>1887034</v>
      </c>
      <c r="AG130" s="957"/>
      <c r="AH130" s="957"/>
      <c r="AI130" s="957"/>
      <c r="AJ130" s="958"/>
      <c r="AK130" s="959">
        <v>1946732</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40.299999999999997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12349720</v>
      </c>
      <c r="AB131" s="996"/>
      <c r="AC131" s="996"/>
      <c r="AD131" s="996"/>
      <c r="AE131" s="997"/>
      <c r="AF131" s="998">
        <v>12627405</v>
      </c>
      <c r="AG131" s="996"/>
      <c r="AH131" s="996"/>
      <c r="AI131" s="996"/>
      <c r="AJ131" s="997"/>
      <c r="AK131" s="998">
        <v>12544910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9.1876495990000002</v>
      </c>
      <c r="AB132" s="1102"/>
      <c r="AC132" s="1102"/>
      <c r="AD132" s="1102"/>
      <c r="AE132" s="1103"/>
      <c r="AF132" s="1104">
        <v>9.5075670730000006</v>
      </c>
      <c r="AG132" s="1102"/>
      <c r="AH132" s="1102"/>
      <c r="AI132" s="1102"/>
      <c r="AJ132" s="1103"/>
      <c r="AK132" s="1104">
        <v>10.847578820000001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9.5</v>
      </c>
      <c r="AB133" s="1109"/>
      <c r="AC133" s="1109"/>
      <c r="AD133" s="1109"/>
      <c r="AE133" s="1110"/>
      <c r="AF133" s="1108">
        <v>9.3000000000000007</v>
      </c>
      <c r="AG133" s="1109"/>
      <c r="AH133" s="1109"/>
      <c r="AI133" s="1109"/>
      <c r="AJ133" s="1110"/>
      <c r="AK133" s="1108">
        <v>9.8000000000000007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9" zoomScaleNormal="40" zoomScaleSheetLayoutView="55" workbookViewId="0">
      <selection activeCell="AU84" sqref="AU84:AY8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3693894</v>
      </c>
      <c r="L9" s="264">
        <v>50855</v>
      </c>
      <c r="M9" s="265">
        <v>64737</v>
      </c>
      <c r="N9" s="266">
        <v>-21.4</v>
      </c>
    </row>
    <row r="10" spans="1:16">
      <c r="A10" s="248"/>
      <c r="B10" s="244"/>
      <c r="C10" s="244"/>
      <c r="D10" s="244"/>
      <c r="E10" s="244"/>
      <c r="F10" s="244"/>
      <c r="G10" s="1117" t="s">
        <v>473</v>
      </c>
      <c r="H10" s="1118"/>
      <c r="I10" s="1118"/>
      <c r="J10" s="1119"/>
      <c r="K10" s="267">
        <v>210015</v>
      </c>
      <c r="L10" s="268">
        <v>2891</v>
      </c>
      <c r="M10" s="269">
        <v>4418</v>
      </c>
      <c r="N10" s="270">
        <v>-34.6</v>
      </c>
    </row>
    <row r="11" spans="1:16" ht="13.5" customHeight="1">
      <c r="A11" s="248"/>
      <c r="B11" s="244"/>
      <c r="C11" s="244"/>
      <c r="D11" s="244"/>
      <c r="E11" s="244"/>
      <c r="F11" s="244"/>
      <c r="G11" s="1117" t="s">
        <v>474</v>
      </c>
      <c r="H11" s="1118"/>
      <c r="I11" s="1118"/>
      <c r="J11" s="1119"/>
      <c r="K11" s="267">
        <v>964536</v>
      </c>
      <c r="L11" s="268">
        <v>13279</v>
      </c>
      <c r="M11" s="269">
        <v>5597</v>
      </c>
      <c r="N11" s="270">
        <v>137.30000000000001</v>
      </c>
    </row>
    <row r="12" spans="1:16" ht="13.5" customHeight="1">
      <c r="A12" s="248"/>
      <c r="B12" s="244"/>
      <c r="C12" s="244"/>
      <c r="D12" s="244"/>
      <c r="E12" s="244"/>
      <c r="F12" s="244"/>
      <c r="G12" s="1117" t="s">
        <v>475</v>
      </c>
      <c r="H12" s="1118"/>
      <c r="I12" s="1118"/>
      <c r="J12" s="1119"/>
      <c r="K12" s="267">
        <v>141123</v>
      </c>
      <c r="L12" s="268">
        <v>1943</v>
      </c>
      <c r="M12" s="269">
        <v>967</v>
      </c>
      <c r="N12" s="270">
        <v>100.9</v>
      </c>
    </row>
    <row r="13" spans="1:16" ht="13.5" customHeight="1">
      <c r="A13" s="248"/>
      <c r="B13" s="244"/>
      <c r="C13" s="244"/>
      <c r="D13" s="244"/>
      <c r="E13" s="244"/>
      <c r="F13" s="244"/>
      <c r="G13" s="1117" t="s">
        <v>476</v>
      </c>
      <c r="H13" s="1118"/>
      <c r="I13" s="1118"/>
      <c r="J13" s="1119"/>
      <c r="K13" s="267" t="s">
        <v>477</v>
      </c>
      <c r="L13" s="268" t="s">
        <v>477</v>
      </c>
      <c r="M13" s="269">
        <v>2</v>
      </c>
      <c r="N13" s="270" t="s">
        <v>477</v>
      </c>
    </row>
    <row r="14" spans="1:16" ht="13.5" customHeight="1">
      <c r="A14" s="248"/>
      <c r="B14" s="244"/>
      <c r="C14" s="244"/>
      <c r="D14" s="244"/>
      <c r="E14" s="244"/>
      <c r="F14" s="244"/>
      <c r="G14" s="1117" t="s">
        <v>478</v>
      </c>
      <c r="H14" s="1118"/>
      <c r="I14" s="1118"/>
      <c r="J14" s="1119"/>
      <c r="K14" s="267">
        <v>267156</v>
      </c>
      <c r="L14" s="268">
        <v>3678</v>
      </c>
      <c r="M14" s="269">
        <v>2800</v>
      </c>
      <c r="N14" s="270">
        <v>31.4</v>
      </c>
    </row>
    <row r="15" spans="1:16" ht="13.5" customHeight="1">
      <c r="A15" s="248"/>
      <c r="B15" s="244"/>
      <c r="C15" s="244"/>
      <c r="D15" s="244"/>
      <c r="E15" s="244"/>
      <c r="F15" s="244"/>
      <c r="G15" s="1117" t="s">
        <v>479</v>
      </c>
      <c r="H15" s="1118"/>
      <c r="I15" s="1118"/>
      <c r="J15" s="1119"/>
      <c r="K15" s="267">
        <v>26559</v>
      </c>
      <c r="L15" s="268">
        <v>366</v>
      </c>
      <c r="M15" s="269">
        <v>1482</v>
      </c>
      <c r="N15" s="270">
        <v>-75.3</v>
      </c>
    </row>
    <row r="16" spans="1:16">
      <c r="A16" s="248"/>
      <c r="B16" s="244"/>
      <c r="C16" s="244"/>
      <c r="D16" s="244"/>
      <c r="E16" s="244"/>
      <c r="F16" s="244"/>
      <c r="G16" s="1120" t="s">
        <v>480</v>
      </c>
      <c r="H16" s="1121"/>
      <c r="I16" s="1121"/>
      <c r="J16" s="1122"/>
      <c r="K16" s="268">
        <v>-307327</v>
      </c>
      <c r="L16" s="268">
        <v>-4231</v>
      </c>
      <c r="M16" s="269">
        <v>-7690</v>
      </c>
      <c r="N16" s="270">
        <v>-45</v>
      </c>
    </row>
    <row r="17" spans="1:16">
      <c r="A17" s="248"/>
      <c r="B17" s="244"/>
      <c r="C17" s="244"/>
      <c r="D17" s="244"/>
      <c r="E17" s="244"/>
      <c r="F17" s="244"/>
      <c r="G17" s="1120" t="s">
        <v>170</v>
      </c>
      <c r="H17" s="1121"/>
      <c r="I17" s="1121"/>
      <c r="J17" s="1122"/>
      <c r="K17" s="268">
        <v>4995956</v>
      </c>
      <c r="L17" s="268">
        <v>68781</v>
      </c>
      <c r="M17" s="269">
        <v>72313</v>
      </c>
      <c r="N17" s="270">
        <v>-4.9000000000000004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5.48</v>
      </c>
      <c r="L21" s="281">
        <v>7.17</v>
      </c>
      <c r="M21" s="282">
        <v>-1.69</v>
      </c>
      <c r="N21" s="249"/>
      <c r="O21" s="283"/>
      <c r="P21" s="279"/>
    </row>
    <row r="22" spans="1:16" s="284" customFormat="1">
      <c r="A22" s="279"/>
      <c r="B22" s="249"/>
      <c r="C22" s="249"/>
      <c r="D22" s="249"/>
      <c r="E22" s="249"/>
      <c r="F22" s="249"/>
      <c r="G22" s="1112" t="s">
        <v>486</v>
      </c>
      <c r="H22" s="1113"/>
      <c r="I22" s="1113"/>
      <c r="J22" s="1114"/>
      <c r="K22" s="285">
        <v>94.3</v>
      </c>
      <c r="L22" s="286">
        <v>98.1</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2062948</v>
      </c>
      <c r="L32" s="294">
        <v>28401</v>
      </c>
      <c r="M32" s="295">
        <v>43357</v>
      </c>
      <c r="N32" s="296">
        <v>-34.5</v>
      </c>
    </row>
    <row r="33" spans="1:16" ht="13.5" customHeight="1">
      <c r="A33" s="248"/>
      <c r="B33" s="244"/>
      <c r="C33" s="244"/>
      <c r="D33" s="244"/>
      <c r="E33" s="244"/>
      <c r="F33" s="244"/>
      <c r="G33" s="1128" t="s">
        <v>491</v>
      </c>
      <c r="H33" s="1129"/>
      <c r="I33" s="1129"/>
      <c r="J33" s="1130"/>
      <c r="K33" s="294" t="s">
        <v>477</v>
      </c>
      <c r="L33" s="294" t="s">
        <v>477</v>
      </c>
      <c r="M33" s="295">
        <v>5</v>
      </c>
      <c r="N33" s="296" t="s">
        <v>477</v>
      </c>
    </row>
    <row r="34" spans="1:16" ht="27" customHeight="1">
      <c r="A34" s="248"/>
      <c r="B34" s="244"/>
      <c r="C34" s="244"/>
      <c r="D34" s="244"/>
      <c r="E34" s="244"/>
      <c r="F34" s="244"/>
      <c r="G34" s="1128" t="s">
        <v>492</v>
      </c>
      <c r="H34" s="1129"/>
      <c r="I34" s="1129"/>
      <c r="J34" s="1130"/>
      <c r="K34" s="294" t="s">
        <v>477</v>
      </c>
      <c r="L34" s="294" t="s">
        <v>477</v>
      </c>
      <c r="M34" s="295">
        <v>40</v>
      </c>
      <c r="N34" s="296" t="s">
        <v>477</v>
      </c>
    </row>
    <row r="35" spans="1:16" ht="27" customHeight="1">
      <c r="A35" s="248"/>
      <c r="B35" s="244"/>
      <c r="C35" s="244"/>
      <c r="D35" s="244"/>
      <c r="E35" s="244"/>
      <c r="F35" s="244"/>
      <c r="G35" s="1128" t="s">
        <v>493</v>
      </c>
      <c r="H35" s="1129"/>
      <c r="I35" s="1129"/>
      <c r="J35" s="1130"/>
      <c r="K35" s="294">
        <v>1388040</v>
      </c>
      <c r="L35" s="294">
        <v>19110</v>
      </c>
      <c r="M35" s="295">
        <v>11850</v>
      </c>
      <c r="N35" s="296">
        <v>61.3</v>
      </c>
    </row>
    <row r="36" spans="1:16" ht="27" customHeight="1">
      <c r="A36" s="248"/>
      <c r="B36" s="244"/>
      <c r="C36" s="244"/>
      <c r="D36" s="244"/>
      <c r="E36" s="244"/>
      <c r="F36" s="244"/>
      <c r="G36" s="1128" t="s">
        <v>494</v>
      </c>
      <c r="H36" s="1129"/>
      <c r="I36" s="1129"/>
      <c r="J36" s="1130"/>
      <c r="K36" s="294">
        <v>273814</v>
      </c>
      <c r="L36" s="294">
        <v>3770</v>
      </c>
      <c r="M36" s="295">
        <v>2171</v>
      </c>
      <c r="N36" s="296">
        <v>73.7</v>
      </c>
    </row>
    <row r="37" spans="1:16" ht="13.5" customHeight="1">
      <c r="A37" s="248"/>
      <c r="B37" s="244"/>
      <c r="C37" s="244"/>
      <c r="D37" s="244"/>
      <c r="E37" s="244"/>
      <c r="F37" s="244"/>
      <c r="G37" s="1128" t="s">
        <v>495</v>
      </c>
      <c r="H37" s="1129"/>
      <c r="I37" s="1129"/>
      <c r="J37" s="1130"/>
      <c r="K37" s="294">
        <v>1578</v>
      </c>
      <c r="L37" s="294">
        <v>22</v>
      </c>
      <c r="M37" s="295">
        <v>1425</v>
      </c>
      <c r="N37" s="296">
        <v>-98.5</v>
      </c>
    </row>
    <row r="38" spans="1:16" ht="27" customHeight="1">
      <c r="A38" s="248"/>
      <c r="B38" s="244"/>
      <c r="C38" s="244"/>
      <c r="D38" s="244"/>
      <c r="E38" s="244"/>
      <c r="F38" s="244"/>
      <c r="G38" s="1131" t="s">
        <v>496</v>
      </c>
      <c r="H38" s="1132"/>
      <c r="I38" s="1132"/>
      <c r="J38" s="1133"/>
      <c r="K38" s="297">
        <v>484</v>
      </c>
      <c r="L38" s="297">
        <v>7</v>
      </c>
      <c r="M38" s="298">
        <v>6</v>
      </c>
      <c r="N38" s="299">
        <v>16.7</v>
      </c>
      <c r="O38" s="293"/>
    </row>
    <row r="39" spans="1:16">
      <c r="A39" s="248"/>
      <c r="B39" s="244"/>
      <c r="C39" s="244"/>
      <c r="D39" s="244"/>
      <c r="E39" s="244"/>
      <c r="F39" s="244"/>
      <c r="G39" s="1131" t="s">
        <v>497</v>
      </c>
      <c r="H39" s="1132"/>
      <c r="I39" s="1132"/>
      <c r="J39" s="1133"/>
      <c r="K39" s="300">
        <v>-419313</v>
      </c>
      <c r="L39" s="300">
        <v>-5773</v>
      </c>
      <c r="M39" s="301">
        <v>-5332</v>
      </c>
      <c r="N39" s="302">
        <v>8.3000000000000007</v>
      </c>
      <c r="O39" s="293"/>
    </row>
    <row r="40" spans="1:16" ht="27" customHeight="1">
      <c r="A40" s="248"/>
      <c r="B40" s="244"/>
      <c r="C40" s="244"/>
      <c r="D40" s="244"/>
      <c r="E40" s="244"/>
      <c r="F40" s="244"/>
      <c r="G40" s="1128" t="s">
        <v>498</v>
      </c>
      <c r="H40" s="1129"/>
      <c r="I40" s="1129"/>
      <c r="J40" s="1130"/>
      <c r="K40" s="300">
        <v>-1946732</v>
      </c>
      <c r="L40" s="300">
        <v>-26801</v>
      </c>
      <c r="M40" s="301">
        <v>-35626</v>
      </c>
      <c r="N40" s="302">
        <v>-24.8</v>
      </c>
      <c r="O40" s="293"/>
    </row>
    <row r="41" spans="1:16">
      <c r="A41" s="248"/>
      <c r="B41" s="244"/>
      <c r="C41" s="244"/>
      <c r="D41" s="244"/>
      <c r="E41" s="244"/>
      <c r="F41" s="244"/>
      <c r="G41" s="1134" t="s">
        <v>280</v>
      </c>
      <c r="H41" s="1135"/>
      <c r="I41" s="1135"/>
      <c r="J41" s="1136"/>
      <c r="K41" s="294">
        <v>1360819</v>
      </c>
      <c r="L41" s="300">
        <v>18735</v>
      </c>
      <c r="M41" s="301">
        <v>17897</v>
      </c>
      <c r="N41" s="302">
        <v>4.7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1386207</v>
      </c>
      <c r="J51" s="320">
        <v>18899</v>
      </c>
      <c r="K51" s="321">
        <v>83.5</v>
      </c>
      <c r="L51" s="322">
        <v>47847</v>
      </c>
      <c r="M51" s="323">
        <v>16.600000000000001</v>
      </c>
      <c r="N51" s="324">
        <v>66.900000000000006</v>
      </c>
    </row>
    <row r="52" spans="1:14">
      <c r="A52" s="248"/>
      <c r="B52" s="244"/>
      <c r="C52" s="244"/>
      <c r="D52" s="244"/>
      <c r="E52" s="244"/>
      <c r="F52" s="244"/>
      <c r="G52" s="325"/>
      <c r="H52" s="326" t="s">
        <v>509</v>
      </c>
      <c r="I52" s="327">
        <v>974700</v>
      </c>
      <c r="J52" s="328">
        <v>13289</v>
      </c>
      <c r="K52" s="329">
        <v>90.2</v>
      </c>
      <c r="L52" s="330">
        <v>27406</v>
      </c>
      <c r="M52" s="331">
        <v>7.2</v>
      </c>
      <c r="N52" s="332">
        <v>83</v>
      </c>
    </row>
    <row r="53" spans="1:14">
      <c r="A53" s="248"/>
      <c r="B53" s="244"/>
      <c r="C53" s="244"/>
      <c r="D53" s="244"/>
      <c r="E53" s="244"/>
      <c r="F53" s="244"/>
      <c r="G53" s="310" t="s">
        <v>510</v>
      </c>
      <c r="H53" s="311"/>
      <c r="I53" s="319">
        <v>1230336</v>
      </c>
      <c r="J53" s="320">
        <v>16912</v>
      </c>
      <c r="K53" s="321">
        <v>-10.5</v>
      </c>
      <c r="L53" s="322">
        <v>44162</v>
      </c>
      <c r="M53" s="323">
        <v>-7.7</v>
      </c>
      <c r="N53" s="324">
        <v>-2.8</v>
      </c>
    </row>
    <row r="54" spans="1:14">
      <c r="A54" s="248"/>
      <c r="B54" s="244"/>
      <c r="C54" s="244"/>
      <c r="D54" s="244"/>
      <c r="E54" s="244"/>
      <c r="F54" s="244"/>
      <c r="G54" s="325"/>
      <c r="H54" s="326" t="s">
        <v>509</v>
      </c>
      <c r="I54" s="327">
        <v>779359</v>
      </c>
      <c r="J54" s="328">
        <v>10713</v>
      </c>
      <c r="K54" s="329">
        <v>-19.399999999999999</v>
      </c>
      <c r="L54" s="330">
        <v>24931</v>
      </c>
      <c r="M54" s="331">
        <v>-9</v>
      </c>
      <c r="N54" s="332">
        <v>-10.4</v>
      </c>
    </row>
    <row r="55" spans="1:14">
      <c r="A55" s="248"/>
      <c r="B55" s="244"/>
      <c r="C55" s="244"/>
      <c r="D55" s="244"/>
      <c r="E55" s="244"/>
      <c r="F55" s="244"/>
      <c r="G55" s="310" t="s">
        <v>511</v>
      </c>
      <c r="H55" s="311"/>
      <c r="I55" s="319">
        <v>816790</v>
      </c>
      <c r="J55" s="320">
        <v>11318</v>
      </c>
      <c r="K55" s="321">
        <v>-33.1</v>
      </c>
      <c r="L55" s="322">
        <v>47569</v>
      </c>
      <c r="M55" s="323">
        <v>7.7</v>
      </c>
      <c r="N55" s="324">
        <v>-40.799999999999997</v>
      </c>
    </row>
    <row r="56" spans="1:14">
      <c r="A56" s="248"/>
      <c r="B56" s="244"/>
      <c r="C56" s="244"/>
      <c r="D56" s="244"/>
      <c r="E56" s="244"/>
      <c r="F56" s="244"/>
      <c r="G56" s="325"/>
      <c r="H56" s="326" t="s">
        <v>509</v>
      </c>
      <c r="I56" s="327">
        <v>564477</v>
      </c>
      <c r="J56" s="328">
        <v>7822</v>
      </c>
      <c r="K56" s="329">
        <v>-27</v>
      </c>
      <c r="L56" s="330">
        <v>26255</v>
      </c>
      <c r="M56" s="331">
        <v>5.3</v>
      </c>
      <c r="N56" s="332">
        <v>-32.299999999999997</v>
      </c>
    </row>
    <row r="57" spans="1:14">
      <c r="A57" s="248"/>
      <c r="B57" s="244"/>
      <c r="C57" s="244"/>
      <c r="D57" s="244"/>
      <c r="E57" s="244"/>
      <c r="F57" s="244"/>
      <c r="G57" s="310" t="s">
        <v>512</v>
      </c>
      <c r="H57" s="311"/>
      <c r="I57" s="319">
        <v>882631</v>
      </c>
      <c r="J57" s="320">
        <v>12129</v>
      </c>
      <c r="K57" s="321">
        <v>7.2</v>
      </c>
      <c r="L57" s="322">
        <v>50880</v>
      </c>
      <c r="M57" s="323">
        <v>7</v>
      </c>
      <c r="N57" s="324">
        <v>0.2</v>
      </c>
    </row>
    <row r="58" spans="1:14">
      <c r="A58" s="248"/>
      <c r="B58" s="244"/>
      <c r="C58" s="244"/>
      <c r="D58" s="244"/>
      <c r="E58" s="244"/>
      <c r="F58" s="244"/>
      <c r="G58" s="325"/>
      <c r="H58" s="326" t="s">
        <v>509</v>
      </c>
      <c r="I58" s="327">
        <v>668147</v>
      </c>
      <c r="J58" s="328">
        <v>9182</v>
      </c>
      <c r="K58" s="329">
        <v>17.399999999999999</v>
      </c>
      <c r="L58" s="330">
        <v>26879</v>
      </c>
      <c r="M58" s="331">
        <v>2.4</v>
      </c>
      <c r="N58" s="332">
        <v>15</v>
      </c>
    </row>
    <row r="59" spans="1:14">
      <c r="A59" s="248"/>
      <c r="B59" s="244"/>
      <c r="C59" s="244"/>
      <c r="D59" s="244"/>
      <c r="E59" s="244"/>
      <c r="F59" s="244"/>
      <c r="G59" s="310" t="s">
        <v>513</v>
      </c>
      <c r="H59" s="311"/>
      <c r="I59" s="319">
        <v>1325516</v>
      </c>
      <c r="J59" s="320">
        <v>18249</v>
      </c>
      <c r="K59" s="321">
        <v>50.5</v>
      </c>
      <c r="L59" s="322">
        <v>63956</v>
      </c>
      <c r="M59" s="323">
        <v>25.7</v>
      </c>
      <c r="N59" s="324">
        <v>24.8</v>
      </c>
    </row>
    <row r="60" spans="1:14">
      <c r="A60" s="248"/>
      <c r="B60" s="244"/>
      <c r="C60" s="244"/>
      <c r="D60" s="244"/>
      <c r="E60" s="244"/>
      <c r="F60" s="244"/>
      <c r="G60" s="325"/>
      <c r="H60" s="326" t="s">
        <v>509</v>
      </c>
      <c r="I60" s="333">
        <v>899539</v>
      </c>
      <c r="J60" s="328">
        <v>12384</v>
      </c>
      <c r="K60" s="329">
        <v>34.9</v>
      </c>
      <c r="L60" s="330">
        <v>29239</v>
      </c>
      <c r="M60" s="331">
        <v>8.8000000000000007</v>
      </c>
      <c r="N60" s="332">
        <v>26.1</v>
      </c>
    </row>
    <row r="61" spans="1:14">
      <c r="A61" s="248"/>
      <c r="B61" s="244"/>
      <c r="C61" s="244"/>
      <c r="D61" s="244"/>
      <c r="E61" s="244"/>
      <c r="F61" s="244"/>
      <c r="G61" s="310" t="s">
        <v>514</v>
      </c>
      <c r="H61" s="334"/>
      <c r="I61" s="335">
        <v>1128296</v>
      </c>
      <c r="J61" s="336">
        <v>15501</v>
      </c>
      <c r="K61" s="337">
        <v>19.5</v>
      </c>
      <c r="L61" s="338">
        <v>50883</v>
      </c>
      <c r="M61" s="339">
        <v>9.9</v>
      </c>
      <c r="N61" s="324">
        <v>9.6</v>
      </c>
    </row>
    <row r="62" spans="1:14">
      <c r="A62" s="248"/>
      <c r="B62" s="244"/>
      <c r="C62" s="244"/>
      <c r="D62" s="244"/>
      <c r="E62" s="244"/>
      <c r="F62" s="244"/>
      <c r="G62" s="325"/>
      <c r="H62" s="326" t="s">
        <v>509</v>
      </c>
      <c r="I62" s="327">
        <v>777244</v>
      </c>
      <c r="J62" s="328">
        <v>10678</v>
      </c>
      <c r="K62" s="329">
        <v>19.2</v>
      </c>
      <c r="L62" s="330">
        <v>26942</v>
      </c>
      <c r="M62" s="331">
        <v>2.9</v>
      </c>
      <c r="N62" s="332">
        <v>16.3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1.5</v>
      </c>
      <c r="G47" s="12">
        <v>1.53</v>
      </c>
      <c r="H47" s="12">
        <v>4.17</v>
      </c>
      <c r="I47" s="12">
        <v>5.67</v>
      </c>
      <c r="J47" s="13">
        <v>6.6</v>
      </c>
    </row>
    <row r="48" spans="2:10" ht="57.75" customHeight="1">
      <c r="B48" s="14"/>
      <c r="C48" s="1139" t="s">
        <v>4</v>
      </c>
      <c r="D48" s="1139"/>
      <c r="E48" s="1140"/>
      <c r="F48" s="15">
        <v>0.08</v>
      </c>
      <c r="G48" s="16">
        <v>5.01</v>
      </c>
      <c r="H48" s="16">
        <v>3.23</v>
      </c>
      <c r="I48" s="16">
        <v>1.79</v>
      </c>
      <c r="J48" s="17">
        <v>0.79</v>
      </c>
    </row>
    <row r="49" spans="2:10" ht="57.75" customHeight="1" thickBot="1">
      <c r="B49" s="18"/>
      <c r="C49" s="1141" t="s">
        <v>5</v>
      </c>
      <c r="D49" s="1141"/>
      <c r="E49" s="1142"/>
      <c r="F49" s="19" t="s">
        <v>521</v>
      </c>
      <c r="G49" s="20">
        <v>4.93</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525</v>
      </c>
      <c r="D34" s="1149"/>
      <c r="E34" s="1150"/>
      <c r="F34" s="32" t="s">
        <v>526</v>
      </c>
      <c r="G34" s="33" t="s">
        <v>527</v>
      </c>
      <c r="H34" s="33" t="s">
        <v>528</v>
      </c>
      <c r="I34" s="33" t="s">
        <v>529</v>
      </c>
      <c r="J34" s="34" t="s">
        <v>530</v>
      </c>
      <c r="K34" s="22"/>
      <c r="L34" s="22"/>
      <c r="M34" s="22"/>
      <c r="N34" s="22"/>
      <c r="O34" s="22"/>
      <c r="P34" s="22"/>
    </row>
    <row r="35" spans="1:16" ht="39" customHeight="1">
      <c r="A35" s="22"/>
      <c r="B35" s="35"/>
      <c r="C35" s="1143" t="s">
        <v>531</v>
      </c>
      <c r="D35" s="1144"/>
      <c r="E35" s="1145"/>
      <c r="F35" s="36" t="s">
        <v>532</v>
      </c>
      <c r="G35" s="37" t="s">
        <v>533</v>
      </c>
      <c r="H35" s="37" t="s">
        <v>534</v>
      </c>
      <c r="I35" s="37" t="s">
        <v>535</v>
      </c>
      <c r="J35" s="38" t="s">
        <v>536</v>
      </c>
      <c r="K35" s="22"/>
      <c r="L35" s="22"/>
      <c r="M35" s="22"/>
      <c r="N35" s="22"/>
      <c r="O35" s="22"/>
      <c r="P35" s="22"/>
    </row>
    <row r="36" spans="1:16" ht="39" customHeight="1">
      <c r="A36" s="22"/>
      <c r="B36" s="35"/>
      <c r="C36" s="1143" t="s">
        <v>537</v>
      </c>
      <c r="D36" s="1144"/>
      <c r="E36" s="1145"/>
      <c r="F36" s="36">
        <v>7.51</v>
      </c>
      <c r="G36" s="37">
        <v>8.85</v>
      </c>
      <c r="H36" s="37">
        <v>10.36</v>
      </c>
      <c r="I36" s="37">
        <v>11.21</v>
      </c>
      <c r="J36" s="38">
        <v>13.27</v>
      </c>
      <c r="K36" s="22"/>
      <c r="L36" s="22"/>
      <c r="M36" s="22"/>
      <c r="N36" s="22"/>
      <c r="O36" s="22"/>
      <c r="P36" s="22"/>
    </row>
    <row r="37" spans="1:16" ht="39" customHeight="1">
      <c r="A37" s="22"/>
      <c r="B37" s="35"/>
      <c r="C37" s="1143" t="s">
        <v>538</v>
      </c>
      <c r="D37" s="1144"/>
      <c r="E37" s="1145"/>
      <c r="F37" s="36">
        <v>0.08</v>
      </c>
      <c r="G37" s="37">
        <v>5.01</v>
      </c>
      <c r="H37" s="37">
        <v>3.23</v>
      </c>
      <c r="I37" s="37">
        <v>1.79</v>
      </c>
      <c r="J37" s="38">
        <v>0.79</v>
      </c>
      <c r="K37" s="22"/>
      <c r="L37" s="22"/>
      <c r="M37" s="22"/>
      <c r="N37" s="22"/>
      <c r="O37" s="22"/>
      <c r="P37" s="22"/>
    </row>
    <row r="38" spans="1:16" ht="39" customHeight="1">
      <c r="A38" s="22"/>
      <c r="B38" s="35"/>
      <c r="C38" s="1143" t="s">
        <v>539</v>
      </c>
      <c r="D38" s="1144"/>
      <c r="E38" s="1145"/>
      <c r="F38" s="36">
        <v>0.16</v>
      </c>
      <c r="G38" s="37">
        <v>0.22</v>
      </c>
      <c r="H38" s="37">
        <v>0.4</v>
      </c>
      <c r="I38" s="37">
        <v>0.61</v>
      </c>
      <c r="J38" s="38">
        <v>0.6</v>
      </c>
      <c r="K38" s="22"/>
      <c r="L38" s="22"/>
      <c r="M38" s="22"/>
      <c r="N38" s="22"/>
      <c r="O38" s="22"/>
      <c r="P38" s="22"/>
    </row>
    <row r="39" spans="1:16" ht="39" customHeight="1">
      <c r="A39" s="22"/>
      <c r="B39" s="35"/>
      <c r="C39" s="1143" t="s">
        <v>540</v>
      </c>
      <c r="D39" s="1144"/>
      <c r="E39" s="1145"/>
      <c r="F39" s="36">
        <v>0</v>
      </c>
      <c r="G39" s="37">
        <v>0</v>
      </c>
      <c r="H39" s="37">
        <v>0</v>
      </c>
      <c r="I39" s="37">
        <v>0</v>
      </c>
      <c r="J39" s="38">
        <v>0.56999999999999995</v>
      </c>
      <c r="K39" s="22"/>
      <c r="L39" s="22"/>
      <c r="M39" s="22"/>
      <c r="N39" s="22"/>
      <c r="O39" s="22"/>
      <c r="P39" s="22"/>
    </row>
    <row r="40" spans="1:16" ht="39" customHeight="1">
      <c r="A40" s="22"/>
      <c r="B40" s="35"/>
      <c r="C40" s="1143" t="s">
        <v>541</v>
      </c>
      <c r="D40" s="1144"/>
      <c r="E40" s="1145"/>
      <c r="F40" s="36">
        <v>0.13</v>
      </c>
      <c r="G40" s="37">
        <v>0.15</v>
      </c>
      <c r="H40" s="37">
        <v>0.11</v>
      </c>
      <c r="I40" s="37">
        <v>0.14000000000000001</v>
      </c>
      <c r="J40" s="38">
        <v>0.14000000000000001</v>
      </c>
      <c r="K40" s="22"/>
      <c r="L40" s="22"/>
      <c r="M40" s="22"/>
      <c r="N40" s="22"/>
      <c r="O40" s="22"/>
      <c r="P40" s="22"/>
    </row>
    <row r="41" spans="1:16" ht="39" customHeight="1">
      <c r="A41" s="22"/>
      <c r="B41" s="35"/>
      <c r="C41" s="1143" t="s">
        <v>542</v>
      </c>
      <c r="D41" s="1144"/>
      <c r="E41" s="1145"/>
      <c r="F41" s="36">
        <v>0</v>
      </c>
      <c r="G41" s="37">
        <v>0</v>
      </c>
      <c r="H41" s="37">
        <v>0</v>
      </c>
      <c r="I41" s="37">
        <v>0</v>
      </c>
      <c r="J41" s="38">
        <v>0</v>
      </c>
      <c r="K41" s="22"/>
      <c r="L41" s="22"/>
      <c r="M41" s="22"/>
      <c r="N41" s="22"/>
      <c r="O41" s="22"/>
      <c r="P41" s="22"/>
    </row>
    <row r="42" spans="1:16" ht="39" customHeight="1">
      <c r="A42" s="22"/>
      <c r="B42" s="39"/>
      <c r="C42" s="1143" t="s">
        <v>543</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544</v>
      </c>
      <c r="D43" s="1147"/>
      <c r="E43" s="1148"/>
      <c r="F43" s="41">
        <v>0</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1884</v>
      </c>
      <c r="L45" s="60">
        <v>1952</v>
      </c>
      <c r="M45" s="60">
        <v>1858</v>
      </c>
      <c r="N45" s="60">
        <v>1926</v>
      </c>
      <c r="O45" s="61">
        <v>2063</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1386</v>
      </c>
      <c r="L48" s="64">
        <v>1281</v>
      </c>
      <c r="M48" s="64">
        <v>1264</v>
      </c>
      <c r="N48" s="64">
        <v>1290</v>
      </c>
      <c r="O48" s="65">
        <v>1388</v>
      </c>
      <c r="P48" s="48"/>
      <c r="Q48" s="48"/>
      <c r="R48" s="48"/>
      <c r="S48" s="48"/>
      <c r="T48" s="48"/>
      <c r="U48" s="48"/>
    </row>
    <row r="49" spans="1:21" ht="30.75" customHeight="1">
      <c r="A49" s="48"/>
      <c r="B49" s="1161"/>
      <c r="C49" s="1162"/>
      <c r="D49" s="62"/>
      <c r="E49" s="1153" t="s">
        <v>16</v>
      </c>
      <c r="F49" s="1153"/>
      <c r="G49" s="1153"/>
      <c r="H49" s="1153"/>
      <c r="I49" s="1153"/>
      <c r="J49" s="1154"/>
      <c r="K49" s="63">
        <v>322</v>
      </c>
      <c r="L49" s="64">
        <v>302</v>
      </c>
      <c r="M49" s="64">
        <v>282</v>
      </c>
      <c r="N49" s="64">
        <v>280</v>
      </c>
      <c r="O49" s="65">
        <v>274</v>
      </c>
      <c r="P49" s="48"/>
      <c r="Q49" s="48"/>
      <c r="R49" s="48"/>
      <c r="S49" s="48"/>
      <c r="T49" s="48"/>
      <c r="U49" s="48"/>
    </row>
    <row r="50" spans="1:21" ht="30.75" customHeight="1">
      <c r="A50" s="48"/>
      <c r="B50" s="1161"/>
      <c r="C50" s="1162"/>
      <c r="D50" s="62"/>
      <c r="E50" s="1153" t="s">
        <v>17</v>
      </c>
      <c r="F50" s="1153"/>
      <c r="G50" s="1153"/>
      <c r="H50" s="1153"/>
      <c r="I50" s="1153"/>
      <c r="J50" s="1154"/>
      <c r="K50" s="63" t="s">
        <v>477</v>
      </c>
      <c r="L50" s="64">
        <v>6</v>
      </c>
      <c r="M50" s="64">
        <v>5</v>
      </c>
      <c r="N50" s="64">
        <v>3</v>
      </c>
      <c r="O50" s="65">
        <v>2</v>
      </c>
      <c r="P50" s="48"/>
      <c r="Q50" s="48"/>
      <c r="R50" s="48"/>
      <c r="S50" s="48"/>
      <c r="T50" s="48"/>
      <c r="U50" s="48"/>
    </row>
    <row r="51" spans="1:21" ht="30.75" customHeight="1">
      <c r="A51" s="48"/>
      <c r="B51" s="1163"/>
      <c r="C51" s="1164"/>
      <c r="D51" s="66"/>
      <c r="E51" s="1153" t="s">
        <v>18</v>
      </c>
      <c r="F51" s="1153"/>
      <c r="G51" s="1153"/>
      <c r="H51" s="1153"/>
      <c r="I51" s="1153"/>
      <c r="J51" s="1154"/>
      <c r="K51" s="63">
        <v>8</v>
      </c>
      <c r="L51" s="64">
        <v>1</v>
      </c>
      <c r="M51" s="64">
        <v>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2351</v>
      </c>
      <c r="L52" s="64">
        <v>2380</v>
      </c>
      <c r="M52" s="64">
        <v>2273</v>
      </c>
      <c r="N52" s="64">
        <v>2298</v>
      </c>
      <c r="O52" s="65">
        <v>2367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1249</v>
      </c>
      <c r="L53" s="69">
        <v>1162</v>
      </c>
      <c r="M53" s="69">
        <v>1137</v>
      </c>
      <c r="N53" s="69">
        <v>1201</v>
      </c>
      <c r="O53" s="70">
        <v>1360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2015-05-07T09:56:09Z</cp:lastPrinted>
  <dcterms:created xsi:type="dcterms:W3CDTF">2015-02-17T07:11:58Z</dcterms:created>
  <dcterms:modified xsi:type="dcterms:W3CDTF">2015-05-08T06:59:07Z</dcterms:modified>
  <cp:category/>
</cp:coreProperties>
</file>