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DQ102" i="11" l="1"/>
  <c r="DL102" i="11"/>
  <c r="DG102" i="11"/>
  <c r="DB102" i="11"/>
  <c r="CW102" i="11"/>
  <c r="CR102" i="11"/>
  <c r="AU88" i="11"/>
  <c r="AP88" i="11"/>
  <c r="AF88" i="11"/>
  <c r="AU63" i="11"/>
  <c r="AP63" i="11"/>
  <c r="AF63" i="11"/>
  <c r="AP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U37" i="9"/>
  <c r="C37" i="9"/>
  <c r="BW36" i="9"/>
  <c r="BE36" i="9"/>
  <c r="AM36" i="9"/>
  <c r="C36" i="9"/>
  <c r="BW35" i="9"/>
  <c r="BE35" i="9"/>
  <c r="AM35" i="9"/>
  <c r="BW34" i="9"/>
  <c r="C34" i="9"/>
  <c r="C35" i="9" s="1"/>
  <c r="CO34" i="9" l="1"/>
  <c r="CO35" i="9" s="1"/>
  <c r="CO36" i="9" s="1"/>
  <c r="CO37" i="9" s="1"/>
  <c r="CO38" i="9" s="1"/>
  <c r="U34" i="9"/>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<sst xmlns="http://schemas.openxmlformats.org/spreadsheetml/2006/main" count="1022" uniqueCount="546">
  <si>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</si>
  <si>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</si>
  <si>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</si>
  <si>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</si>
  <si>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</si>
  <si>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</si>
  <si>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</si>
  <si>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</si>
  <si>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</si>
  <si>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</si>
  <si>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</si>
  <si>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</si>
  <si>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</si>
  <si>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</si>
  <si>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</si>
  <si>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</si>
  <si>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</si>
  <si>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</si>
  <si>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</si>
  <si>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</si>
  <si>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</si>
  <si>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</si>
  <si>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</si>
  <si>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</si>
  <si>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</si>
  <si>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</si>
  <si>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</si>
  <si>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</si>
  <si>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</si>
  <si>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</si>
  <si>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</si>
  <si>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</si>
  <si>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</si>
  <si>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</si>
  <si>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</si>
  <si>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</si>
  <si>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</si>
  <si>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</si>
  <si>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</si>
  <si>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</si>
  <si>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</si>
  <si>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</si>
  <si>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</si>
  <si>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</si>
  <si>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</si>
  <si>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</si>
  <si>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</si>
  <si>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</si>
  <si>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</si>
  <si>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</si>
  <si>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</si>
  <si>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</si>
  <si>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</si>
  <si>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</si>
  <si>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</si>
  <si>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</si>
  <si>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</si>
  <si>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</si>
  <si>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</si>
  <si>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</si>
  <si>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</si>
  <si>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</si>
  <si>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</si>
  <si>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</si>
  <si>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</si>
  <si>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</si>
  <si>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</si>
  <si>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</si>
  <si>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</si>
  <si>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</si>
  <si>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</si>
  <si>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</si>
  <si>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</si>
  <si>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</si>
  <si>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</si>
  <si>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</si>
  <si>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</si>
  <si>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</si>
  <si>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</si>
  <si>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</si>
  <si>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</si>
  <si>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</si>
  <si>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</si>
  <si>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</si>
  <si>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</si>
  <si>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</si>
  <si>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</si>
  <si>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</si>
  <si>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</si>
  <si>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</si>
  <si>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</si>
  <si>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</si>
  <si>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</si>
  <si>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</si>
  <si>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</si>
  <si>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</si>
  <si>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</si>
  <si>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</si>
  <si>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</si>
  <si>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</si>
  <si>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</si>
  <si>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</si>
  <si>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</si>
  <si>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</si>
  <si>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</si>
  <si>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</si>
  <si>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</si>
  <si>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</si>
  <si>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</si>
  <si>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</si>
  <si>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</si>
  <si>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</si>
  <si>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</si>
  <si>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</si>
  <si>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</si>
  <si>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</si>
  <si>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</si>
  <si>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</si>
  <si>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</si>
  <si>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</si>
  <si>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</si>
  <si>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</si>
  <si>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</si>
  <si>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</si>
  <si>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</si>
  <si>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</si>
  <si>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</si>
  <si>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</si>
  <si>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</si>
  <si>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</si>
  <si>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</si>
  <si>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</si>
  <si>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</si>
  <si>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</si>
  <si>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</si>
  <si>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</si>
  <si>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</si>
  <si>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</si>
  <si>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</si>
  <si>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</si>
  <si>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</si>
  <si>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</si>
  <si>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</si>
  <si>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</si>
  <si>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</si>
  <si>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</si>
  <si>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</si>
  <si>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</si>
  <si>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</si>
  <si>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</si>
  <si>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</si>
  <si>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</si>
  <si>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</si>
  <si>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</si>
  <si>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</si>
  <si>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</si>
  <si>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</si>
  <si>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</si>
  <si>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</si>
  <si>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</si>
  <si>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</si>
  <si>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</si>
  <si>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</si>
  <si>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</si>
  <si>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</si>
  <si>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</si>
  <si>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</si>
  <si>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</si>
  <si>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</si>
  <si>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</si>
  <si>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</si>
  <si>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</si>
  <si>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</si>
  <si>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</si>
  <si>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</si>
  <si>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</si>
  <si>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</si>
  <si>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</si>
  <si>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</si>
  <si>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</si>
  <si>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</si>
  <si>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</si>
  <si>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</si>
  <si>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</si>
  <si>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</si>
  <si>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</si>
  <si>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</si>
  <si>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</si>
  <si>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</si>
  <si>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</si>
  <si>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</si>
  <si>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</si>
  <si>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</si>
  <si>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大阪府富田林市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</si>
  <si>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</si>
  <si>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</si>
  <si>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</si>
  <si>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</si>
  <si>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</si>
  <si>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</si>
  <si>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</si>
  <si>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</si>
  <si>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</si>
  <si>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</si>
  <si>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</si>
  <si>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</si>
  <si>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</si>
  <si>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</si>
  <si>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</si>
  <si>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</si>
  <si>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</si>
  <si>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</si>
  <si>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</si>
  <si>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</si>
  <si>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</si>
  <si>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</si>
  <si>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</si>
  <si>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</si>
  <si>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</si>
  <si>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</si>
  <si>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</si>
  <si>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</si>
  <si>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</si>
  <si>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</si>
  <si>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</si>
  <si>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</si>
  <si>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</si>
  <si>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</si>
  <si>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</si>
  <si>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</si>
  <si>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</si>
  <si>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</si>
  <si>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</si>
  <si>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</si>
  <si>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</si>
  <si>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</si>
  <si>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</si>
  <si>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</si>
  <si>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</si>
  <si>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</si>
  <si>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</si>
  <si>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</si>
  <si>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</si>
  <si>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</si>
  <si>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</si>
  <si>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</si>
  <si>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</si>
  <si>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</si>
  <si>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</si>
  <si>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</si>
  <si>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</si>
  <si>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</si>
  <si>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</si>
  <si>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</si>
  <si>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</si>
  <si>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</si>
  <si>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</si>
  <si>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</si>
  <si>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</si>
  <si>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</si>
  <si>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</si>
  <si>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</si>
  <si>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</si>
  <si>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</si>
  <si>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</si>
  <si>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</si>
  <si>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</si>
  <si>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</si>
  <si>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</si>
  <si>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</si>
  <si>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</si>
  <si>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</si>
  <si>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</si>
  <si>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</si>
  <si>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</si>
  <si>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</si>
  <si>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</si>
  <si>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</si>
  <si>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</si>
  <si>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</si>
  <si>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</si>
  <si>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</si>
  <si>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</si>
  <si>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</si>
  <si>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</si>
  <si>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</si>
  <si>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</si>
  <si>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</si>
  <si>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</si>
  <si>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</si>
  <si>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</si>
  <si>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</si>
  <si>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</si>
  <si>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</si>
  <si>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</si>
  <si>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</si>
  <si>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</si>
  <si>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</si>
  <si>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</si>
  <si>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</si>
  <si>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</si>
  <si>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</si>
  <si>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</si>
  <si>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</si>
  <si>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</si>
  <si>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</si>
  <si>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</si>
  <si>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</si>
  <si>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</si>
  <si>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</si>
  <si>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</si>
  <si>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</si>
  <si>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</si>
  <si>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</si>
  <si>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</si>
  <si>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</si>
  <si>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</si>
  <si>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</si>
  <si>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</si>
  <si>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</si>
  <si>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</si>
  <si>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</si>
  <si>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</si>
  <si>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</si>
  <si>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</si>
  <si>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</si>
  <si>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</si>
  <si>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</si>
  <si>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</si>
  <si>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</si>
  <si>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</si>
  <si>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</si>
  <si>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</si>
  <si>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</si>
  <si>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</si>
  <si>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</si>
  <si>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</si>
  <si>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</si>
  <si>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</si>
  <si>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</si>
  <si>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</si>
  <si>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</si>
  <si>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</si>
  <si>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大阪府富田林市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</si>
  <si>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</si>
  <si>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</si>
  <si>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</si>
  <si>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</si>
  <si>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</si>
  <si>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</si>
  <si>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</si>
  <si>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</si>
  <si>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</si>
  <si>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</si>
  <si>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</si>
  <si>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</si>
  <si>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</si>
  <si>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</si>
  <si>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</si>
  <si>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</si>
  <si>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</si>
  <si>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</si>
  <si>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</si>
  <si>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</si>
  <si>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</si>
  <si>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</si>
  <si>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</si>
  <si>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</si>
  <si>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</si>
  <si>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</si>
  <si>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</si>
  <si>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</si>
  <si>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</si>
  <si>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</si>
  <si>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</si>
  <si>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</si>
  <si>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</si>
  <si>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</si>
  <si>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</si>
  <si>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</si>
  <si>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</si>
  <si>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</si>
  <si>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</si>
  <si>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</si>
  <si>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</si>
  <si>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</si>
  <si>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</si>
  <si>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</si>
  <si>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</si>
  <si>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</si>
  <si>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</si>
  <si>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</si>
  <si>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</si>
  <si>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</si>
  <si>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</si>
  <si>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</si>
  <si>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</si>
  <si>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</si>
  <si>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</si>
  <si>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</si>
  <si>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</si>
  <si>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</si>
  <si>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</si>
  <si>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</si>
  <si>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</si>
  <si>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</si>
  <si>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</si>
  <si>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</si>
  <si>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</si>
  <si>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</si>
  <si>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</si>
  <si>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</si>
  <si>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</si>
  <si>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</si>
  <si>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</si>
  <si>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</si>
  <si>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</si>
  <si>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</si>
  <si>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</si>
  <si>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</si>
  <si>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</si>
  <si>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</si>
  <si>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</si>
  <si>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</si>
  <si>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</si>
  <si>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</si>
  <si>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</si>
  <si>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</si>
  <si>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</si>
  <si>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</si>
  <si>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</si>
  <si>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</si>
  <si>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</si>
  <si>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</si>
  <si>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</si>
  <si>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</si>
  <si>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</si>
  <si>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</si>
  <si>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</si>
  <si>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</si>
  <si>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</si>
  <si>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</si>
  <si>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</si>
  <si>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</si>
  <si>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</si>
  <si>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</si>
  <si>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</si>
  <si>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</si>
  <si>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</si>
  <si>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</si>
  <si>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</si>
  <si>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</si>
  <si>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</si>
  <si>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</si>
  <si>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</si>
  <si>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</si>
  <si>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</si>
  <si>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</si>
  <si>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</si>
  <si>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</si>
  <si>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</si>
  <si>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</si>
  <si>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</si>
  <si>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</si>
  <si>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</si>
  <si>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</si>
  <si>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</si>
  <si>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</si>
  <si>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</si>
  <si>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</si>
  <si>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</si>
  <si>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</si>
  <si>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</si>
  <si>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</si>
  <si>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</si>
  <si>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</si>
  <si>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</si>
  <si>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</si>
  <si>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</si>
  <si>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</si>
  <si>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</si>
  <si>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</si>
  <si>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</si>
  <si>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</si>
  <si>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</si>
  <si>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</si>
  <si>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</si>
  <si>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</si>
  <si>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</si>
  <si>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</si>
  <si>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</si>
  <si>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</si>
  <si>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</si>
  <si>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</si>
  <si>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</si>
  <si>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</si>
  <si>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</si>
  <si>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</si>
  <si>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</si>
  <si>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</si>
  <si>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</si>
  <si>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</si>
  <si>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</si>
  <si>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</si>
  <si>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</si>
  <si>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</si>
  <si>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</si>
  <si>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</si>
  <si>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</si>
  <si>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</si>
  <si>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</si>
  <si>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</si>
  <si>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</si>
  <si>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</si>
  <si>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</si>
  <si>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</si>
  <si>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</si>
  <si>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</si>
  <si>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0.12</t>
  </si>
  <si>
    <t>国民健康保険事業会計</t>
  </si>
  <si>
    <t>▲ 0.24</t>
  </si>
  <si>
    <t>水道事業会計</t>
  </si>
  <si>
    <t>一般会計</t>
  </si>
  <si>
    <t>介護保険事業会計</t>
  </si>
  <si>
    <t>後期高齢者医療事業会計</t>
  </si>
  <si>
    <t>南河内広域行政共同処理事業特別会計</t>
  </si>
  <si>
    <t>公共下水道事業会計</t>
  </si>
  <si>
    <t>その他会計（赤字）</t>
  </si>
  <si>
    <t>その他会計（黒字）</t>
  </si>
  <si>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</si>
  <si>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</si>
  <si>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</si>
  <si>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富田林市土地開発公社</t>
    <rPh sb="0" eb="4">
      <t>トンダバヤシシ</t>
    </rPh>
    <rPh sb="4" eb="6">
      <t>トチ</t>
    </rPh>
    <rPh sb="6" eb="8">
      <t>カイハツ</t>
    </rPh>
    <rPh sb="8" eb="10">
      <t>コウシャ</t>
    </rPh>
    <phoneticPr fontId="2"/>
  </si>
  <si>
    <t>富田林市学校給食</t>
    <rPh sb="0" eb="4">
      <t>トンダバヤシシ</t>
    </rPh>
    <rPh sb="4" eb="6">
      <t>ガッコウ</t>
    </rPh>
    <rPh sb="6" eb="8">
      <t>キュウショク</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</si>
  <si>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</si>
  <si>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</si>
  <si>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大阪府広域水道事業団（水道事業会計）</t>
    <rPh sb="0" eb="3">
      <t>オオサカフ</t>
    </rPh>
    <rPh sb="3" eb="5">
      <t>コウイキ</t>
    </rPh>
    <rPh sb="5" eb="7">
      <t>スイドウ</t>
    </rPh>
    <rPh sb="7" eb="10">
      <t>ジギョウダン</t>
    </rPh>
    <rPh sb="11" eb="13">
      <t>スイドウ</t>
    </rPh>
    <rPh sb="13" eb="15">
      <t>ジギョウ</t>
    </rPh>
    <rPh sb="15" eb="17">
      <t>カイケイ</t>
    </rPh>
    <phoneticPr fontId="2"/>
  </si>
  <si>
    <t>大阪府広域水道事業団（工業用水道事業会計）</t>
    <rPh sb="0" eb="3">
      <t>オオサカフ</t>
    </rPh>
    <rPh sb="3" eb="5">
      <t>コウイキ</t>
    </rPh>
    <rPh sb="5" eb="7">
      <t>スイドウ</t>
    </rPh>
    <rPh sb="7" eb="10">
      <t>ジギョウダン</t>
    </rPh>
    <rPh sb="11" eb="14">
      <t>コウギョウヨウ</t>
    </rPh>
    <rPh sb="14" eb="16">
      <t>スイドウ</t>
    </rPh>
    <rPh sb="16" eb="18">
      <t>ジギョウ</t>
    </rPh>
    <rPh sb="18" eb="20">
      <t>カイケイ</t>
    </rPh>
    <phoneticPr fontId="2"/>
  </si>
  <si>
    <t>南河内環境事業組合</t>
    <rPh sb="0" eb="3">
      <t>ミナミカワチ</t>
    </rPh>
    <rPh sb="3" eb="5">
      <t>カンキョウ</t>
    </rPh>
    <rPh sb="5" eb="7">
      <t>ジギョウ</t>
    </rPh>
    <rPh sb="7" eb="9">
      <t>クミアイ</t>
    </rPh>
    <phoneticPr fontId="2"/>
  </si>
  <si>
    <t>大阪府都市競艇組合</t>
    <rPh sb="0" eb="3">
      <t>オオサカフ</t>
    </rPh>
    <rPh sb="3" eb="5">
      <t>トシ</t>
    </rPh>
    <rPh sb="5" eb="7">
      <t>キョウテイ</t>
    </rPh>
    <rPh sb="7" eb="9">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</si>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</sst>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28615</c:v>
                </c:pt>
                <c:pt idx="1">
                  <c:v>26471</c:v>
                </c:pt>
                <c:pt idx="2">
                  <c:v>19155</c:v>
                </c:pt>
                <c:pt idx="3">
                  <c:v>20460</c:v>
                </c:pt>
                <c:pt idx="4">
                  <c:v>27262</c:v>
                </c:pt>
              </c:numCache>
            </c:numRef>
          </c:val>
          <c:smooth val="0"/>
        </c:ser>
        <c:dLbls>
          <c:showLegendKey val="0"/>
          <c:showVal val="0"/>
          <c:showCatName val="0"/>
          <c:showSerName val="0"/>
          <c:showPercent val="0"/>
          <c:showBubbleSize val="0"/>
        </c:dLbls>
        <c:marker val="1"/>
        <c:smooth val="0"/>
        <c:axId val="97948800"/>
        <c:axId val="97950720"/>
      </c:lineChart>
      <c:catAx>
        <c:axId val="9794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50720"/>
        <c:crosses val="autoZero"/>
        <c:auto val="1"/>
        <c:lblAlgn val="ctr"/>
        <c:lblOffset val="100"/>
        <c:tickLblSkip val="1"/>
        <c:tickMarkSkip val="1"/>
        <c:noMultiLvlLbl val="0"/>
      </c:catAx>
      <c:valAx>
        <c:axId val="97950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4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1.68</c:v>
                </c:pt>
                <c:pt idx="1">
                  <c:v>2.44</c:v>
                </c:pt>
                <c:pt idx="2">
                  <c:v>2.4500000000000002</c:v>
                </c:pt>
                <c:pt idx="3">
                  <c:v>2.3199999999999998</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17.649999999999999</c:v>
                </c:pt>
                <c:pt idx="1">
                  <c:v>17.170000000000002</c:v>
                </c:pt>
                <c:pt idx="2">
                  <c:v>16.739999999999998</c:v>
                </c:pt>
                <c:pt idx="3">
                  <c:v>16.77</c:v>
                </c:pt>
                <c:pt idx="4">
                  <c:v>16.760000000000002</c:v>
                </c:pt>
              </c:numCache>
            </c:numRef>
          </c:val>
        </c:ser>
        <c:dLbls>
          <c:showLegendKey val="0"/>
          <c:showVal val="0"/>
          <c:showCatName val="0"/>
          <c:showSerName val="0"/>
          <c:showPercent val="0"/>
          <c:showBubbleSize val="0"/>
        </c:dLbls>
        <c:gapWidth val="250"/>
        <c:overlap val="100"/>
        <c:axId val="100460800"/>
        <c:axId val="10047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1.33</c:v>
                </c:pt>
                <c:pt idx="2">
                  <c:v>0.03</c:v>
                </c:pt>
                <c:pt idx="3">
                  <c:v>-0.12</c:v>
                </c:pt>
                <c:pt idx="4">
                  <c:v>1.18</c:v>
                </c:pt>
              </c:numCache>
            </c:numRef>
          </c:val>
          <c:smooth val="0"/>
        </c:ser>
        <c:dLbls>
          <c:showLegendKey val="0"/>
          <c:showVal val="0"/>
          <c:showCatName val="0"/>
          <c:showSerName val="0"/>
          <c:showPercent val="0"/>
          <c:showBubbleSize val="0"/>
        </c:dLbls>
        <c:marker val="1"/>
        <c:smooth val="0"/>
        <c:axId val="100460800"/>
        <c:axId val="100471168"/>
      </c:lineChart>
      <c:catAx>
        <c:axId val="1004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471168"/>
        <c:crosses val="autoZero"/>
        <c:auto val="1"/>
        <c:lblAlgn val="ctr"/>
        <c:lblOffset val="100"/>
        <c:tickLblSkip val="1"/>
        <c:tickMarkSkip val="1"/>
        <c:noMultiLvlLbl val="0"/>
      </c:catAx>
      <c:valAx>
        <c:axId val="10047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6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南河内広域行政共同処理事業特別会計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0.16</c:v>
                </c:pt>
                <c:pt idx="4">
                  <c:v>#N/A</c:v>
                </c:pt>
                <c:pt idx="5">
                  <c:v>0.16</c:v>
                </c:pt>
                <c:pt idx="6">
                  <c:v>#N/A</c:v>
                </c:pt>
                <c:pt idx="7">
                  <c:v>0.21</c:v>
                </c:pt>
                <c:pt idx="8">
                  <c:v>#N/A</c:v>
                </c:pt>
                <c:pt idx="9">
                  <c:v>0.21</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0.15</c:v>
                </c:pt>
                <c:pt idx="4">
                  <c:v>#N/A</c:v>
                </c:pt>
                <c:pt idx="5">
                  <c:v>0.09</c:v>
                </c:pt>
                <c:pt idx="6">
                  <c:v>#N/A</c:v>
                </c:pt>
                <c:pt idx="7">
                  <c:v>0.33</c:v>
                </c:pt>
                <c:pt idx="8">
                  <c:v>#N/A</c:v>
                </c:pt>
                <c:pt idx="9">
                  <c:v>0.35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1.68</c:v>
                </c:pt>
                <c:pt idx="2">
                  <c:v>#N/A</c:v>
                </c:pt>
                <c:pt idx="3">
                  <c:v>2.44</c:v>
                </c:pt>
                <c:pt idx="4">
                  <c:v>#N/A</c:v>
                </c:pt>
                <c:pt idx="5">
                  <c:v>2.4500000000000002</c:v>
                </c:pt>
                <c:pt idx="6">
                  <c:v>#N/A</c:v>
                </c:pt>
                <c:pt idx="7">
                  <c:v>2.3199999999999998</c:v>
                </c:pt>
                <c:pt idx="8">
                  <c:v>#N/A</c:v>
                </c:pt>
                <c:pt idx="9">
                  <c:v>3.48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14.05</c:v>
                </c:pt>
                <c:pt idx="2">
                  <c:v>#N/A</c:v>
                </c:pt>
                <c:pt idx="3">
                  <c:v>15.18</c:v>
                </c:pt>
                <c:pt idx="4">
                  <c:v>#N/A</c:v>
                </c:pt>
                <c:pt idx="5">
                  <c:v>16.649999999999999</c:v>
                </c:pt>
                <c:pt idx="6">
                  <c:v>#N/A</c:v>
                </c:pt>
                <c:pt idx="7">
                  <c:v>18.57</c:v>
                </c:pt>
                <c:pt idx="8">
                  <c:v>#N/A</c:v>
                </c:pt>
                <c:pt idx="9">
                  <c:v>18.79</c:v>
                </c:pt>
              </c:numCache>
            </c:numRef>
          </c:val>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0.86</c:v>
                </c:pt>
                <c:pt idx="2">
                  <c:v>#N/A</c:v>
                </c:pt>
                <c:pt idx="3">
                  <c:v>0.99</c:v>
                </c:pt>
                <c:pt idx="4">
                  <c:v>#N/A</c:v>
                </c:pt>
                <c:pt idx="5">
                  <c:v>0.87</c:v>
                </c:pt>
                <c:pt idx="6">
                  <c:v>#N/A</c:v>
                </c:pt>
                <c:pt idx="7">
                  <c:v>0.2</c:v>
                </c:pt>
                <c:pt idx="8">
                  <c:v>0.24</c:v>
                </c:pt>
                <c:pt idx="9">
                  <c:v>#N/A</c:v>
                </c:pt>
              </c:numCache>
            </c:numRef>
          </c:val>
        </c:ser>
        <c:dLbls>
          <c:showLegendKey val="0"/>
          <c:showVal val="0"/>
          <c:showCatName val="0"/>
          <c:showSerName val="0"/>
          <c:showPercent val="0"/>
          <c:showBubbleSize val="0"/>
        </c:dLbls>
        <c:gapWidth val="150"/>
        <c:overlap val="100"/>
        <c:axId val="100553088"/>
        <c:axId val="100554624"/>
      </c:barChart>
      <c:catAx>
        <c:axId val="1005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54624"/>
        <c:crosses val="autoZero"/>
        <c:auto val="1"/>
        <c:lblAlgn val="ctr"/>
        <c:lblOffset val="100"/>
        <c:tickLblSkip val="1"/>
        <c:tickMarkSkip val="1"/>
        <c:noMultiLvlLbl val="0"/>
      </c:catAx>
      <c:valAx>
        <c:axId val="10055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5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3431</c:v>
                </c:pt>
                <c:pt idx="5">
                  <c:v>3527</c:v>
                </c:pt>
                <c:pt idx="8">
                  <c:v>3573</c:v>
                </c:pt>
                <c:pt idx="11">
                  <c:v>3571</c:v>
                </c:pt>
                <c:pt idx="14">
                  <c:v>3614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43</c:v>
                </c:pt>
                <c:pt idx="6">
                  <c:v>42</c:v>
                </c:pt>
                <c:pt idx="9">
                  <c:v>40</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447</c:v>
                </c:pt>
                <c:pt idx="3">
                  <c:v>452</c:v>
                </c:pt>
                <c:pt idx="6">
                  <c:v>474</c:v>
                </c:pt>
                <c:pt idx="9">
                  <c:v>445</c:v>
                </c:pt>
                <c:pt idx="12">
                  <c:v>436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1109</c:v>
                </c:pt>
                <c:pt idx="3">
                  <c:v>1102</c:v>
                </c:pt>
                <c:pt idx="6">
                  <c:v>1046</c:v>
                </c:pt>
                <c:pt idx="9">
                  <c:v>1029</c:v>
                </c:pt>
                <c:pt idx="12">
                  <c:v>984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2298</c:v>
                </c:pt>
                <c:pt idx="3">
                  <c:v>2331</c:v>
                </c:pt>
                <c:pt idx="6">
                  <c:v>2143</c:v>
                </c:pt>
                <c:pt idx="9">
                  <c:v>2149</c:v>
                </c:pt>
                <c:pt idx="12">
                  <c:v>2232</c:v>
                </c:pt>
              </c:numCache>
            </c:numRef>
          </c:val>
        </c:ser>
        <c:dLbls>
          <c:showLegendKey val="0"/>
          <c:showVal val="0"/>
          <c:showCatName val="0"/>
          <c:showSerName val="0"/>
          <c:showPercent val="0"/>
          <c:showBubbleSize val="0"/>
        </c:dLbls>
        <c:gapWidth val="100"/>
        <c:overlap val="100"/>
        <c:axId val="120266112"/>
        <c:axId val="12026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473</c:v>
                </c:pt>
                <c:pt idx="2">
                  <c:v>#N/A</c:v>
                </c:pt>
                <c:pt idx="3">
                  <c:v>#N/A</c:v>
                </c:pt>
                <c:pt idx="4">
                  <c:v>401</c:v>
                </c:pt>
                <c:pt idx="5">
                  <c:v>#N/A</c:v>
                </c:pt>
                <c:pt idx="6">
                  <c:v>#N/A</c:v>
                </c:pt>
                <c:pt idx="7">
                  <c:v>132</c:v>
                </c:pt>
                <c:pt idx="8">
                  <c:v>#N/A</c:v>
                </c:pt>
                <c:pt idx="9">
                  <c:v>#N/A</c:v>
                </c:pt>
                <c:pt idx="10">
                  <c:v>92</c:v>
                </c:pt>
                <c:pt idx="11">
                  <c:v>#N/A</c:v>
                </c:pt>
                <c:pt idx="12">
                  <c:v>#N/A</c:v>
                </c:pt>
                <c:pt idx="13">
                  <c:v>77</c:v>
                </c:pt>
                <c:pt idx="14">
                  <c:v>#N/A</c:v>
                </c:pt>
              </c:numCache>
            </c:numRef>
          </c:val>
          <c:smooth val="0"/>
        </c:ser>
        <c:dLbls>
          <c:showLegendKey val="0"/>
          <c:showVal val="0"/>
          <c:showCatName val="0"/>
          <c:showSerName val="0"/>
          <c:showPercent val="0"/>
          <c:showBubbleSize val="0"/>
        </c:dLbls>
        <c:marker val="1"/>
        <c:smooth val="0"/>
        <c:axId val="120266112"/>
        <c:axId val="120268288"/>
      </c:lineChart>
      <c:catAx>
        <c:axId val="12026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68288"/>
        <c:crosses val="autoZero"/>
        <c:auto val="1"/>
        <c:lblAlgn val="ctr"/>
        <c:lblOffset val="100"/>
        <c:tickLblSkip val="1"/>
        <c:tickMarkSkip val="1"/>
        <c:noMultiLvlLbl val="0"/>
      </c:catAx>
      <c:valAx>
        <c:axId val="12026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6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29029</c:v>
                </c:pt>
                <c:pt idx="5">
                  <c:v>29646</c:v>
                </c:pt>
                <c:pt idx="8">
                  <c:v>30250</c:v>
                </c:pt>
                <c:pt idx="11">
                  <c:v>30928</c:v>
                </c:pt>
                <c:pt idx="14">
                  <c:v>31159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9903</c:v>
                </c:pt>
                <c:pt idx="5">
                  <c:v>10076</c:v>
                </c:pt>
                <c:pt idx="8">
                  <c:v>9391</c:v>
                </c:pt>
                <c:pt idx="11">
                  <c:v>9019</c:v>
                </c:pt>
                <c:pt idx="14">
                  <c:v>8455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7451</c:v>
                </c:pt>
                <c:pt idx="5">
                  <c:v>8669</c:v>
                </c:pt>
                <c:pt idx="8">
                  <c:v>8851</c:v>
                </c:pt>
                <c:pt idx="11">
                  <c:v>9139</c:v>
                </c:pt>
                <c:pt idx="14">
                  <c:v>9675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6979</c:v>
                </c:pt>
                <c:pt idx="3">
                  <c:v>7633</c:v>
                </c:pt>
                <c:pt idx="6">
                  <c:v>7453</c:v>
                </c:pt>
                <c:pt idx="9">
                  <c:v>7096</c:v>
                </c:pt>
                <c:pt idx="12">
                  <c:v>6320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2254</c:v>
                </c:pt>
                <c:pt idx="3">
                  <c:v>1866</c:v>
                </c:pt>
                <c:pt idx="6">
                  <c:v>1486</c:v>
                </c:pt>
                <c:pt idx="9">
                  <c:v>1068</c:v>
                </c:pt>
                <c:pt idx="12">
                  <c:v>654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14266</c:v>
                </c:pt>
                <c:pt idx="3">
                  <c:v>14535</c:v>
                </c:pt>
                <c:pt idx="6">
                  <c:v>13630</c:v>
                </c:pt>
                <c:pt idx="9">
                  <c:v>12934</c:v>
                </c:pt>
                <c:pt idx="12">
                  <c:v>12114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358</c:v>
                </c:pt>
                <c:pt idx="3">
                  <c:v>356</c:v>
                </c:pt>
                <c:pt idx="6">
                  <c:v>314</c:v>
                </c:pt>
                <c:pt idx="9">
                  <c:v>274</c:v>
                </c:pt>
                <c:pt idx="12">
                  <c:v>235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23373</c:v>
                </c:pt>
                <c:pt idx="3">
                  <c:v>24465</c:v>
                </c:pt>
                <c:pt idx="6">
                  <c:v>24614</c:v>
                </c:pt>
                <c:pt idx="9">
                  <c:v>25301</c:v>
                </c:pt>
                <c:pt idx="12">
                  <c:v>26113</c:v>
                </c:pt>
              </c:numCache>
            </c:numRef>
          </c:val>
        </c:ser>
        <c:dLbls>
          <c:showLegendKey val="0"/>
          <c:showVal val="0"/>
          <c:showCatName val="0"/>
          <c:showSerName val="0"/>
          <c:showPercent val="0"/>
          <c:showBubbleSize val="0"/>
        </c:dLbls>
        <c:gapWidth val="100"/>
        <c:overlap val="100"/>
        <c:axId val="120350592"/>
        <c:axId val="12035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847</c:v>
                </c:pt>
                <c:pt idx="2">
                  <c:v>#N/A</c:v>
                </c:pt>
                <c:pt idx="3">
                  <c:v>#N/A</c:v>
                </c:pt>
                <c:pt idx="4">
                  <c:v>465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350592"/>
        <c:axId val="120356864"/>
      </c:lineChart>
      <c:catAx>
        <c:axId val="1203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356864"/>
        <c:crosses val="autoZero"/>
        <c:auto val="1"/>
        <c:lblAlgn val="ctr"/>
        <c:lblOffset val="100"/>
        <c:tickLblSkip val="1"/>
        <c:tickMarkSkip val="1"/>
        <c:noMultiLvlLbl val="0"/>
      </c:catAx>
      <c:valAx>
        <c:axId val="12035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116,851
115,941
39.66
39,676,996
38,773,268
780,445
22,423,072
26,113,060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の影響により市税収入は大きくは伸びず、財政力指数も昨年度とほぼ横ばいの数値となった。しかし、依然類似団体内平均より低い水準のため、歳出面ではさらなる事務の効率化や、歳入面では税の徴収率向上等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78015</xdr:rowOff>
    </xdr:to>
    <xdr:cxnSp macro="">
      <xdr:nvCxnSpPr>
        <xdr:cNvPr id="73" name="直線コネクタ 72"/>
        <xdr:cNvCxnSpPr/>
      </xdr:nvCxnSpPr>
      <xdr:spPr>
        <a:xfrm>
          <a:off x="3225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43543</xdr:rowOff>
    </xdr:to>
    <xdr:cxnSp macro="">
      <xdr:nvCxnSpPr>
        <xdr:cNvPr id="76" name="直線コネクタ 75"/>
        <xdr:cNvCxnSpPr/>
      </xdr:nvCxnSpPr>
      <xdr:spPr>
        <a:xfrm>
          <a:off x="2336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163285</xdr:rowOff>
    </xdr:to>
    <xdr:cxnSp macro="">
      <xdr:nvCxnSpPr>
        <xdr:cNvPr id="79" name="直線コネクタ 78"/>
        <xdr:cNvCxnSpPr/>
      </xdr:nvCxnSpPr>
      <xdr:spPr>
        <a:xfrm>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市税収入が減少する一方で、</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24</a:t>
          </a:r>
          <a:r>
            <a:rPr kumimoji="1" lang="ja-JP" altLang="en-US" sz="1300">
              <a:latin typeface="ＭＳ Ｐゴシック"/>
            </a:rPr>
            <a:t>年度に比べ、人件費は減少したものの、国民健康保険事業や介護保険事業への繰出金の増により、ほぼ横ばいの結果となった。</a:t>
          </a:r>
          <a:endParaRPr kumimoji="1" lang="en-US" altLang="ja-JP" sz="1300">
            <a:latin typeface="ＭＳ Ｐゴシック"/>
          </a:endParaRPr>
        </a:p>
        <a:p>
          <a:r>
            <a:rPr kumimoji="1" lang="ja-JP" altLang="en-US" sz="1300">
              <a:latin typeface="ＭＳ Ｐゴシック"/>
            </a:rPr>
            <a:t>　今後も定員管理や事務事業の効率化など、義務的経費の削減に努める。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147955</xdr:rowOff>
    </xdr:from>
    <xdr:to>
      <xdr:col>7</xdr:col>
      <xdr:colOff>152400</xdr:colOff>
      <xdr:row>64</xdr:row>
      <xdr:rowOff>166053</xdr:rowOff>
    </xdr:to>
    <xdr:cxnSp macro="">
      <xdr:nvCxnSpPr>
        <xdr:cNvPr id="129" name="直線コネクタ 128"/>
        <xdr:cNvCxnSpPr/>
      </xdr:nvCxnSpPr>
      <xdr:spPr>
        <a:xfrm flipV="1">
          <a:off x="4114800" y="1112075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75565</xdr:rowOff>
    </xdr:from>
    <xdr:to>
      <xdr:col>6</xdr:col>
      <xdr:colOff>0</xdr:colOff>
      <xdr:row>64</xdr:row>
      <xdr:rowOff>166053</xdr:rowOff>
    </xdr:to>
    <xdr:cxnSp macro="">
      <xdr:nvCxnSpPr>
        <xdr:cNvPr id="132" name="直線コネクタ 131"/>
        <xdr:cNvCxnSpPr/>
      </xdr:nvCxnSpPr>
      <xdr:spPr>
        <a:xfrm>
          <a:off x="3225800" y="1104836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64</xdr:row>
      <xdr:rowOff>75565</xdr:rowOff>
    </xdr:to>
    <xdr:cxnSp macro="">
      <xdr:nvCxnSpPr>
        <xdr:cNvPr id="135" name="直線コネクタ 134"/>
        <xdr:cNvCxnSpPr/>
      </xdr:nvCxnSpPr>
      <xdr:spPr>
        <a:xfrm>
          <a:off x="2336800" y="1085532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65</xdr:row>
      <xdr:rowOff>157480</xdr:rowOff>
    </xdr:to>
    <xdr:cxnSp macro="">
      <xdr:nvCxnSpPr>
        <xdr:cNvPr id="138" name="直線コネクタ 137"/>
        <xdr:cNvCxnSpPr/>
      </xdr:nvCxnSpPr>
      <xdr:spPr>
        <a:xfrm flipV="1">
          <a:off x="1447800" y="10855325"/>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48" name="円/楕円 147"/>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69232</xdr:rowOff>
    </xdr:from>
    <xdr:ext cx="762000" cy="259045"/>
    <xdr:sp macro="" textlink="">
      <xdr:nvSpPr>
        <xdr:cNvPr id="149"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115253</xdr:rowOff>
    </xdr:from>
    <xdr:to>
      <xdr:col>6</xdr:col>
      <xdr:colOff>50800</xdr:colOff>
      <xdr:row>65</xdr:row>
      <xdr:rowOff>45403</xdr:rowOff>
    </xdr:to>
    <xdr:sp macro="" textlink="">
      <xdr:nvSpPr>
        <xdr:cNvPr id="150" name="円/楕円 149"/>
        <xdr:cNvSpPr/>
      </xdr:nvSpPr>
      <xdr:spPr>
        <a:xfrm>
          <a:off x="4064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30180</xdr:rowOff>
    </xdr:from>
    <xdr:ext cx="736600" cy="259045"/>
    <xdr:sp macro="" textlink="">
      <xdr:nvSpPr>
        <xdr:cNvPr id="151" name="テキスト ボックス 150"/>
        <xdr:cNvSpPr txBox="1"/>
      </xdr:nvSpPr>
      <xdr:spPr>
        <a:xfrm>
          <a:off x="3733800" y="1117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24765</xdr:rowOff>
    </xdr:from>
    <xdr:to>
      <xdr:col>4</xdr:col>
      <xdr:colOff>533400</xdr:colOff>
      <xdr:row>64</xdr:row>
      <xdr:rowOff>126365</xdr:rowOff>
    </xdr:to>
    <xdr:sp macro="" textlink="">
      <xdr:nvSpPr>
        <xdr:cNvPr id="152" name="円/楕円 151"/>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111142</xdr:rowOff>
    </xdr:from>
    <xdr:ext cx="762000" cy="259045"/>
    <xdr:sp macro="" textlink="">
      <xdr:nvSpPr>
        <xdr:cNvPr id="153" name="テキスト ボックス 152"/>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4" name="円/楕円 153"/>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114952</xdr:rowOff>
    </xdr:from>
    <xdr:ext cx="762000" cy="259045"/>
    <xdr:sp macro="" textlink="">
      <xdr:nvSpPr>
        <xdr:cNvPr id="155" name="テキスト ボックス 154"/>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6" name="円/楕円 155"/>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7" name="テキスト ボックス 156"/>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年度より給食材料費を市が直接支払う方式に変更したことにより、物件費が増額したため、人口一人当たりの人件費・物件費決算額も</a:t>
          </a:r>
          <a:r>
            <a:rPr kumimoji="1" lang="en-US" altLang="ja-JP" sz="1300">
              <a:latin typeface="ＭＳ Ｐゴシック"/>
            </a:rPr>
            <a:t>24</a:t>
          </a:r>
          <a:r>
            <a:rPr kumimoji="1" lang="ja-JP" altLang="en-US" sz="1300">
              <a:latin typeface="ＭＳ Ｐゴシック"/>
            </a:rPr>
            <a:t>年度よりも</a:t>
          </a:r>
          <a:r>
            <a:rPr kumimoji="1" lang="en-US" altLang="ja-JP" sz="1300">
              <a:latin typeface="ＭＳ Ｐゴシック"/>
            </a:rPr>
            <a:t>2.0</a:t>
          </a:r>
          <a:r>
            <a:rPr kumimoji="1" lang="ja-JP" altLang="en-US" sz="1300">
              <a:latin typeface="ＭＳ Ｐゴシック"/>
            </a:rPr>
            <a:t>％の増となった。しかし、昨年に引き続き類似団体の平均を下回っており、今後も定員管理や事務事業の効率化など、義務的経費の削減に努めていく。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156429</xdr:rowOff>
    </xdr:from>
    <xdr:to>
      <xdr:col>7</xdr:col>
      <xdr:colOff>152400</xdr:colOff>
      <xdr:row>84</xdr:row>
      <xdr:rowOff>19157</xdr:rowOff>
    </xdr:to>
    <xdr:cxnSp macro="">
      <xdr:nvCxnSpPr>
        <xdr:cNvPr id="194" name="直線コネクタ 193"/>
        <xdr:cNvCxnSpPr/>
      </xdr:nvCxnSpPr>
      <xdr:spPr>
        <a:xfrm>
          <a:off x="4114800" y="14386779"/>
          <a:ext cx="838200" cy="3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156429</xdr:rowOff>
    </xdr:from>
    <xdr:to>
      <xdr:col>6</xdr:col>
      <xdr:colOff>0</xdr:colOff>
      <xdr:row>84</xdr:row>
      <xdr:rowOff>1335</xdr:rowOff>
    </xdr:to>
    <xdr:cxnSp macro="">
      <xdr:nvCxnSpPr>
        <xdr:cNvPr id="197" name="直線コネクタ 196"/>
        <xdr:cNvCxnSpPr/>
      </xdr:nvCxnSpPr>
      <xdr:spPr>
        <a:xfrm flipV="1">
          <a:off x="3225800" y="14386779"/>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139847</xdr:rowOff>
    </xdr:from>
    <xdr:to>
      <xdr:col>4</xdr:col>
      <xdr:colOff>482600</xdr:colOff>
      <xdr:row>84</xdr:row>
      <xdr:rowOff>1335</xdr:rowOff>
    </xdr:to>
    <xdr:cxnSp macro="">
      <xdr:nvCxnSpPr>
        <xdr:cNvPr id="200" name="直線コネクタ 199"/>
        <xdr:cNvCxnSpPr/>
      </xdr:nvCxnSpPr>
      <xdr:spPr>
        <a:xfrm>
          <a:off x="2336800" y="14370197"/>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139847</xdr:rowOff>
    </xdr:from>
    <xdr:to>
      <xdr:col>3</xdr:col>
      <xdr:colOff>279400</xdr:colOff>
      <xdr:row>84</xdr:row>
      <xdr:rowOff>6713</xdr:rowOff>
    </xdr:to>
    <xdr:cxnSp macro="">
      <xdr:nvCxnSpPr>
        <xdr:cNvPr id="203" name="直線コネクタ 202"/>
        <xdr:cNvCxnSpPr/>
      </xdr:nvCxnSpPr>
      <xdr:spPr>
        <a:xfrm flipV="1">
          <a:off x="1447800" y="14370197"/>
          <a:ext cx="889000" cy="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139807</xdr:rowOff>
    </xdr:from>
    <xdr:to>
      <xdr:col>7</xdr:col>
      <xdr:colOff>203200</xdr:colOff>
      <xdr:row>84</xdr:row>
      <xdr:rowOff>69957</xdr:rowOff>
    </xdr:to>
    <xdr:sp macro="" textlink="">
      <xdr:nvSpPr>
        <xdr:cNvPr id="213" name="円/楕円 212"/>
        <xdr:cNvSpPr/>
      </xdr:nvSpPr>
      <xdr:spPr>
        <a:xfrm>
          <a:off x="4902200" y="143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156334</xdr:rowOff>
    </xdr:from>
    <xdr:ext cx="762000" cy="259045"/>
    <xdr:sp macro="" textlink="">
      <xdr:nvSpPr>
        <xdr:cNvPr id="214" name="人件費・物件費等の状況該当値テキスト"/>
        <xdr:cNvSpPr txBox="1"/>
      </xdr:nvSpPr>
      <xdr:spPr>
        <a:xfrm>
          <a:off x="5041900" y="1421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99,322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105629</xdr:rowOff>
    </xdr:from>
    <xdr:to>
      <xdr:col>6</xdr:col>
      <xdr:colOff>50800</xdr:colOff>
      <xdr:row>84</xdr:row>
      <xdr:rowOff>35779</xdr:rowOff>
    </xdr:to>
    <xdr:sp macro="" textlink="">
      <xdr:nvSpPr>
        <xdr:cNvPr id="215" name="円/楕円 214"/>
        <xdr:cNvSpPr/>
      </xdr:nvSpPr>
      <xdr:spPr>
        <a:xfrm>
          <a:off x="4064000" y="143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45956</xdr:rowOff>
    </xdr:from>
    <xdr:ext cx="736600" cy="259045"/>
    <xdr:sp macro="" textlink="">
      <xdr:nvSpPr>
        <xdr:cNvPr id="216" name="テキスト ボックス 215"/>
        <xdr:cNvSpPr txBox="1"/>
      </xdr:nvSpPr>
      <xdr:spPr>
        <a:xfrm>
          <a:off x="3733800" y="1410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121985</xdr:rowOff>
    </xdr:from>
    <xdr:to>
      <xdr:col>4</xdr:col>
      <xdr:colOff>533400</xdr:colOff>
      <xdr:row>84</xdr:row>
      <xdr:rowOff>52135</xdr:rowOff>
    </xdr:to>
    <xdr:sp macro="" textlink="">
      <xdr:nvSpPr>
        <xdr:cNvPr id="217" name="円/楕円 216"/>
        <xdr:cNvSpPr/>
      </xdr:nvSpPr>
      <xdr:spPr>
        <a:xfrm>
          <a:off x="3175000" y="143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62312</xdr:rowOff>
    </xdr:from>
    <xdr:ext cx="762000" cy="259045"/>
    <xdr:sp macro="" textlink="">
      <xdr:nvSpPr>
        <xdr:cNvPr id="218" name="テキスト ボックス 217"/>
        <xdr:cNvSpPr txBox="1"/>
      </xdr:nvSpPr>
      <xdr:spPr>
        <a:xfrm>
          <a:off x="2844800" y="1412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89047</xdr:rowOff>
    </xdr:from>
    <xdr:to>
      <xdr:col>3</xdr:col>
      <xdr:colOff>330200</xdr:colOff>
      <xdr:row>84</xdr:row>
      <xdr:rowOff>19197</xdr:rowOff>
    </xdr:to>
    <xdr:sp macro="" textlink="">
      <xdr:nvSpPr>
        <xdr:cNvPr id="219" name="円/楕円 218"/>
        <xdr:cNvSpPr/>
      </xdr:nvSpPr>
      <xdr:spPr>
        <a:xfrm>
          <a:off x="2286000" y="143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29374</xdr:rowOff>
    </xdr:from>
    <xdr:ext cx="762000" cy="259045"/>
    <xdr:sp macro="" textlink="">
      <xdr:nvSpPr>
        <xdr:cNvPr id="220" name="テキスト ボックス 219"/>
        <xdr:cNvSpPr txBox="1"/>
      </xdr:nvSpPr>
      <xdr:spPr>
        <a:xfrm>
          <a:off x="1955800" y="1408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127363</xdr:rowOff>
    </xdr:from>
    <xdr:to>
      <xdr:col>2</xdr:col>
      <xdr:colOff>127000</xdr:colOff>
      <xdr:row>84</xdr:row>
      <xdr:rowOff>57513</xdr:rowOff>
    </xdr:to>
    <xdr:sp macro="" textlink="">
      <xdr:nvSpPr>
        <xdr:cNvPr id="221" name="円/楕円 220"/>
        <xdr:cNvSpPr/>
      </xdr:nvSpPr>
      <xdr:spPr>
        <a:xfrm>
          <a:off x="1397000" y="14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67690</xdr:rowOff>
    </xdr:from>
    <xdr:ext cx="762000" cy="259045"/>
    <xdr:sp macro="" textlink="">
      <xdr:nvSpPr>
        <xdr:cNvPr id="222" name="テキスト ボックス 221"/>
        <xdr:cNvSpPr txBox="1"/>
      </xdr:nvSpPr>
      <xdr:spPr>
        <a:xfrm>
          <a:off x="1066800" y="1412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本市独自の</a:t>
          </a:r>
          <a:r>
            <a:rPr lang="ja-JP" altLang="en-US" sz="1300">
              <a:solidFill>
                <a:schemeClr val="dk1"/>
              </a:solidFill>
              <a:effectLst/>
              <a:latin typeface="+mn-lt"/>
              <a:ea typeface="+mn-ea"/>
              <a:cs typeface="+mn-cs"/>
            </a:rPr>
            <a:t>給与カットが平成</a:t>
          </a:r>
          <a:r>
            <a:rPr lang="en-US" altLang="ja-JP" sz="1300">
              <a:solidFill>
                <a:schemeClr val="dk1"/>
              </a:solidFill>
              <a:effectLst/>
              <a:latin typeface="+mn-lt"/>
              <a:ea typeface="+mn-ea"/>
              <a:cs typeface="+mn-cs"/>
            </a:rPr>
            <a:t>25</a:t>
          </a:r>
          <a:r>
            <a:rPr lang="ja-JP" altLang="en-US" sz="1300">
              <a:solidFill>
                <a:schemeClr val="dk1"/>
              </a:solidFill>
              <a:effectLst/>
              <a:latin typeface="+mn-lt"/>
              <a:ea typeface="+mn-ea"/>
              <a:cs typeface="+mn-cs"/>
            </a:rPr>
            <a:t>年度で</a:t>
          </a:r>
          <a:r>
            <a:rPr lang="ja-JP" altLang="ja-JP" sz="1300">
              <a:solidFill>
                <a:schemeClr val="dk1"/>
              </a:solidFill>
              <a:effectLst/>
              <a:latin typeface="+mn-lt"/>
              <a:ea typeface="+mn-ea"/>
              <a:cs typeface="+mn-cs"/>
            </a:rPr>
            <a:t>終了</a:t>
          </a:r>
          <a:r>
            <a:rPr lang="ja-JP" altLang="en-US" sz="1300">
              <a:solidFill>
                <a:schemeClr val="dk1"/>
              </a:solidFill>
              <a:effectLst/>
              <a:latin typeface="+mn-lt"/>
              <a:ea typeface="+mn-ea"/>
              <a:cs typeface="+mn-cs"/>
            </a:rPr>
            <a:t>し</a:t>
          </a:r>
          <a:r>
            <a:rPr lang="ja-JP" altLang="ja-JP" sz="1300">
              <a:solidFill>
                <a:schemeClr val="dk1"/>
              </a:solidFill>
              <a:effectLst/>
              <a:latin typeface="+mn-lt"/>
              <a:ea typeface="+mn-ea"/>
              <a:cs typeface="+mn-cs"/>
            </a:rPr>
            <a:t>、ラスパイレス指数</a:t>
          </a:r>
          <a:r>
            <a:rPr lang="ja-JP" altLang="en-US" sz="1300">
              <a:solidFill>
                <a:schemeClr val="dk1"/>
              </a:solidFill>
              <a:effectLst/>
              <a:latin typeface="+mn-lt"/>
              <a:ea typeface="+mn-ea"/>
              <a:cs typeface="+mn-cs"/>
            </a:rPr>
            <a:t>は依然として</a:t>
          </a:r>
          <a:r>
            <a:rPr lang="ja-JP" altLang="ja-JP" sz="1300">
              <a:solidFill>
                <a:schemeClr val="dk1"/>
              </a:solidFill>
              <a:effectLst/>
              <a:latin typeface="+mn-lt"/>
              <a:ea typeface="+mn-ea"/>
              <a:cs typeface="+mn-cs"/>
            </a:rPr>
            <a:t>高い水準</a:t>
          </a:r>
          <a:r>
            <a:rPr lang="ja-JP" altLang="en-US" sz="1300">
              <a:solidFill>
                <a:schemeClr val="dk1"/>
              </a:solidFill>
              <a:effectLst/>
              <a:latin typeface="+mn-lt"/>
              <a:ea typeface="+mn-ea"/>
              <a:cs typeface="+mn-cs"/>
            </a:rPr>
            <a:t>で推移している</a:t>
          </a:r>
          <a:r>
            <a:rPr lang="ja-JP" altLang="ja-JP"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今後は、給料表の見直し等により、</a:t>
          </a:r>
          <a:r>
            <a:rPr lang="ja-JP" altLang="en-US" sz="1300">
              <a:solidFill>
                <a:schemeClr val="dk1"/>
              </a:solidFill>
              <a:effectLst/>
              <a:latin typeface="+mn-lt"/>
              <a:ea typeface="+mn-ea"/>
              <a:cs typeface="+mn-cs"/>
            </a:rPr>
            <a:t>今以上に給与の</a:t>
          </a:r>
          <a:r>
            <a:rPr lang="ja-JP" altLang="ja-JP" sz="1300">
              <a:solidFill>
                <a:schemeClr val="dk1"/>
              </a:solidFill>
              <a:effectLst/>
              <a:latin typeface="+mn-lt"/>
              <a:ea typeface="+mn-ea"/>
              <a:cs typeface="+mn-cs"/>
            </a:rPr>
            <a:t>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5987</xdr:rowOff>
    </xdr:from>
    <xdr:to>
      <xdr:col>24</xdr:col>
      <xdr:colOff>558800</xdr:colOff>
      <xdr:row>88</xdr:row>
      <xdr:rowOff>158569</xdr:rowOff>
    </xdr:to>
    <xdr:cxnSp macro="">
      <xdr:nvCxnSpPr>
        <xdr:cNvPr id="258" name="直線コネクタ 257"/>
        <xdr:cNvCxnSpPr/>
      </xdr:nvCxnSpPr>
      <xdr:spPr>
        <a:xfrm flipV="1">
          <a:off x="16179800" y="14922137"/>
          <a:ext cx="8382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88</xdr:row>
      <xdr:rowOff>158569</xdr:rowOff>
    </xdr:to>
    <xdr:cxnSp macro="">
      <xdr:nvCxnSpPr>
        <xdr:cNvPr id="261" name="直線コネクタ 260"/>
        <xdr:cNvCxnSpPr/>
      </xdr:nvCxnSpPr>
      <xdr:spPr>
        <a:xfrm>
          <a:off x="15290800" y="152323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18869</xdr:rowOff>
    </xdr:from>
    <xdr:to>
      <xdr:col>22</xdr:col>
      <xdr:colOff>203200</xdr:colOff>
      <xdr:row>88</xdr:row>
      <xdr:rowOff>144780</xdr:rowOff>
    </xdr:to>
    <xdr:cxnSp macro="">
      <xdr:nvCxnSpPr>
        <xdr:cNvPr id="264" name="直線コネクタ 263"/>
        <xdr:cNvCxnSpPr/>
      </xdr:nvCxnSpPr>
      <xdr:spPr>
        <a:xfrm>
          <a:off x="14401800" y="14763569"/>
          <a:ext cx="889000" cy="4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86</xdr:row>
      <xdr:rowOff>18869</xdr:rowOff>
    </xdr:to>
    <xdr:cxnSp macro="">
      <xdr:nvCxnSpPr>
        <xdr:cNvPr id="267" name="直線コネクタ 266"/>
        <xdr:cNvCxnSpPr/>
      </xdr:nvCxnSpPr>
      <xdr:spPr>
        <a:xfrm>
          <a:off x="13512800" y="1474288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126637</xdr:rowOff>
    </xdr:from>
    <xdr:to>
      <xdr:col>24</xdr:col>
      <xdr:colOff>609600</xdr:colOff>
      <xdr:row>87</xdr:row>
      <xdr:rowOff>56787</xdr:rowOff>
    </xdr:to>
    <xdr:sp macro="" textlink="">
      <xdr:nvSpPr>
        <xdr:cNvPr id="277" name="円/楕円 276"/>
        <xdr:cNvSpPr/>
      </xdr:nvSpPr>
      <xdr:spPr>
        <a:xfrm>
          <a:off x="169672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22514</xdr:rowOff>
    </xdr:from>
    <xdr:ext cx="762000" cy="259045"/>
    <xdr:sp macro="" textlink="">
      <xdr:nvSpPr>
        <xdr:cNvPr id="278" name="給与水準   （国との比較）該当値テキスト"/>
        <xdr:cNvSpPr txBox="1"/>
      </xdr:nvSpPr>
      <xdr:spPr>
        <a:xfrm>
          <a:off x="17106900" y="147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107769</xdr:rowOff>
    </xdr:from>
    <xdr:to>
      <xdr:col>23</xdr:col>
      <xdr:colOff>457200</xdr:colOff>
      <xdr:row>89</xdr:row>
      <xdr:rowOff>37919</xdr:rowOff>
    </xdr:to>
    <xdr:sp macro="" textlink="">
      <xdr:nvSpPr>
        <xdr:cNvPr id="279" name="円/楕円 278"/>
        <xdr:cNvSpPr/>
      </xdr:nvSpPr>
      <xdr:spPr>
        <a:xfrm>
          <a:off x="16129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48096</xdr:rowOff>
    </xdr:from>
    <xdr:ext cx="736600" cy="259045"/>
    <xdr:sp macro="" textlink="">
      <xdr:nvSpPr>
        <xdr:cNvPr id="280" name="テキスト ボックス 279"/>
        <xdr:cNvSpPr txBox="1"/>
      </xdr:nvSpPr>
      <xdr:spPr>
        <a:xfrm>
          <a:off x="15798800" y="1496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1" name="円/楕円 280"/>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34307</xdr:rowOff>
    </xdr:from>
    <xdr:ext cx="762000" cy="259045"/>
    <xdr:sp macro="" textlink="">
      <xdr:nvSpPr>
        <xdr:cNvPr id="282" name="テキスト ボックス 281"/>
        <xdr:cNvSpPr txBox="1"/>
      </xdr:nvSpPr>
      <xdr:spPr>
        <a:xfrm>
          <a:off x="14909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139519</xdr:rowOff>
    </xdr:from>
    <xdr:to>
      <xdr:col>21</xdr:col>
      <xdr:colOff>50800</xdr:colOff>
      <xdr:row>86</xdr:row>
      <xdr:rowOff>69669</xdr:rowOff>
    </xdr:to>
    <xdr:sp macro="" textlink="">
      <xdr:nvSpPr>
        <xdr:cNvPr id="283" name="円/楕円 282"/>
        <xdr:cNvSpPr/>
      </xdr:nvSpPr>
      <xdr:spPr>
        <a:xfrm>
          <a:off x="14351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79846</xdr:rowOff>
    </xdr:from>
    <xdr:ext cx="762000" cy="259045"/>
    <xdr:sp macro="" textlink="">
      <xdr:nvSpPr>
        <xdr:cNvPr id="284" name="テキスト ボックス 283"/>
        <xdr:cNvSpPr txBox="1"/>
      </xdr:nvSpPr>
      <xdr:spPr>
        <a:xfrm>
          <a:off x="14020800" y="1448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5" name="円/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6" name="テキスト ボックス 28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都市近郊の住宅都市として、これまで子育て・教育などの基盤整備に努めてきたことから、保育所などの民生部門、幼稚園などの教育部門の職員数が比較的多い状況であり、類似団体平均をやや上回る職員数となっている。</a:t>
          </a:r>
        </a:p>
        <a:p>
          <a:r>
            <a:rPr lang="ja-JP" altLang="en-US" sz="1300">
              <a:solidFill>
                <a:schemeClr val="dk1"/>
              </a:solidFill>
              <a:effectLst/>
              <a:latin typeface="+mn-ea"/>
              <a:ea typeface="+mn-ea"/>
              <a:cs typeface="+mn-cs"/>
            </a:rPr>
            <a:t>　職員数の抑制について</a:t>
          </a:r>
          <a:r>
            <a:rPr lang="ja-JP" altLang="ja-JP" sz="1300">
              <a:solidFill>
                <a:schemeClr val="dk1"/>
              </a:solidFill>
              <a:effectLst/>
              <a:latin typeface="+mn-ea"/>
              <a:ea typeface="+mn-ea"/>
              <a:cs typeface="+mn-cs"/>
            </a:rPr>
            <a:t>は、「集中改革プラン（平成</a:t>
          </a:r>
          <a:r>
            <a:rPr lang="en-US" altLang="ja-JP" sz="1300">
              <a:solidFill>
                <a:schemeClr val="dk1"/>
              </a:solidFill>
              <a:effectLst/>
              <a:latin typeface="+mn-ea"/>
              <a:ea typeface="+mn-ea"/>
              <a:cs typeface="+mn-cs"/>
            </a:rPr>
            <a:t>17</a:t>
          </a:r>
          <a:r>
            <a:rPr lang="ja-JP" altLang="ja-JP" sz="1300">
              <a:solidFill>
                <a:schemeClr val="dk1"/>
              </a:solidFill>
              <a:effectLst/>
              <a:latin typeface="+mn-ea"/>
              <a:ea typeface="+mn-ea"/>
              <a:cs typeface="+mn-cs"/>
            </a:rPr>
            <a:t>年度～</a:t>
          </a:r>
          <a:r>
            <a:rPr lang="en-US" altLang="ja-JP" sz="1300">
              <a:solidFill>
                <a:schemeClr val="dk1"/>
              </a:solidFill>
              <a:effectLst/>
              <a:latin typeface="+mn-ea"/>
              <a:ea typeface="+mn-ea"/>
              <a:cs typeface="+mn-cs"/>
            </a:rPr>
            <a:t>21</a:t>
          </a:r>
          <a:r>
            <a:rPr lang="ja-JP" altLang="ja-JP" sz="1300">
              <a:solidFill>
                <a:schemeClr val="dk1"/>
              </a:solidFill>
              <a:effectLst/>
              <a:latin typeface="+mn-ea"/>
              <a:ea typeface="+mn-ea"/>
              <a:cs typeface="+mn-cs"/>
            </a:rPr>
            <a:t>年度）」、「行財政改革の推進について（平成</a:t>
          </a:r>
          <a:r>
            <a:rPr lang="en-US" altLang="ja-JP" sz="1300">
              <a:solidFill>
                <a:schemeClr val="dk1"/>
              </a:solidFill>
              <a:effectLst/>
              <a:latin typeface="+mn-ea"/>
              <a:ea typeface="+mn-ea"/>
              <a:cs typeface="+mn-cs"/>
            </a:rPr>
            <a:t>22</a:t>
          </a:r>
          <a:r>
            <a:rPr lang="ja-JP" altLang="ja-JP" sz="1300">
              <a:solidFill>
                <a:schemeClr val="dk1"/>
              </a:solidFill>
              <a:effectLst/>
              <a:latin typeface="+mn-ea"/>
              <a:ea typeface="+mn-ea"/>
              <a:cs typeface="+mn-cs"/>
            </a:rPr>
            <a:t>年度～</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a:t>
          </a:r>
          <a:r>
            <a:rPr lang="ja-JP" altLang="en-US" sz="1300">
              <a:solidFill>
                <a:schemeClr val="dk1"/>
              </a:solidFill>
              <a:effectLst/>
              <a:latin typeface="+mn-ea"/>
              <a:ea typeface="+mn-ea"/>
              <a:cs typeface="+mn-cs"/>
            </a:rPr>
            <a:t>で取り組んでいる</a:t>
          </a:r>
          <a:r>
            <a:rPr lang="ja-JP" altLang="ja-JP" sz="1300">
              <a:solidFill>
                <a:schemeClr val="dk1"/>
              </a:solidFill>
              <a:effectLst/>
              <a:latin typeface="+mn-ea"/>
              <a:ea typeface="+mn-ea"/>
              <a:cs typeface="+mn-cs"/>
            </a:rPr>
            <a:t>保育所民営化や幼稚園</a:t>
          </a:r>
          <a:r>
            <a:rPr lang="ja-JP" altLang="en-US" sz="1300">
              <a:solidFill>
                <a:schemeClr val="dk1"/>
              </a:solidFill>
              <a:effectLst/>
              <a:latin typeface="+mn-ea"/>
              <a:ea typeface="+mn-ea"/>
              <a:cs typeface="+mn-cs"/>
            </a:rPr>
            <a:t>の統廃合の検討</a:t>
          </a:r>
          <a:r>
            <a:rPr lang="ja-JP" altLang="ja-JP" sz="1300">
              <a:solidFill>
                <a:schemeClr val="dk1"/>
              </a:solidFill>
              <a:effectLst/>
              <a:latin typeface="+mn-ea"/>
              <a:ea typeface="+mn-ea"/>
              <a:cs typeface="+mn-cs"/>
            </a:rPr>
            <a:t>など、</a:t>
          </a:r>
          <a:r>
            <a:rPr lang="ja-JP" altLang="en-US" sz="1300">
              <a:solidFill>
                <a:schemeClr val="dk1"/>
              </a:solidFill>
              <a:effectLst/>
              <a:latin typeface="+mn-ea"/>
              <a:ea typeface="+mn-ea"/>
              <a:cs typeface="+mn-cs"/>
            </a:rPr>
            <a:t>引き続き、定数管理</a:t>
          </a:r>
          <a:r>
            <a:rPr lang="ja-JP" altLang="ja-JP" sz="1300">
              <a:solidFill>
                <a:schemeClr val="dk1"/>
              </a:solidFill>
              <a:effectLst/>
              <a:latin typeface="+mn-ea"/>
              <a:ea typeface="+mn-ea"/>
              <a:cs typeface="+mn-cs"/>
            </a:rPr>
            <a:t>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72934</xdr:rowOff>
    </xdr:from>
    <xdr:to>
      <xdr:col>24</xdr:col>
      <xdr:colOff>558800</xdr:colOff>
      <xdr:row>63</xdr:row>
      <xdr:rowOff>93617</xdr:rowOff>
    </xdr:to>
    <xdr:cxnSp macro="">
      <xdr:nvCxnSpPr>
        <xdr:cNvPr id="323" name="直線コネクタ 322"/>
        <xdr:cNvCxnSpPr/>
      </xdr:nvCxnSpPr>
      <xdr:spPr>
        <a:xfrm>
          <a:off x="16179800" y="1087428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72934</xdr:rowOff>
    </xdr:from>
    <xdr:to>
      <xdr:col>23</xdr:col>
      <xdr:colOff>406400</xdr:colOff>
      <xdr:row>63</xdr:row>
      <xdr:rowOff>83276</xdr:rowOff>
    </xdr:to>
    <xdr:cxnSp macro="">
      <xdr:nvCxnSpPr>
        <xdr:cNvPr id="326" name="直線コネクタ 325"/>
        <xdr:cNvCxnSpPr/>
      </xdr:nvCxnSpPr>
      <xdr:spPr>
        <a:xfrm flipV="1">
          <a:off x="15290800" y="108742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83276</xdr:rowOff>
    </xdr:to>
    <xdr:cxnSp macro="">
      <xdr:nvCxnSpPr>
        <xdr:cNvPr id="329" name="直線コネクタ 328"/>
        <xdr:cNvCxnSpPr/>
      </xdr:nvCxnSpPr>
      <xdr:spPr>
        <a:xfrm>
          <a:off x="14401800" y="1081223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3991</xdr:rowOff>
    </xdr:from>
    <xdr:to>
      <xdr:col>21</xdr:col>
      <xdr:colOff>0</xdr:colOff>
      <xdr:row>63</xdr:row>
      <xdr:rowOff>10885</xdr:rowOff>
    </xdr:to>
    <xdr:cxnSp macro="">
      <xdr:nvCxnSpPr>
        <xdr:cNvPr id="332" name="直線コネクタ 331"/>
        <xdr:cNvCxnSpPr/>
      </xdr:nvCxnSpPr>
      <xdr:spPr>
        <a:xfrm>
          <a:off x="13512800" y="1080534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42" name="円/楕円 341"/>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14894</xdr:rowOff>
    </xdr:from>
    <xdr:ext cx="762000" cy="259045"/>
    <xdr:sp macro="" textlink="">
      <xdr:nvSpPr>
        <xdr:cNvPr id="343"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22134</xdr:rowOff>
    </xdr:from>
    <xdr:to>
      <xdr:col>23</xdr:col>
      <xdr:colOff>457200</xdr:colOff>
      <xdr:row>63</xdr:row>
      <xdr:rowOff>123734</xdr:rowOff>
    </xdr:to>
    <xdr:sp macro="" textlink="">
      <xdr:nvSpPr>
        <xdr:cNvPr id="344" name="円/楕円 343"/>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108511</xdr:rowOff>
    </xdr:from>
    <xdr:ext cx="736600" cy="259045"/>
    <xdr:sp macro="" textlink="">
      <xdr:nvSpPr>
        <xdr:cNvPr id="345" name="テキスト ボックス 344"/>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32476</xdr:rowOff>
    </xdr:from>
    <xdr:to>
      <xdr:col>22</xdr:col>
      <xdr:colOff>254000</xdr:colOff>
      <xdr:row>63</xdr:row>
      <xdr:rowOff>134076</xdr:rowOff>
    </xdr:to>
    <xdr:sp macro="" textlink="">
      <xdr:nvSpPr>
        <xdr:cNvPr id="346" name="円/楕円 345"/>
        <xdr:cNvSpPr/>
      </xdr:nvSpPr>
      <xdr:spPr>
        <a:xfrm>
          <a:off x="15240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118853</xdr:rowOff>
    </xdr:from>
    <xdr:ext cx="762000" cy="259045"/>
    <xdr:sp macro="" textlink="">
      <xdr:nvSpPr>
        <xdr:cNvPr id="347" name="テキスト ボックス 346"/>
        <xdr:cNvSpPr txBox="1"/>
      </xdr:nvSpPr>
      <xdr:spPr>
        <a:xfrm>
          <a:off x="14909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131535</xdr:rowOff>
    </xdr:from>
    <xdr:to>
      <xdr:col>21</xdr:col>
      <xdr:colOff>50800</xdr:colOff>
      <xdr:row>63</xdr:row>
      <xdr:rowOff>61685</xdr:rowOff>
    </xdr:to>
    <xdr:sp macro="" textlink="">
      <xdr:nvSpPr>
        <xdr:cNvPr id="348" name="円/楕円 347"/>
        <xdr:cNvSpPr/>
      </xdr:nvSpPr>
      <xdr:spPr>
        <a:xfrm>
          <a:off x="14351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46462</xdr:rowOff>
    </xdr:from>
    <xdr:ext cx="762000" cy="259045"/>
    <xdr:sp macro="" textlink="">
      <xdr:nvSpPr>
        <xdr:cNvPr id="349" name="テキスト ボックス 348"/>
        <xdr:cNvSpPr txBox="1"/>
      </xdr:nvSpPr>
      <xdr:spPr>
        <a:xfrm>
          <a:off x="14020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50" name="円/楕円 349"/>
        <xdr:cNvSpPr/>
      </xdr:nvSpPr>
      <xdr:spPr>
        <a:xfrm>
          <a:off x="13462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51" name="テキスト ボックス 350"/>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地方債現在高が類似団体より少ないため、実質公債費比率は</a:t>
          </a:r>
          <a:r>
            <a:rPr kumimoji="1" lang="en-US" altLang="ja-JP" sz="1300">
              <a:latin typeface="ＭＳ Ｐゴシック"/>
            </a:rPr>
            <a:t>0.5</a:t>
          </a:r>
          <a:r>
            <a:rPr kumimoji="1" lang="ja-JP" altLang="en-US" sz="1300">
              <a:latin typeface="ＭＳ Ｐゴシック"/>
            </a:rPr>
            <a:t>％と類似団体の平均を下回っている。今後、老朽化施設の整備のため市債の発行が必要となるが、引き続き計画的な地方債の発行に努めていく。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113030</xdr:rowOff>
    </xdr:from>
    <xdr:to>
      <xdr:col>24</xdr:col>
      <xdr:colOff>558800</xdr:colOff>
      <xdr:row>36</xdr:row>
      <xdr:rowOff>137160</xdr:rowOff>
    </xdr:to>
    <xdr:cxnSp macro="">
      <xdr:nvCxnSpPr>
        <xdr:cNvPr id="383" name="直線コネクタ 382"/>
        <xdr:cNvCxnSpPr/>
      </xdr:nvCxnSpPr>
      <xdr:spPr>
        <a:xfrm flipV="1">
          <a:off x="16179800" y="62852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137160</xdr:rowOff>
    </xdr:from>
    <xdr:to>
      <xdr:col>23</xdr:col>
      <xdr:colOff>406400</xdr:colOff>
      <xdr:row>36</xdr:row>
      <xdr:rowOff>170942</xdr:rowOff>
    </xdr:to>
    <xdr:cxnSp macro="">
      <xdr:nvCxnSpPr>
        <xdr:cNvPr id="386" name="直線コネクタ 385"/>
        <xdr:cNvCxnSpPr/>
      </xdr:nvCxnSpPr>
      <xdr:spPr>
        <a:xfrm flipV="1">
          <a:off x="15290800" y="63093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170942</xdr:rowOff>
    </xdr:from>
    <xdr:to>
      <xdr:col>22</xdr:col>
      <xdr:colOff>203200</xdr:colOff>
      <xdr:row>37</xdr:row>
      <xdr:rowOff>28448</xdr:rowOff>
    </xdr:to>
    <xdr:cxnSp macro="">
      <xdr:nvCxnSpPr>
        <xdr:cNvPr id="389" name="直線コネクタ 388"/>
        <xdr:cNvCxnSpPr/>
      </xdr:nvCxnSpPr>
      <xdr:spPr>
        <a:xfrm flipV="1">
          <a:off x="14401800" y="63431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28448</xdr:rowOff>
    </xdr:from>
    <xdr:to>
      <xdr:col>21</xdr:col>
      <xdr:colOff>0</xdr:colOff>
      <xdr:row>37</xdr:row>
      <xdr:rowOff>47752</xdr:rowOff>
    </xdr:to>
    <xdr:cxnSp macro="">
      <xdr:nvCxnSpPr>
        <xdr:cNvPr id="392" name="直線コネクタ 391"/>
        <xdr:cNvCxnSpPr/>
      </xdr:nvCxnSpPr>
      <xdr:spPr>
        <a:xfrm flipV="1">
          <a:off x="13512800" y="63720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95267</xdr:rowOff>
    </xdr:from>
    <xdr:ext cx="762000" cy="259045"/>
    <xdr:sp macro="" textlink="">
      <xdr:nvSpPr>
        <xdr:cNvPr id="394" name="テキスト ボックス 393"/>
        <xdr:cNvSpPr txBox="1"/>
      </xdr:nvSpPr>
      <xdr:spPr>
        <a:xfrm>
          <a:off x="14020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6" name="テキスト ボックス 395"/>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62230</xdr:rowOff>
    </xdr:from>
    <xdr:to>
      <xdr:col>24</xdr:col>
      <xdr:colOff>609600</xdr:colOff>
      <xdr:row>36</xdr:row>
      <xdr:rowOff>163830</xdr:rowOff>
    </xdr:to>
    <xdr:sp macro="" textlink="">
      <xdr:nvSpPr>
        <xdr:cNvPr id="402" name="円/楕円 401"/>
        <xdr:cNvSpPr/>
      </xdr:nvSpPr>
      <xdr:spPr>
        <a:xfrm>
          <a:off x="16967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154957</xdr:rowOff>
    </xdr:from>
    <xdr:ext cx="762000" cy="259045"/>
    <xdr:sp macro="" textlink="">
      <xdr:nvSpPr>
        <xdr:cNvPr id="403" name="公債費負担の状況該当値テキスト"/>
        <xdr:cNvSpPr txBox="1"/>
      </xdr:nvSpPr>
      <xdr:spPr>
        <a:xfrm>
          <a:off x="17106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86360</xdr:rowOff>
    </xdr:from>
    <xdr:to>
      <xdr:col>23</xdr:col>
      <xdr:colOff>457200</xdr:colOff>
      <xdr:row>37</xdr:row>
      <xdr:rowOff>16510</xdr:rowOff>
    </xdr:to>
    <xdr:sp macro="" textlink="">
      <xdr:nvSpPr>
        <xdr:cNvPr id="404" name="円/楕円 403"/>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26687</xdr:rowOff>
    </xdr:from>
    <xdr:ext cx="736600" cy="259045"/>
    <xdr:sp macro="" textlink="">
      <xdr:nvSpPr>
        <xdr:cNvPr id="405" name="テキスト ボックス 404"/>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120142</xdr:rowOff>
    </xdr:from>
    <xdr:to>
      <xdr:col>22</xdr:col>
      <xdr:colOff>254000</xdr:colOff>
      <xdr:row>37</xdr:row>
      <xdr:rowOff>50292</xdr:rowOff>
    </xdr:to>
    <xdr:sp macro="" textlink="">
      <xdr:nvSpPr>
        <xdr:cNvPr id="406" name="円/楕円 405"/>
        <xdr:cNvSpPr/>
      </xdr:nvSpPr>
      <xdr:spPr>
        <a:xfrm>
          <a:off x="152400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60469</xdr:rowOff>
    </xdr:from>
    <xdr:ext cx="762000" cy="259045"/>
    <xdr:sp macro="" textlink="">
      <xdr:nvSpPr>
        <xdr:cNvPr id="407" name="テキスト ボックス 406"/>
        <xdr:cNvSpPr txBox="1"/>
      </xdr:nvSpPr>
      <xdr:spPr>
        <a:xfrm>
          <a:off x="14909800" y="606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149098</xdr:rowOff>
    </xdr:from>
    <xdr:to>
      <xdr:col>21</xdr:col>
      <xdr:colOff>50800</xdr:colOff>
      <xdr:row>37</xdr:row>
      <xdr:rowOff>79248</xdr:rowOff>
    </xdr:to>
    <xdr:sp macro="" textlink="">
      <xdr:nvSpPr>
        <xdr:cNvPr id="408" name="円/楕円 407"/>
        <xdr:cNvSpPr/>
      </xdr:nvSpPr>
      <xdr:spPr>
        <a:xfrm>
          <a:off x="143510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89425</xdr:rowOff>
    </xdr:from>
    <xdr:ext cx="762000" cy="259045"/>
    <xdr:sp macro="" textlink="">
      <xdr:nvSpPr>
        <xdr:cNvPr id="409" name="テキスト ボックス 408"/>
        <xdr:cNvSpPr txBox="1"/>
      </xdr:nvSpPr>
      <xdr:spPr>
        <a:xfrm>
          <a:off x="14020800" y="60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168402</xdr:rowOff>
    </xdr:from>
    <xdr:to>
      <xdr:col>19</xdr:col>
      <xdr:colOff>533400</xdr:colOff>
      <xdr:row>37</xdr:row>
      <xdr:rowOff>98552</xdr:rowOff>
    </xdr:to>
    <xdr:sp macro="" textlink="">
      <xdr:nvSpPr>
        <xdr:cNvPr id="410" name="円/楕円 409"/>
        <xdr:cNvSpPr/>
      </xdr:nvSpPr>
      <xdr:spPr>
        <a:xfrm>
          <a:off x="134620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108729</xdr:rowOff>
    </xdr:from>
    <xdr:ext cx="762000" cy="259045"/>
    <xdr:sp macro="" textlink="">
      <xdr:nvSpPr>
        <xdr:cNvPr id="411" name="テキスト ボックス 410"/>
        <xdr:cNvSpPr txBox="1"/>
      </xdr:nvSpPr>
      <xdr:spPr>
        <a:xfrm>
          <a:off x="13131800" y="61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年度は、将来の負担は発生していないため、数値がない。その主な理由は、下水道事業の地方債現在高が減ったことや一部事務組合（南河内環境事業組合）の地方債現在高が減ったことによる。</a:t>
          </a:r>
          <a:endParaRPr kumimoji="1" lang="en-US" altLang="ja-JP" sz="1300">
            <a:latin typeface="ＭＳ Ｐゴシック"/>
          </a:endParaRPr>
        </a:p>
        <a:p>
          <a:r>
            <a:rPr kumimoji="1" lang="ja-JP" altLang="en-US" sz="1300">
              <a:latin typeface="ＭＳ Ｐゴシック"/>
            </a:rPr>
            <a:t>　今後も引き続き、計画的な地方債の発行に努めていく。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61900</xdr:rowOff>
    </xdr:from>
    <xdr:to>
      <xdr:col>21</xdr:col>
      <xdr:colOff>0</xdr:colOff>
      <xdr:row>14</xdr:row>
      <xdr:rowOff>71552</xdr:rowOff>
    </xdr:to>
    <xdr:cxnSp macro="">
      <xdr:nvCxnSpPr>
        <xdr:cNvPr id="443" name="直線コネクタ 442"/>
        <xdr:cNvCxnSpPr/>
      </xdr:nvCxnSpPr>
      <xdr:spPr>
        <a:xfrm flipV="1">
          <a:off x="13512800" y="24622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6" name="フローチャート : 判断 445"/>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7" name="テキスト ボックス 446"/>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8" name="フローチャート : 判断 447"/>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9" name="テキスト ボックス 448"/>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50" name="フローチャート : 判断 449"/>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71772</xdr:rowOff>
    </xdr:from>
    <xdr:ext cx="762000" cy="259045"/>
    <xdr:sp macro="" textlink="">
      <xdr:nvSpPr>
        <xdr:cNvPr id="451" name="テキスト ボックス 450"/>
        <xdr:cNvSpPr txBox="1"/>
      </xdr:nvSpPr>
      <xdr:spPr>
        <a:xfrm>
          <a:off x="14020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2" name="フローチャート : 判断 451"/>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121962</xdr:rowOff>
    </xdr:from>
    <xdr:ext cx="762000" cy="259045"/>
    <xdr:sp macro="" textlink="">
      <xdr:nvSpPr>
        <xdr:cNvPr id="453" name="テキスト ボックス 452"/>
        <xdr:cNvSpPr txBox="1"/>
      </xdr:nvSpPr>
      <xdr:spPr>
        <a:xfrm>
          <a:off x="13131800" y="26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11100</xdr:rowOff>
    </xdr:from>
    <xdr:to>
      <xdr:col>21</xdr:col>
      <xdr:colOff>50800</xdr:colOff>
      <xdr:row>14</xdr:row>
      <xdr:rowOff>112700</xdr:rowOff>
    </xdr:to>
    <xdr:sp macro="" textlink="">
      <xdr:nvSpPr>
        <xdr:cNvPr id="459" name="円/楕円 458"/>
        <xdr:cNvSpPr/>
      </xdr:nvSpPr>
      <xdr:spPr>
        <a:xfrm>
          <a:off x="14351000" y="24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122877</xdr:rowOff>
    </xdr:from>
    <xdr:ext cx="762000" cy="259045"/>
    <xdr:sp macro="" textlink="">
      <xdr:nvSpPr>
        <xdr:cNvPr id="460" name="テキスト ボックス 459"/>
        <xdr:cNvSpPr txBox="1"/>
      </xdr:nvSpPr>
      <xdr:spPr>
        <a:xfrm>
          <a:off x="14020800" y="21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20752</xdr:rowOff>
    </xdr:from>
    <xdr:to>
      <xdr:col>19</xdr:col>
      <xdr:colOff>533400</xdr:colOff>
      <xdr:row>14</xdr:row>
      <xdr:rowOff>122352</xdr:rowOff>
    </xdr:to>
    <xdr:sp macro="" textlink="">
      <xdr:nvSpPr>
        <xdr:cNvPr id="461" name="円/楕円 460"/>
        <xdr:cNvSpPr/>
      </xdr:nvSpPr>
      <xdr:spPr>
        <a:xfrm>
          <a:off x="13462000" y="24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132529</xdr:rowOff>
    </xdr:from>
    <xdr:ext cx="762000" cy="259045"/>
    <xdr:sp macro="" textlink="">
      <xdr:nvSpPr>
        <xdr:cNvPr id="462" name="テキスト ボックス 461"/>
        <xdr:cNvSpPr txBox="1"/>
      </xdr:nvSpPr>
      <xdr:spPr>
        <a:xfrm>
          <a:off x="13131800" y="21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116,851
115,941
39.66
39,676,996
38,773,268
780,445
22,423,072
26,113,060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年度は、前年度よりも退職者数が減ったため退職金が減額し、人件費の比率も減少した。</a:t>
          </a:r>
          <a:endParaRPr kumimoji="1" lang="en-US" altLang="ja-JP" sz="1300">
            <a:latin typeface="ＭＳ Ｐゴシック"/>
          </a:endParaRPr>
        </a:p>
        <a:p>
          <a:r>
            <a:rPr kumimoji="1" lang="ja-JP" altLang="en-US" sz="1300">
              <a:latin typeface="ＭＳ Ｐゴシック"/>
            </a:rPr>
            <a:t>　今後も適正な定員管理に取り組んでいく。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39</xdr:row>
      <xdr:rowOff>24130</xdr:rowOff>
    </xdr:to>
    <xdr:cxnSp macro="">
      <xdr:nvCxnSpPr>
        <xdr:cNvPr id="65" name="直線コネクタ 64"/>
        <xdr:cNvCxnSpPr/>
      </xdr:nvCxnSpPr>
      <xdr:spPr>
        <a:xfrm flipV="1">
          <a:off x="3987800" y="6672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39</xdr:row>
      <xdr:rowOff>24130</xdr:rowOff>
    </xdr:to>
    <xdr:cxnSp macro="">
      <xdr:nvCxnSpPr>
        <xdr:cNvPr id="68" name="直線コネクタ 67"/>
        <xdr:cNvCxnSpPr/>
      </xdr:nvCxnSpPr>
      <xdr:spPr>
        <a:xfrm>
          <a:off x="3098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81280</xdr:rowOff>
    </xdr:to>
    <xdr:cxnSp macro="">
      <xdr:nvCxnSpPr>
        <xdr:cNvPr id="71" name="直線コネクタ 70"/>
        <xdr:cNvCxnSpPr/>
      </xdr:nvCxnSpPr>
      <xdr:spPr>
        <a:xfrm>
          <a:off x="2209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39</xdr:row>
      <xdr:rowOff>153670</xdr:rowOff>
    </xdr:to>
    <xdr:cxnSp macro="">
      <xdr:nvCxnSpPr>
        <xdr:cNvPr id="74" name="直線コネクタ 73"/>
        <xdr:cNvCxnSpPr/>
      </xdr:nvCxnSpPr>
      <xdr:spPr>
        <a:xfrm flipV="1">
          <a:off x="1320800" y="65278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123207</xdr:rowOff>
    </xdr:from>
    <xdr:ext cx="762000" cy="259045"/>
    <xdr:sp macro="" textlink="">
      <xdr:nvSpPr>
        <xdr:cNvPr id="78" name="テキスト ボックス 77"/>
        <xdr:cNvSpPr txBox="1"/>
      </xdr:nvSpPr>
      <xdr:spPr>
        <a:xfrm>
          <a:off x="939800" y="646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4" name="円/楕円 83"/>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5"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6" name="円/楕円 85"/>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7" name="テキスト ボックス 86"/>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8" name="円/楕円 87"/>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9" name="テキスト ボックス 88"/>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0" name="円/楕円 89"/>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91" name="テキスト ボックス 90"/>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2" name="円/楕円 91"/>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3" name="テキスト ボックス 92"/>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年度より給食材料費を市が直接支払う方式に変更した</a:t>
          </a:r>
          <a:r>
            <a:rPr kumimoji="1" lang="ja-JP" altLang="en-US" sz="1300">
              <a:solidFill>
                <a:schemeClr val="dk1"/>
              </a:solidFill>
              <a:effectLst/>
              <a:latin typeface="+mn-ea"/>
              <a:ea typeface="+mn-ea"/>
              <a:cs typeface="+mn-cs"/>
            </a:rPr>
            <a:t>ため、</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年度よりも増となっている。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依然として、類似団体平均を上回っているため、今後も事務事業の見直し等により、物件費の抑制に引き続き取り組んでいく。</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123190</xdr:rowOff>
    </xdr:to>
    <xdr:cxnSp macro="">
      <xdr:nvCxnSpPr>
        <xdr:cNvPr id="126" name="直線コネクタ 125"/>
        <xdr:cNvCxnSpPr/>
      </xdr:nvCxnSpPr>
      <xdr:spPr>
        <a:xfrm>
          <a:off x="15671800" y="268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168910</xdr:rowOff>
    </xdr:to>
    <xdr:cxnSp macro="">
      <xdr:nvCxnSpPr>
        <xdr:cNvPr id="129" name="直線コネクタ 128"/>
        <xdr:cNvCxnSpPr/>
      </xdr:nvCxnSpPr>
      <xdr:spPr>
        <a:xfrm flipV="1">
          <a:off x="14782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168910</xdr:rowOff>
    </xdr:to>
    <xdr:cxnSp macro="">
      <xdr:nvCxnSpPr>
        <xdr:cNvPr id="132" name="直線コネクタ 131"/>
        <xdr:cNvCxnSpPr/>
      </xdr:nvCxnSpPr>
      <xdr:spPr>
        <a:xfrm>
          <a:off x="13893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16</xdr:row>
      <xdr:rowOff>50800</xdr:rowOff>
    </xdr:to>
    <xdr:cxnSp macro="">
      <xdr:nvCxnSpPr>
        <xdr:cNvPr id="135" name="直線コネクタ 134"/>
        <xdr:cNvCxnSpPr/>
      </xdr:nvCxnSpPr>
      <xdr:spPr>
        <a:xfrm flipV="1">
          <a:off x="13004800" y="2672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5" name="円/楕円 144"/>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44467</xdr:rowOff>
    </xdr:from>
    <xdr:ext cx="762000" cy="259045"/>
    <xdr:sp macro="" textlink="">
      <xdr:nvSpPr>
        <xdr:cNvPr id="146" name="物件費該当値テキスト"/>
        <xdr:cNvSpPr txBox="1"/>
      </xdr:nvSpPr>
      <xdr:spPr>
        <a:xfrm>
          <a:off x="165989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7" name="円/楕円 146"/>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151147</xdr:rowOff>
    </xdr:from>
    <xdr:ext cx="736600" cy="259045"/>
    <xdr:sp macro="" textlink="">
      <xdr:nvSpPr>
        <xdr:cNvPr id="148" name="テキスト ボックス 147"/>
        <xdr:cNvSpPr txBox="1"/>
      </xdr:nvSpPr>
      <xdr:spPr>
        <a:xfrm>
          <a:off x="15290800" y="27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9" name="円/楕円 148"/>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33037</xdr:rowOff>
    </xdr:from>
    <xdr:ext cx="762000" cy="259045"/>
    <xdr:sp macro="" textlink="">
      <xdr:nvSpPr>
        <xdr:cNvPr id="150" name="テキスト ボックス 149"/>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1" name="円/楕円 150"/>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2" name="テキスト ボックス 151"/>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3" name="円/楕円 152"/>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4" name="テキスト ボックス 153"/>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扶助費の割合については、類似団体平均と大きな差があるが、これは扶助費の４割を占める生活保護費によるものが大きい。今年度は、生活保護費や少子化の影響による児童手当の減により、</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％減となっている。</a:t>
          </a:r>
          <a:endParaRPr kumimoji="1" lang="en-US" altLang="ja-JP" sz="1300">
            <a:latin typeface="ＭＳ Ｐゴシック"/>
          </a:endParaRPr>
        </a:p>
        <a:p>
          <a:r>
            <a:rPr kumimoji="1" lang="ja-JP" altLang="en-US" sz="1300">
              <a:latin typeface="ＭＳ Ｐゴシック"/>
            </a:rPr>
            <a:t>　今後も引き続き、適正化に努めていく。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39915</xdr:rowOff>
    </xdr:from>
    <xdr:to>
      <xdr:col>7</xdr:col>
      <xdr:colOff>15875</xdr:colOff>
      <xdr:row>58</xdr:row>
      <xdr:rowOff>72572</xdr:rowOff>
    </xdr:to>
    <xdr:cxnSp macro="">
      <xdr:nvCxnSpPr>
        <xdr:cNvPr id="189" name="直線コネクタ 188"/>
        <xdr:cNvCxnSpPr/>
      </xdr:nvCxnSpPr>
      <xdr:spPr>
        <a:xfrm flipV="1">
          <a:off x="3987800" y="9984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72572</xdr:rowOff>
    </xdr:from>
    <xdr:to>
      <xdr:col>5</xdr:col>
      <xdr:colOff>549275</xdr:colOff>
      <xdr:row>58</xdr:row>
      <xdr:rowOff>105228</xdr:rowOff>
    </xdr:to>
    <xdr:cxnSp macro="">
      <xdr:nvCxnSpPr>
        <xdr:cNvPr id="192" name="直線コネクタ 191"/>
        <xdr:cNvCxnSpPr/>
      </xdr:nvCxnSpPr>
      <xdr:spPr>
        <a:xfrm flipV="1">
          <a:off x="3098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156935</xdr:rowOff>
    </xdr:from>
    <xdr:to>
      <xdr:col>4</xdr:col>
      <xdr:colOff>346075</xdr:colOff>
      <xdr:row>58</xdr:row>
      <xdr:rowOff>105228</xdr:rowOff>
    </xdr:to>
    <xdr:cxnSp macro="">
      <xdr:nvCxnSpPr>
        <xdr:cNvPr id="195" name="直線コネクタ 194"/>
        <xdr:cNvCxnSpPr/>
      </xdr:nvCxnSpPr>
      <xdr:spPr>
        <a:xfrm>
          <a:off x="2209800" y="9929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57</xdr:row>
      <xdr:rowOff>156935</xdr:rowOff>
    </xdr:to>
    <xdr:cxnSp macro="">
      <xdr:nvCxnSpPr>
        <xdr:cNvPr id="198" name="直線コネクタ 197"/>
        <xdr:cNvCxnSpPr/>
      </xdr:nvCxnSpPr>
      <xdr:spPr>
        <a:xfrm>
          <a:off x="1320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8" name="円/楕円 207"/>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09"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21772</xdr:rowOff>
    </xdr:from>
    <xdr:to>
      <xdr:col>5</xdr:col>
      <xdr:colOff>600075</xdr:colOff>
      <xdr:row>58</xdr:row>
      <xdr:rowOff>123372</xdr:rowOff>
    </xdr:to>
    <xdr:sp macro="" textlink="">
      <xdr:nvSpPr>
        <xdr:cNvPr id="210" name="円/楕円 209"/>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108149</xdr:rowOff>
    </xdr:from>
    <xdr:ext cx="736600" cy="259045"/>
    <xdr:sp macro="" textlink="">
      <xdr:nvSpPr>
        <xdr:cNvPr id="211" name="テキスト ボックス 210"/>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54428</xdr:rowOff>
    </xdr:from>
    <xdr:to>
      <xdr:col>4</xdr:col>
      <xdr:colOff>396875</xdr:colOff>
      <xdr:row>58</xdr:row>
      <xdr:rowOff>156028</xdr:rowOff>
    </xdr:to>
    <xdr:sp macro="" textlink="">
      <xdr:nvSpPr>
        <xdr:cNvPr id="212" name="円/楕円 211"/>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140805</xdr:rowOff>
    </xdr:from>
    <xdr:ext cx="762000" cy="259045"/>
    <xdr:sp macro="" textlink="">
      <xdr:nvSpPr>
        <xdr:cNvPr id="213" name="テキスト ボックス 212"/>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106135</xdr:rowOff>
    </xdr:from>
    <xdr:to>
      <xdr:col>3</xdr:col>
      <xdr:colOff>193675</xdr:colOff>
      <xdr:row>58</xdr:row>
      <xdr:rowOff>36285</xdr:rowOff>
    </xdr:to>
    <xdr:sp macro="" textlink="">
      <xdr:nvSpPr>
        <xdr:cNvPr id="214" name="円/楕円 213"/>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21062</xdr:rowOff>
    </xdr:from>
    <xdr:ext cx="762000" cy="259045"/>
    <xdr:sp macro="" textlink="">
      <xdr:nvSpPr>
        <xdr:cNvPr id="215" name="テキスト ボックス 214"/>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6" name="円/楕円 215"/>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159855</xdr:rowOff>
    </xdr:from>
    <xdr:ext cx="762000" cy="259045"/>
    <xdr:sp macro="" textlink="">
      <xdr:nvSpPr>
        <xdr:cNvPr id="217" name="テキスト ボックス 216"/>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が類似団体に比べて高い水準にあり、数値を押し上げる要因となっているが、高齢者人口の増加に伴い、今後も介護保険事業や後期高齢者医療事業への繰出金の増加が見込まれるため、すべての特別会計で経費の見直しや、保険料の徴収強化など歳入確保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53522</xdr:rowOff>
    </xdr:from>
    <xdr:to>
      <xdr:col>24</xdr:col>
      <xdr:colOff>31750</xdr:colOff>
      <xdr:row>59</xdr:row>
      <xdr:rowOff>75293</xdr:rowOff>
    </xdr:to>
    <xdr:cxnSp macro="">
      <xdr:nvCxnSpPr>
        <xdr:cNvPr id="252" name="直線コネクタ 251"/>
        <xdr:cNvCxnSpPr/>
      </xdr:nvCxnSpPr>
      <xdr:spPr>
        <a:xfrm>
          <a:off x="15671800" y="10169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137885</xdr:rowOff>
    </xdr:from>
    <xdr:to>
      <xdr:col>22</xdr:col>
      <xdr:colOff>565150</xdr:colOff>
      <xdr:row>59</xdr:row>
      <xdr:rowOff>53522</xdr:rowOff>
    </xdr:to>
    <xdr:cxnSp macro="">
      <xdr:nvCxnSpPr>
        <xdr:cNvPr id="255" name="直線コネクタ 254"/>
        <xdr:cNvCxnSpPr/>
      </xdr:nvCxnSpPr>
      <xdr:spPr>
        <a:xfrm>
          <a:off x="14782800" y="10081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137885</xdr:rowOff>
    </xdr:to>
    <xdr:cxnSp macro="">
      <xdr:nvCxnSpPr>
        <xdr:cNvPr id="258" name="直線コネクタ 257"/>
        <xdr:cNvCxnSpPr/>
      </xdr:nvCxnSpPr>
      <xdr:spPr>
        <a:xfrm>
          <a:off x="13893800" y="9994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148772</xdr:rowOff>
    </xdr:to>
    <xdr:cxnSp macro="">
      <xdr:nvCxnSpPr>
        <xdr:cNvPr id="261" name="直線コネクタ 260"/>
        <xdr:cNvCxnSpPr/>
      </xdr:nvCxnSpPr>
      <xdr:spPr>
        <a:xfrm flipV="1">
          <a:off x="13004800" y="999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3" name="円/楕円 272"/>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4" name="テキスト ボックス 273"/>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87085</xdr:rowOff>
    </xdr:from>
    <xdr:to>
      <xdr:col>21</xdr:col>
      <xdr:colOff>412750</xdr:colOff>
      <xdr:row>59</xdr:row>
      <xdr:rowOff>17235</xdr:rowOff>
    </xdr:to>
    <xdr:sp macro="" textlink="">
      <xdr:nvSpPr>
        <xdr:cNvPr id="275" name="円/楕円 274"/>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76" name="テキスト ボックス 275"/>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7" name="円/楕円 276"/>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8" name="テキスト ボックス 277"/>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97972</xdr:rowOff>
    </xdr:from>
    <xdr:to>
      <xdr:col>19</xdr:col>
      <xdr:colOff>6350</xdr:colOff>
      <xdr:row>59</xdr:row>
      <xdr:rowOff>28122</xdr:rowOff>
    </xdr:to>
    <xdr:sp macro="" textlink="">
      <xdr:nvSpPr>
        <xdr:cNvPr id="279" name="円/楕円 278"/>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12899</xdr:rowOff>
    </xdr:from>
    <xdr:ext cx="762000" cy="259045"/>
    <xdr:sp macro="" textlink="">
      <xdr:nvSpPr>
        <xdr:cNvPr id="280" name="テキスト ボックス 279"/>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これまでも、団体補助金や各種負担金の見直しを行ってきたが、一部事務負担組合の負担金などの要因もあり、依然として類似団体の平均を上回っている。</a:t>
          </a:r>
          <a:endParaRPr kumimoji="1" lang="en-US" altLang="ja-JP" sz="1300">
            <a:latin typeface="ＭＳ Ｐゴシック"/>
          </a:endParaRPr>
        </a:p>
        <a:p>
          <a:r>
            <a:rPr kumimoji="1" lang="ja-JP" altLang="en-US" sz="1300">
              <a:latin typeface="ＭＳ Ｐゴシック"/>
            </a:rPr>
            <a:t>　今後とも補助金や負担金の見直し等により、経費の抑制に努める。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39370</xdr:rowOff>
    </xdr:to>
    <xdr:cxnSp macro="">
      <xdr:nvCxnSpPr>
        <xdr:cNvPr id="312" name="直線コネクタ 311"/>
        <xdr:cNvCxnSpPr/>
      </xdr:nvCxnSpPr>
      <xdr:spPr>
        <a:xfrm flipV="1">
          <a:off x="15671800" y="636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39370</xdr:rowOff>
    </xdr:from>
    <xdr:to>
      <xdr:col>22</xdr:col>
      <xdr:colOff>565150</xdr:colOff>
      <xdr:row>37</xdr:row>
      <xdr:rowOff>39370</xdr:rowOff>
    </xdr:to>
    <xdr:cxnSp macro="">
      <xdr:nvCxnSpPr>
        <xdr:cNvPr id="315" name="直線コネクタ 314"/>
        <xdr:cNvCxnSpPr/>
      </xdr:nvCxnSpPr>
      <xdr:spPr>
        <a:xfrm>
          <a:off x="14782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39370</xdr:rowOff>
    </xdr:to>
    <xdr:cxnSp macro="">
      <xdr:nvCxnSpPr>
        <xdr:cNvPr id="318" name="直線コネクタ 317"/>
        <xdr:cNvCxnSpPr/>
      </xdr:nvCxnSpPr>
      <xdr:spPr>
        <a:xfrm>
          <a:off x="13893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77470</xdr:rowOff>
    </xdr:to>
    <xdr:cxnSp macro="">
      <xdr:nvCxnSpPr>
        <xdr:cNvPr id="321" name="直線コネクタ 320"/>
        <xdr:cNvCxnSpPr/>
      </xdr:nvCxnSpPr>
      <xdr:spPr>
        <a:xfrm flipV="1">
          <a:off x="13004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1" name="円/楕円 33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2"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160020</xdr:rowOff>
    </xdr:from>
    <xdr:to>
      <xdr:col>22</xdr:col>
      <xdr:colOff>615950</xdr:colOff>
      <xdr:row>37</xdr:row>
      <xdr:rowOff>90170</xdr:rowOff>
    </xdr:to>
    <xdr:sp macro="" textlink="">
      <xdr:nvSpPr>
        <xdr:cNvPr id="333" name="円/楕円 332"/>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74947</xdr:rowOff>
    </xdr:from>
    <xdr:ext cx="736600" cy="259045"/>
    <xdr:sp macro="" textlink="">
      <xdr:nvSpPr>
        <xdr:cNvPr id="334" name="テキスト ボックス 333"/>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160020</xdr:rowOff>
    </xdr:from>
    <xdr:to>
      <xdr:col>21</xdr:col>
      <xdr:colOff>412750</xdr:colOff>
      <xdr:row>37</xdr:row>
      <xdr:rowOff>90170</xdr:rowOff>
    </xdr:to>
    <xdr:sp macro="" textlink="">
      <xdr:nvSpPr>
        <xdr:cNvPr id="335" name="円/楕円 334"/>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74947</xdr:rowOff>
    </xdr:from>
    <xdr:ext cx="762000" cy="259045"/>
    <xdr:sp macro="" textlink="">
      <xdr:nvSpPr>
        <xdr:cNvPr id="336" name="テキスト ボックス 335"/>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8" name="テキスト ボックス 337"/>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39" name="円/楕円 338"/>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113047</xdr:rowOff>
    </xdr:from>
    <xdr:ext cx="762000" cy="259045"/>
    <xdr:sp macro="" textlink="">
      <xdr:nvSpPr>
        <xdr:cNvPr id="340" name="テキスト ボックス 339"/>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類似団体よりも大きく下回るものであるが、今後、老朽化施設の整備など、公債費を増幅させる要因があるので、これからも計画的な地方債管理に努める。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8128</xdr:rowOff>
    </xdr:to>
    <xdr:cxnSp macro="">
      <xdr:nvCxnSpPr>
        <xdr:cNvPr id="370" name="直線コネクタ 369"/>
        <xdr:cNvCxnSpPr/>
      </xdr:nvCxnSpPr>
      <xdr:spPr>
        <a:xfrm>
          <a:off x="3987800" y="130200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152146</xdr:rowOff>
    </xdr:from>
    <xdr:to>
      <xdr:col>5</xdr:col>
      <xdr:colOff>549275</xdr:colOff>
      <xdr:row>75</xdr:row>
      <xdr:rowOff>161289</xdr:rowOff>
    </xdr:to>
    <xdr:cxnSp macro="">
      <xdr:nvCxnSpPr>
        <xdr:cNvPr id="373" name="直線コネクタ 372"/>
        <xdr:cNvCxnSpPr/>
      </xdr:nvCxnSpPr>
      <xdr:spPr>
        <a:xfrm>
          <a:off x="3098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152146</xdr:rowOff>
    </xdr:from>
    <xdr:to>
      <xdr:col>4</xdr:col>
      <xdr:colOff>346075</xdr:colOff>
      <xdr:row>76</xdr:row>
      <xdr:rowOff>8128</xdr:rowOff>
    </xdr:to>
    <xdr:cxnSp macro="">
      <xdr:nvCxnSpPr>
        <xdr:cNvPr id="376" name="直線コネクタ 375"/>
        <xdr:cNvCxnSpPr/>
      </xdr:nvCxnSpPr>
      <xdr:spPr>
        <a:xfrm flipV="1">
          <a:off x="2209800" y="13010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xdr:rowOff>
    </xdr:from>
    <xdr:to>
      <xdr:col>3</xdr:col>
      <xdr:colOff>142875</xdr:colOff>
      <xdr:row>76</xdr:row>
      <xdr:rowOff>30987</xdr:rowOff>
    </xdr:to>
    <xdr:cxnSp macro="">
      <xdr:nvCxnSpPr>
        <xdr:cNvPr id="379" name="直線コネクタ 378"/>
        <xdr:cNvCxnSpPr/>
      </xdr:nvCxnSpPr>
      <xdr:spPr>
        <a:xfrm flipV="1">
          <a:off x="1320800" y="130383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81" name="テキスト ボックス 380"/>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128778</xdr:rowOff>
    </xdr:from>
    <xdr:to>
      <xdr:col>7</xdr:col>
      <xdr:colOff>66675</xdr:colOff>
      <xdr:row>76</xdr:row>
      <xdr:rowOff>58928</xdr:rowOff>
    </xdr:to>
    <xdr:sp macro="" textlink="">
      <xdr:nvSpPr>
        <xdr:cNvPr id="389" name="円/楕円 388"/>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145305</xdr:rowOff>
    </xdr:from>
    <xdr:ext cx="762000" cy="259045"/>
    <xdr:sp macro="" textlink="">
      <xdr:nvSpPr>
        <xdr:cNvPr id="390"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91" name="円/楕円 390"/>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2" name="テキスト ボックス 391"/>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101346</xdr:rowOff>
    </xdr:from>
    <xdr:to>
      <xdr:col>4</xdr:col>
      <xdr:colOff>396875</xdr:colOff>
      <xdr:row>76</xdr:row>
      <xdr:rowOff>31496</xdr:rowOff>
    </xdr:to>
    <xdr:sp macro="" textlink="">
      <xdr:nvSpPr>
        <xdr:cNvPr id="393" name="円/楕円 392"/>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41673</xdr:rowOff>
    </xdr:from>
    <xdr:ext cx="762000" cy="259045"/>
    <xdr:sp macro="" textlink="">
      <xdr:nvSpPr>
        <xdr:cNvPr id="394" name="テキスト ボックス 393"/>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128778</xdr:rowOff>
    </xdr:from>
    <xdr:to>
      <xdr:col>3</xdr:col>
      <xdr:colOff>193675</xdr:colOff>
      <xdr:row>76</xdr:row>
      <xdr:rowOff>58928</xdr:rowOff>
    </xdr:to>
    <xdr:sp macro="" textlink="">
      <xdr:nvSpPr>
        <xdr:cNvPr id="395" name="円/楕円 394"/>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69105</xdr:rowOff>
    </xdr:from>
    <xdr:ext cx="762000" cy="259045"/>
    <xdr:sp macro="" textlink="">
      <xdr:nvSpPr>
        <xdr:cNvPr id="396" name="テキスト ボックス 395"/>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7" name="円/楕円 396"/>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8" name="テキスト ボックス 397"/>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特徴として、公債費以外の中でも扶助費と繰出金の支出が類似団体に比べて高く、全体の経常収支比率を押し上げる要因となっている。今後も高齢化の影響により介護保険事業等への繰出金は高い数値で推移すると見込まれることから、すべての特別会計で経費の見直しや、保険料の徴収強化など歳入確保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35561</xdr:rowOff>
    </xdr:from>
    <xdr:to>
      <xdr:col>24</xdr:col>
      <xdr:colOff>31750</xdr:colOff>
      <xdr:row>80</xdr:row>
      <xdr:rowOff>67563</xdr:rowOff>
    </xdr:to>
    <xdr:cxnSp macro="">
      <xdr:nvCxnSpPr>
        <xdr:cNvPr id="429" name="直線コネクタ 428"/>
        <xdr:cNvCxnSpPr/>
      </xdr:nvCxnSpPr>
      <xdr:spPr>
        <a:xfrm flipV="1">
          <a:off x="15671800" y="137515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8128</xdr:rowOff>
    </xdr:from>
    <xdr:to>
      <xdr:col>22</xdr:col>
      <xdr:colOff>565150</xdr:colOff>
      <xdr:row>80</xdr:row>
      <xdr:rowOff>67563</xdr:rowOff>
    </xdr:to>
    <xdr:cxnSp macro="">
      <xdr:nvCxnSpPr>
        <xdr:cNvPr id="432" name="直線コネクタ 431"/>
        <xdr:cNvCxnSpPr/>
      </xdr:nvCxnSpPr>
      <xdr:spPr>
        <a:xfrm>
          <a:off x="14782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5842</xdr:rowOff>
    </xdr:from>
    <xdr:to>
      <xdr:col>21</xdr:col>
      <xdr:colOff>361950</xdr:colOff>
      <xdr:row>80</xdr:row>
      <xdr:rowOff>8128</xdr:rowOff>
    </xdr:to>
    <xdr:cxnSp macro="">
      <xdr:nvCxnSpPr>
        <xdr:cNvPr id="435" name="直線コネクタ 434"/>
        <xdr:cNvCxnSpPr/>
      </xdr:nvCxnSpPr>
      <xdr:spPr>
        <a:xfrm>
          <a:off x="13893800" y="135503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5842</xdr:rowOff>
    </xdr:from>
    <xdr:to>
      <xdr:col>20</xdr:col>
      <xdr:colOff>158750</xdr:colOff>
      <xdr:row>80</xdr:row>
      <xdr:rowOff>149861</xdr:rowOff>
    </xdr:to>
    <xdr:cxnSp macro="">
      <xdr:nvCxnSpPr>
        <xdr:cNvPr id="438" name="直線コネクタ 437"/>
        <xdr:cNvCxnSpPr/>
      </xdr:nvCxnSpPr>
      <xdr:spPr>
        <a:xfrm flipV="1">
          <a:off x="13004800" y="13550392"/>
          <a:ext cx="889000" cy="3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40" name="テキスト ボックス 439"/>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48" name="円/楕円 447"/>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64788</xdr:rowOff>
    </xdr:from>
    <xdr:ext cx="762000" cy="259045"/>
    <xdr:sp macro="" textlink="">
      <xdr:nvSpPr>
        <xdr:cNvPr id="449"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16763</xdr:rowOff>
    </xdr:from>
    <xdr:to>
      <xdr:col>22</xdr:col>
      <xdr:colOff>615950</xdr:colOff>
      <xdr:row>80</xdr:row>
      <xdr:rowOff>118363</xdr:rowOff>
    </xdr:to>
    <xdr:sp macro="" textlink="">
      <xdr:nvSpPr>
        <xdr:cNvPr id="450" name="円/楕円 449"/>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103140</xdr:rowOff>
    </xdr:from>
    <xdr:ext cx="736600" cy="259045"/>
    <xdr:sp macro="" textlink="">
      <xdr:nvSpPr>
        <xdr:cNvPr id="451" name="テキスト ボックス 450"/>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128778</xdr:rowOff>
    </xdr:from>
    <xdr:to>
      <xdr:col>21</xdr:col>
      <xdr:colOff>412750</xdr:colOff>
      <xdr:row>80</xdr:row>
      <xdr:rowOff>58928</xdr:rowOff>
    </xdr:to>
    <xdr:sp macro="" textlink="">
      <xdr:nvSpPr>
        <xdr:cNvPr id="452" name="円/楕円 451"/>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43705</xdr:rowOff>
    </xdr:from>
    <xdr:ext cx="762000" cy="259045"/>
    <xdr:sp macro="" textlink="">
      <xdr:nvSpPr>
        <xdr:cNvPr id="453" name="テキスト ボックス 452"/>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126492</xdr:rowOff>
    </xdr:from>
    <xdr:to>
      <xdr:col>20</xdr:col>
      <xdr:colOff>209550</xdr:colOff>
      <xdr:row>79</xdr:row>
      <xdr:rowOff>56642</xdr:rowOff>
    </xdr:to>
    <xdr:sp macro="" textlink="">
      <xdr:nvSpPr>
        <xdr:cNvPr id="454" name="円/楕円 453"/>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41419</xdr:rowOff>
    </xdr:from>
    <xdr:ext cx="762000" cy="259045"/>
    <xdr:sp macro="" textlink="">
      <xdr:nvSpPr>
        <xdr:cNvPr id="455" name="テキスト ボックス 454"/>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99061</xdr:rowOff>
    </xdr:from>
    <xdr:to>
      <xdr:col>19</xdr:col>
      <xdr:colOff>6350</xdr:colOff>
      <xdr:row>81</xdr:row>
      <xdr:rowOff>29211</xdr:rowOff>
    </xdr:to>
    <xdr:sp macro="" textlink="">
      <xdr:nvSpPr>
        <xdr:cNvPr id="456" name="円/楕円 455"/>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13988</xdr:rowOff>
    </xdr:from>
    <xdr:ext cx="762000" cy="259045"/>
    <xdr:sp macro="" textlink="">
      <xdr:nvSpPr>
        <xdr:cNvPr id="457" name="テキスト ボックス 456"/>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大阪府富田林市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33742</xdr:rowOff>
    </xdr:from>
    <xdr:to>
      <xdr:col>4</xdr:col>
      <xdr:colOff>1117600</xdr:colOff>
      <xdr:row>16</xdr:row>
      <xdr:rowOff>46870</xdr:rowOff>
    </xdr:to>
    <xdr:cxnSp macro="">
      <xdr:nvCxnSpPr>
        <xdr:cNvPr id="52" name="直線コネクタ 51"/>
        <xdr:cNvCxnSpPr/>
      </xdr:nvCxnSpPr>
      <xdr:spPr bwMode="auto">
        <a:xfrm>
          <a:off x="5003800" y="2824567"/>
          <a:ext cx="6477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32958</xdr:rowOff>
    </xdr:from>
    <xdr:to>
      <xdr:col>4</xdr:col>
      <xdr:colOff>469900</xdr:colOff>
      <xdr:row>16</xdr:row>
      <xdr:rowOff>33742</xdr:rowOff>
    </xdr:to>
    <xdr:cxnSp macro="">
      <xdr:nvCxnSpPr>
        <xdr:cNvPr id="55" name="直線コネクタ 54"/>
        <xdr:cNvCxnSpPr/>
      </xdr:nvCxnSpPr>
      <xdr:spPr bwMode="auto">
        <a:xfrm>
          <a:off x="4305300" y="2823783"/>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32958</xdr:rowOff>
    </xdr:from>
    <xdr:to>
      <xdr:col>3</xdr:col>
      <xdr:colOff>904875</xdr:colOff>
      <xdr:row>16</xdr:row>
      <xdr:rowOff>63264</xdr:rowOff>
    </xdr:to>
    <xdr:cxnSp macro="">
      <xdr:nvCxnSpPr>
        <xdr:cNvPr id="58" name="直線コネクタ 57"/>
        <xdr:cNvCxnSpPr/>
      </xdr:nvCxnSpPr>
      <xdr:spPr bwMode="auto">
        <a:xfrm flipV="1">
          <a:off x="3606800" y="2823783"/>
          <a:ext cx="6985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144776</xdr:rowOff>
    </xdr:from>
    <xdr:to>
      <xdr:col>3</xdr:col>
      <xdr:colOff>206375</xdr:colOff>
      <xdr:row>16</xdr:row>
      <xdr:rowOff>63264</xdr:rowOff>
    </xdr:to>
    <xdr:cxnSp macro="">
      <xdr:nvCxnSpPr>
        <xdr:cNvPr id="61" name="直線コネクタ 60"/>
        <xdr:cNvCxnSpPr/>
      </xdr:nvCxnSpPr>
      <xdr:spPr bwMode="auto">
        <a:xfrm>
          <a:off x="2908300" y="2764151"/>
          <a:ext cx="698500" cy="8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167520</xdr:rowOff>
    </xdr:from>
    <xdr:to>
      <xdr:col>5</xdr:col>
      <xdr:colOff>34925</xdr:colOff>
      <xdr:row>16</xdr:row>
      <xdr:rowOff>97670</xdr:rowOff>
    </xdr:to>
    <xdr:sp macro="" textlink="">
      <xdr:nvSpPr>
        <xdr:cNvPr id="71" name="円/楕円 70"/>
        <xdr:cNvSpPr/>
      </xdr:nvSpPr>
      <xdr:spPr bwMode="auto">
        <a:xfrm>
          <a:off x="5600700" y="278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139597</xdr:rowOff>
    </xdr:from>
    <xdr:ext cx="762000" cy="259045"/>
    <xdr:sp macro="" textlink="">
      <xdr:nvSpPr>
        <xdr:cNvPr id="72" name="人口1人当たり決算額の推移該当値テキスト130"/>
        <xdr:cNvSpPr txBox="1"/>
      </xdr:nvSpPr>
      <xdr:spPr>
        <a:xfrm>
          <a:off x="5740400" y="275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154392</xdr:rowOff>
    </xdr:from>
    <xdr:to>
      <xdr:col>4</xdr:col>
      <xdr:colOff>520700</xdr:colOff>
      <xdr:row>16</xdr:row>
      <xdr:rowOff>84542</xdr:rowOff>
    </xdr:to>
    <xdr:sp macro="" textlink="">
      <xdr:nvSpPr>
        <xdr:cNvPr id="73" name="円/楕円 72"/>
        <xdr:cNvSpPr/>
      </xdr:nvSpPr>
      <xdr:spPr bwMode="auto">
        <a:xfrm>
          <a:off x="4953000" y="277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69319</xdr:rowOff>
    </xdr:from>
    <xdr:ext cx="736600" cy="259045"/>
    <xdr:sp macro="" textlink="">
      <xdr:nvSpPr>
        <xdr:cNvPr id="74" name="テキスト ボックス 73"/>
        <xdr:cNvSpPr txBox="1"/>
      </xdr:nvSpPr>
      <xdr:spPr>
        <a:xfrm>
          <a:off x="4622800" y="286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153608</xdr:rowOff>
    </xdr:from>
    <xdr:to>
      <xdr:col>3</xdr:col>
      <xdr:colOff>955675</xdr:colOff>
      <xdr:row>16</xdr:row>
      <xdr:rowOff>83758</xdr:rowOff>
    </xdr:to>
    <xdr:sp macro="" textlink="">
      <xdr:nvSpPr>
        <xdr:cNvPr id="75" name="円/楕円 74"/>
        <xdr:cNvSpPr/>
      </xdr:nvSpPr>
      <xdr:spPr bwMode="auto">
        <a:xfrm>
          <a:off x="4254500" y="277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68535</xdr:rowOff>
    </xdr:from>
    <xdr:ext cx="762000" cy="259045"/>
    <xdr:sp macro="" textlink="">
      <xdr:nvSpPr>
        <xdr:cNvPr id="76" name="テキスト ボックス 75"/>
        <xdr:cNvSpPr txBox="1"/>
      </xdr:nvSpPr>
      <xdr:spPr>
        <a:xfrm>
          <a:off x="3924300" y="285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12464</xdr:rowOff>
    </xdr:from>
    <xdr:to>
      <xdr:col>3</xdr:col>
      <xdr:colOff>257175</xdr:colOff>
      <xdr:row>16</xdr:row>
      <xdr:rowOff>114064</xdr:rowOff>
    </xdr:to>
    <xdr:sp macro="" textlink="">
      <xdr:nvSpPr>
        <xdr:cNvPr id="77" name="円/楕円 76"/>
        <xdr:cNvSpPr/>
      </xdr:nvSpPr>
      <xdr:spPr bwMode="auto">
        <a:xfrm>
          <a:off x="3556000" y="280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98841</xdr:rowOff>
    </xdr:from>
    <xdr:ext cx="762000" cy="259045"/>
    <xdr:sp macro="" textlink="">
      <xdr:nvSpPr>
        <xdr:cNvPr id="78" name="テキスト ボックス 77"/>
        <xdr:cNvSpPr txBox="1"/>
      </xdr:nvSpPr>
      <xdr:spPr>
        <a:xfrm>
          <a:off x="3225800" y="288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93976</xdr:rowOff>
    </xdr:from>
    <xdr:to>
      <xdr:col>2</xdr:col>
      <xdr:colOff>692150</xdr:colOff>
      <xdr:row>16</xdr:row>
      <xdr:rowOff>24126</xdr:rowOff>
    </xdr:to>
    <xdr:sp macro="" textlink="">
      <xdr:nvSpPr>
        <xdr:cNvPr id="79" name="円/楕円 78"/>
        <xdr:cNvSpPr/>
      </xdr:nvSpPr>
      <xdr:spPr bwMode="auto">
        <a:xfrm>
          <a:off x="2857500" y="271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34303</xdr:rowOff>
    </xdr:from>
    <xdr:ext cx="762000" cy="259045"/>
    <xdr:sp macro="" textlink="">
      <xdr:nvSpPr>
        <xdr:cNvPr id="80" name="テキスト ボックス 79"/>
        <xdr:cNvSpPr txBox="1"/>
      </xdr:nvSpPr>
      <xdr:spPr>
        <a:xfrm>
          <a:off x="2527300" y="248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117432</xdr:rowOff>
    </xdr:from>
    <xdr:to>
      <xdr:col>4</xdr:col>
      <xdr:colOff>1117600</xdr:colOff>
      <xdr:row>38</xdr:row>
      <xdr:rowOff>121775</xdr:rowOff>
    </xdr:to>
    <xdr:cxnSp macro="">
      <xdr:nvCxnSpPr>
        <xdr:cNvPr id="116" name="直線コネクタ 115"/>
        <xdr:cNvCxnSpPr/>
      </xdr:nvCxnSpPr>
      <xdr:spPr bwMode="auto">
        <a:xfrm>
          <a:off x="5003800" y="7585032"/>
          <a:ext cx="6477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106590</xdr:rowOff>
    </xdr:from>
    <xdr:to>
      <xdr:col>4</xdr:col>
      <xdr:colOff>469900</xdr:colOff>
      <xdr:row>38</xdr:row>
      <xdr:rowOff>117432</xdr:rowOff>
    </xdr:to>
    <xdr:cxnSp macro="">
      <xdr:nvCxnSpPr>
        <xdr:cNvPr id="119" name="直線コネクタ 118"/>
        <xdr:cNvCxnSpPr/>
      </xdr:nvCxnSpPr>
      <xdr:spPr bwMode="auto">
        <a:xfrm>
          <a:off x="4305300" y="7574190"/>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33241</xdr:rowOff>
    </xdr:from>
    <xdr:to>
      <xdr:col>3</xdr:col>
      <xdr:colOff>904875</xdr:colOff>
      <xdr:row>38</xdr:row>
      <xdr:rowOff>106590</xdr:rowOff>
    </xdr:to>
    <xdr:cxnSp macro="">
      <xdr:nvCxnSpPr>
        <xdr:cNvPr id="122" name="直線コネクタ 121"/>
        <xdr:cNvCxnSpPr/>
      </xdr:nvCxnSpPr>
      <xdr:spPr bwMode="auto">
        <a:xfrm>
          <a:off x="3606800" y="7500841"/>
          <a:ext cx="698500" cy="7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14463</xdr:rowOff>
    </xdr:from>
    <xdr:to>
      <xdr:col>3</xdr:col>
      <xdr:colOff>206375</xdr:colOff>
      <xdr:row>38</xdr:row>
      <xdr:rowOff>33241</xdr:rowOff>
    </xdr:to>
    <xdr:cxnSp macro="">
      <xdr:nvCxnSpPr>
        <xdr:cNvPr id="125" name="直線コネクタ 124"/>
        <xdr:cNvCxnSpPr/>
      </xdr:nvCxnSpPr>
      <xdr:spPr bwMode="auto">
        <a:xfrm>
          <a:off x="2908300" y="7482063"/>
          <a:ext cx="698500" cy="1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12902</xdr:rowOff>
    </xdr:from>
    <xdr:ext cx="762000" cy="259045"/>
    <xdr:sp macro="" textlink="">
      <xdr:nvSpPr>
        <xdr:cNvPr id="129" name="テキスト ボックス 128"/>
        <xdr:cNvSpPr txBox="1"/>
      </xdr:nvSpPr>
      <xdr:spPr>
        <a:xfrm>
          <a:off x="2527300" y="69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70975</xdr:rowOff>
    </xdr:from>
    <xdr:to>
      <xdr:col>5</xdr:col>
      <xdr:colOff>34925</xdr:colOff>
      <xdr:row>39</xdr:row>
      <xdr:rowOff>1125</xdr:rowOff>
    </xdr:to>
    <xdr:sp macro="" textlink="">
      <xdr:nvSpPr>
        <xdr:cNvPr id="135" name="円/楕円 134"/>
        <xdr:cNvSpPr/>
      </xdr:nvSpPr>
      <xdr:spPr bwMode="auto">
        <a:xfrm>
          <a:off x="5600700" y="753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322452</xdr:rowOff>
    </xdr:from>
    <xdr:ext cx="762000" cy="259045"/>
    <xdr:sp macro="" textlink="">
      <xdr:nvSpPr>
        <xdr:cNvPr id="136" name="人口1人当たり決算額の推移該当値テキスト445"/>
        <xdr:cNvSpPr txBox="1"/>
      </xdr:nvSpPr>
      <xdr:spPr>
        <a:xfrm>
          <a:off x="5740400" y="74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66632</xdr:rowOff>
    </xdr:from>
    <xdr:to>
      <xdr:col>4</xdr:col>
      <xdr:colOff>520700</xdr:colOff>
      <xdr:row>38</xdr:row>
      <xdr:rowOff>168232</xdr:rowOff>
    </xdr:to>
    <xdr:sp macro="" textlink="">
      <xdr:nvSpPr>
        <xdr:cNvPr id="137" name="円/楕円 136"/>
        <xdr:cNvSpPr/>
      </xdr:nvSpPr>
      <xdr:spPr bwMode="auto">
        <a:xfrm>
          <a:off x="4953000" y="753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153009</xdr:rowOff>
    </xdr:from>
    <xdr:ext cx="736600" cy="259045"/>
    <xdr:sp macro="" textlink="">
      <xdr:nvSpPr>
        <xdr:cNvPr id="138" name="テキスト ボックス 137"/>
        <xdr:cNvSpPr txBox="1"/>
      </xdr:nvSpPr>
      <xdr:spPr>
        <a:xfrm>
          <a:off x="4622800" y="762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55790</xdr:rowOff>
    </xdr:from>
    <xdr:to>
      <xdr:col>3</xdr:col>
      <xdr:colOff>955675</xdr:colOff>
      <xdr:row>38</xdr:row>
      <xdr:rowOff>157390</xdr:rowOff>
    </xdr:to>
    <xdr:sp macro="" textlink="">
      <xdr:nvSpPr>
        <xdr:cNvPr id="139" name="円/楕円 138"/>
        <xdr:cNvSpPr/>
      </xdr:nvSpPr>
      <xdr:spPr bwMode="auto">
        <a:xfrm>
          <a:off x="4254500" y="752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142167</xdr:rowOff>
    </xdr:from>
    <xdr:ext cx="762000" cy="259045"/>
    <xdr:sp macro="" textlink="">
      <xdr:nvSpPr>
        <xdr:cNvPr id="140" name="テキスト ボックス 139"/>
        <xdr:cNvSpPr txBox="1"/>
      </xdr:nvSpPr>
      <xdr:spPr>
        <a:xfrm>
          <a:off x="3924300" y="760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325341</xdr:rowOff>
    </xdr:from>
    <xdr:to>
      <xdr:col>3</xdr:col>
      <xdr:colOff>257175</xdr:colOff>
      <xdr:row>38</xdr:row>
      <xdr:rowOff>84041</xdr:rowOff>
    </xdr:to>
    <xdr:sp macro="" textlink="">
      <xdr:nvSpPr>
        <xdr:cNvPr id="141" name="円/楕円 140"/>
        <xdr:cNvSpPr/>
      </xdr:nvSpPr>
      <xdr:spPr bwMode="auto">
        <a:xfrm>
          <a:off x="3556000" y="745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68818</xdr:rowOff>
    </xdr:from>
    <xdr:ext cx="762000" cy="259045"/>
    <xdr:sp macro="" textlink="">
      <xdr:nvSpPr>
        <xdr:cNvPr id="142" name="テキスト ボックス 141"/>
        <xdr:cNvSpPr txBox="1"/>
      </xdr:nvSpPr>
      <xdr:spPr>
        <a:xfrm>
          <a:off x="3225800" y="753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306563</xdr:rowOff>
    </xdr:from>
    <xdr:to>
      <xdr:col>2</xdr:col>
      <xdr:colOff>692150</xdr:colOff>
      <xdr:row>38</xdr:row>
      <xdr:rowOff>65263</xdr:rowOff>
    </xdr:to>
    <xdr:sp macro="" textlink="">
      <xdr:nvSpPr>
        <xdr:cNvPr id="143" name="円/楕円 142"/>
        <xdr:cNvSpPr/>
      </xdr:nvSpPr>
      <xdr:spPr bwMode="auto">
        <a:xfrm>
          <a:off x="2857500" y="743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50040</xdr:rowOff>
    </xdr:from>
    <xdr:ext cx="762000" cy="259045"/>
    <xdr:sp macro="" textlink="">
      <xdr:nvSpPr>
        <xdr:cNvPr id="144" name="テキスト ボックス 143"/>
        <xdr:cNvSpPr txBox="1"/>
      </xdr:nvSpPr>
      <xdr:spPr>
        <a:xfrm>
          <a:off x="2527300" y="75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実質収支額は、黒字を維持し続けているが、土地開発公社の解散に向けた準備による臨時的収入により、今年は実質収支額が増となっている。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財政調整基金については、今年度においても取り崩しておらず、標準財政規模に対する比率は、昨年度とほぼ横ばいとなっている。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保険給付費の増により、平成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年度は国民健康保険事業会計において赤字を計上することとなったが、その他の会計については赤字は計上していない。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独立採算の原則により、事業や経費の</a:t>
          </a:r>
          <a:r>
            <a:rPr kumimoji="1" lang="ja-JP" altLang="en-US" sz="1400">
              <a:solidFill>
                <a:schemeClr val="dk1"/>
              </a:solidFill>
              <a:effectLst/>
              <a:latin typeface="+mn-lt"/>
              <a:ea typeface="+mn-ea"/>
              <a:cs typeface="+mn-cs"/>
            </a:rPr>
            <a:t>さらなる</a:t>
          </a:r>
          <a:r>
            <a:rPr kumimoji="1" lang="ja-JP" altLang="en-US" sz="1400">
              <a:latin typeface="ＭＳ ゴシック" pitchFamily="49" charset="-128"/>
              <a:ea typeface="ＭＳ ゴシック" pitchFamily="49" charset="-128"/>
            </a:rPr>
            <a:t>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場合、起債における交付税措置がある事業を優先的に進めており、元利償還金等と算入公債費等との差額が小さいため、実質公債費比率も低い水準で推移している。また、地方債現在高が少ないため元利償還金の抑制につながり、数値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引き続き計画的な地方債発行に努めていく。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本市の場合、平成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将来負担額を充当可能財源が上回っているため、将来負担比率は数値がマイナスとなっている。これは、地方債現在高が少ないためである。しかし、今後、老朽化した施設の改修など、市債の発行が増えれば、数値の上昇が見込まれるため、引き続き計画的な地方債の発行に努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39676996</v>
      </c>
      <c r="BO4" s="349"/>
      <c r="BP4" s="349"/>
      <c r="BQ4" s="349"/>
      <c r="BR4" s="349"/>
      <c r="BS4" s="349"/>
      <c r="BT4" s="349"/>
      <c r="BU4" s="350"/>
      <c r="BV4" s="348">
        <v>37325465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38773268</v>
      </c>
      <c r="BO5" s="386"/>
      <c r="BP5" s="386"/>
      <c r="BQ5" s="386"/>
      <c r="BR5" s="386"/>
      <c r="BS5" s="386"/>
      <c r="BT5" s="386"/>
      <c r="BU5" s="387"/>
      <c r="BV5" s="385">
        <v>36755874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95.4</v>
      </c>
      <c r="CU5" s="383"/>
      <c r="CV5" s="383"/>
      <c r="CW5" s="383"/>
      <c r="CX5" s="383"/>
      <c r="CY5" s="383"/>
      <c r="CZ5" s="383"/>
      <c r="DA5" s="384"/>
      <c r="DB5" s="382">
        <v>95.7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903728</v>
      </c>
      <c r="BO6" s="386"/>
      <c r="BP6" s="386"/>
      <c r="BQ6" s="386"/>
      <c r="BR6" s="386"/>
      <c r="BS6" s="386"/>
      <c r="BT6" s="386"/>
      <c r="BU6" s="387"/>
      <c r="BV6" s="385">
        <v>569591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102.4</v>
      </c>
      <c r="CU6" s="423"/>
      <c r="CV6" s="423"/>
      <c r="CW6" s="423"/>
      <c r="CX6" s="423"/>
      <c r="CY6" s="423"/>
      <c r="CZ6" s="423"/>
      <c r="DA6" s="424"/>
      <c r="DB6" s="422">
        <v>102.6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123283</v>
      </c>
      <c r="BO7" s="386"/>
      <c r="BP7" s="386"/>
      <c r="BQ7" s="386"/>
      <c r="BR7" s="386"/>
      <c r="BS7" s="386"/>
      <c r="BT7" s="386"/>
      <c r="BU7" s="387"/>
      <c r="BV7" s="385">
        <v>50927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22423072</v>
      </c>
      <c r="CU7" s="386"/>
      <c r="CV7" s="386"/>
      <c r="CW7" s="386"/>
      <c r="CX7" s="386"/>
      <c r="CY7" s="386"/>
      <c r="CZ7" s="386"/>
      <c r="DA7" s="387"/>
      <c r="DB7" s="385">
        <v>22388948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780445</v>
      </c>
      <c r="BO8" s="386"/>
      <c r="BP8" s="386"/>
      <c r="BQ8" s="386"/>
      <c r="BR8" s="386"/>
      <c r="BS8" s="386"/>
      <c r="BT8" s="386"/>
      <c r="BU8" s="387"/>
      <c r="BV8" s="385">
        <v>518664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119576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261781</v>
      </c>
      <c r="BO9" s="386"/>
      <c r="BP9" s="386"/>
      <c r="BQ9" s="386"/>
      <c r="BR9" s="386"/>
      <c r="BS9" s="386"/>
      <c r="BT9" s="386"/>
      <c r="BU9" s="387"/>
      <c r="BV9" s="385">
        <v>-30184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8.9</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123837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3361</v>
      </c>
      <c r="BO10" s="386"/>
      <c r="BP10" s="386"/>
      <c r="BQ10" s="386"/>
      <c r="BR10" s="386"/>
      <c r="BS10" s="386"/>
      <c r="BT10" s="386"/>
      <c r="BU10" s="387"/>
      <c r="BV10" s="385">
        <v>3712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116851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115941</v>
      </c>
      <c r="S13" s="467"/>
      <c r="T13" s="467"/>
      <c r="U13" s="467"/>
      <c r="V13" s="468"/>
      <c r="W13" s="401" t="s">
        <v>122</v>
      </c>
      <c r="X13" s="402"/>
      <c r="Y13" s="402"/>
      <c r="Z13" s="402"/>
      <c r="AA13" s="402"/>
      <c r="AB13" s="392"/>
      <c r="AC13" s="436">
        <v>699</v>
      </c>
      <c r="AD13" s="437"/>
      <c r="AE13" s="437"/>
      <c r="AF13" s="437"/>
      <c r="AG13" s="476"/>
      <c r="AH13" s="436">
        <v>908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265142</v>
      </c>
      <c r="BO13" s="386"/>
      <c r="BP13" s="386"/>
      <c r="BQ13" s="386"/>
      <c r="BR13" s="386"/>
      <c r="BS13" s="386"/>
      <c r="BT13" s="386"/>
      <c r="BU13" s="387"/>
      <c r="BV13" s="385">
        <v>-26472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0.5</v>
      </c>
      <c r="CU13" s="383"/>
      <c r="CV13" s="383"/>
      <c r="CW13" s="383"/>
      <c r="CX13" s="383"/>
      <c r="CY13" s="383"/>
      <c r="CZ13" s="383"/>
      <c r="DA13" s="384"/>
      <c r="DB13" s="382">
        <v>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117521</v>
      </c>
      <c r="S14" s="467"/>
      <c r="T14" s="467"/>
      <c r="U14" s="467"/>
      <c r="V14" s="468"/>
      <c r="W14" s="375"/>
      <c r="X14" s="376"/>
      <c r="Y14" s="376"/>
      <c r="Z14" s="376"/>
      <c r="AA14" s="376"/>
      <c r="AB14" s="365"/>
      <c r="AC14" s="469">
        <v>1.5</v>
      </c>
      <c r="AD14" s="470"/>
      <c r="AE14" s="470"/>
      <c r="AF14" s="470"/>
      <c r="AG14" s="471"/>
      <c r="AH14" s="469">
        <v>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116638</v>
      </c>
      <c r="S15" s="467"/>
      <c r="T15" s="467"/>
      <c r="U15" s="467"/>
      <c r="V15" s="468"/>
      <c r="W15" s="401" t="s">
        <v>129</v>
      </c>
      <c r="X15" s="402"/>
      <c r="Y15" s="402"/>
      <c r="Z15" s="402"/>
      <c r="AA15" s="402"/>
      <c r="AB15" s="392"/>
      <c r="AC15" s="436">
        <v>11237</v>
      </c>
      <c r="AD15" s="437"/>
      <c r="AE15" s="437"/>
      <c r="AF15" s="437"/>
      <c r="AG15" s="476"/>
      <c r="AH15" s="436">
        <v>13415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10799865</v>
      </c>
      <c r="BO15" s="349"/>
      <c r="BP15" s="349"/>
      <c r="BQ15" s="349"/>
      <c r="BR15" s="349"/>
      <c r="BS15" s="349"/>
      <c r="BT15" s="349"/>
      <c r="BU15" s="350"/>
      <c r="BV15" s="348">
        <v>10686061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24.1</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17073398</v>
      </c>
      <c r="BO16" s="386"/>
      <c r="BP16" s="386"/>
      <c r="BQ16" s="386"/>
      <c r="BR16" s="386"/>
      <c r="BS16" s="386"/>
      <c r="BT16" s="386"/>
      <c r="BU16" s="387"/>
      <c r="BV16" s="385">
        <v>17194106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34598</v>
      </c>
      <c r="AD17" s="437"/>
      <c r="AE17" s="437"/>
      <c r="AF17" s="437"/>
      <c r="AG17" s="476"/>
      <c r="AH17" s="436">
        <v>37709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14081580</v>
      </c>
      <c r="BO17" s="386"/>
      <c r="BP17" s="386"/>
      <c r="BQ17" s="386"/>
      <c r="BR17" s="386"/>
      <c r="BS17" s="386"/>
      <c r="BT17" s="386"/>
      <c r="BU17" s="387"/>
      <c r="BV17" s="385">
        <v>13864949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39.659999999999997</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21077662</v>
      </c>
      <c r="BO18" s="386"/>
      <c r="BP18" s="386"/>
      <c r="BQ18" s="386"/>
      <c r="BR18" s="386"/>
      <c r="BS18" s="386"/>
      <c r="BT18" s="386"/>
      <c r="BU18" s="387"/>
      <c r="BV18" s="385">
        <v>21206610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3015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24667652</v>
      </c>
      <c r="BO19" s="386"/>
      <c r="BP19" s="386"/>
      <c r="BQ19" s="386"/>
      <c r="BR19" s="386"/>
      <c r="BS19" s="386"/>
      <c r="BT19" s="386"/>
      <c r="BU19" s="387"/>
      <c r="BV19" s="385">
        <v>24181465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45600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26113060</v>
      </c>
      <c r="BO23" s="386"/>
      <c r="BP23" s="386"/>
      <c r="BQ23" s="386"/>
      <c r="BR23" s="386"/>
      <c r="BS23" s="386"/>
      <c r="BT23" s="386"/>
      <c r="BU23" s="387"/>
      <c r="BV23" s="385">
        <v>25301399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10100</v>
      </c>
      <c r="R24" s="437"/>
      <c r="S24" s="437"/>
      <c r="T24" s="437"/>
      <c r="U24" s="437"/>
      <c r="V24" s="476"/>
      <c r="W24" s="531"/>
      <c r="X24" s="519"/>
      <c r="Y24" s="520"/>
      <c r="Z24" s="435" t="s">
        <v>152</v>
      </c>
      <c r="AA24" s="415"/>
      <c r="AB24" s="415"/>
      <c r="AC24" s="415"/>
      <c r="AD24" s="415"/>
      <c r="AE24" s="415"/>
      <c r="AF24" s="415"/>
      <c r="AG24" s="416"/>
      <c r="AH24" s="436">
        <v>741</v>
      </c>
      <c r="AI24" s="437"/>
      <c r="AJ24" s="437"/>
      <c r="AK24" s="437"/>
      <c r="AL24" s="476"/>
      <c r="AM24" s="436">
        <v>2321553</v>
      </c>
      <c r="AN24" s="437"/>
      <c r="AO24" s="437"/>
      <c r="AP24" s="437"/>
      <c r="AQ24" s="437"/>
      <c r="AR24" s="476"/>
      <c r="AS24" s="436">
        <v>3133</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23665492</v>
      </c>
      <c r="BO24" s="386"/>
      <c r="BP24" s="386"/>
      <c r="BQ24" s="386"/>
      <c r="BR24" s="386"/>
      <c r="BS24" s="386"/>
      <c r="BT24" s="386"/>
      <c r="BU24" s="387"/>
      <c r="BV24" s="385">
        <v>22752200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8400</v>
      </c>
      <c r="R25" s="437"/>
      <c r="S25" s="437"/>
      <c r="T25" s="437"/>
      <c r="U25" s="437"/>
      <c r="V25" s="476"/>
      <c r="W25" s="531"/>
      <c r="X25" s="519"/>
      <c r="Y25" s="520"/>
      <c r="Z25" s="435" t="s">
        <v>155</v>
      </c>
      <c r="AA25" s="415"/>
      <c r="AB25" s="415"/>
      <c r="AC25" s="415"/>
      <c r="AD25" s="415"/>
      <c r="AE25" s="415"/>
      <c r="AF25" s="415"/>
      <c r="AG25" s="416"/>
      <c r="AH25" s="436">
        <v>134</v>
      </c>
      <c r="AI25" s="437"/>
      <c r="AJ25" s="437"/>
      <c r="AK25" s="437"/>
      <c r="AL25" s="476"/>
      <c r="AM25" s="436">
        <v>402000</v>
      </c>
      <c r="AN25" s="437"/>
      <c r="AO25" s="437"/>
      <c r="AP25" s="437"/>
      <c r="AQ25" s="437"/>
      <c r="AR25" s="476"/>
      <c r="AS25" s="436">
        <v>3000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4926269</v>
      </c>
      <c r="BO25" s="349"/>
      <c r="BP25" s="349"/>
      <c r="BQ25" s="349"/>
      <c r="BR25" s="349"/>
      <c r="BS25" s="349"/>
      <c r="BT25" s="349"/>
      <c r="BU25" s="350"/>
      <c r="BV25" s="348">
        <v>2435615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7400</v>
      </c>
      <c r="R26" s="437"/>
      <c r="S26" s="437"/>
      <c r="T26" s="437"/>
      <c r="U26" s="437"/>
      <c r="V26" s="476"/>
      <c r="W26" s="531"/>
      <c r="X26" s="519"/>
      <c r="Y26" s="520"/>
      <c r="Z26" s="435" t="s">
        <v>158</v>
      </c>
      <c r="AA26" s="539"/>
      <c r="AB26" s="539"/>
      <c r="AC26" s="539"/>
      <c r="AD26" s="539"/>
      <c r="AE26" s="539"/>
      <c r="AF26" s="539"/>
      <c r="AG26" s="540"/>
      <c r="AH26" s="436">
        <v>79</v>
      </c>
      <c r="AI26" s="437"/>
      <c r="AJ26" s="437"/>
      <c r="AK26" s="437"/>
      <c r="AL26" s="476"/>
      <c r="AM26" s="436">
        <v>247507</v>
      </c>
      <c r="AN26" s="437"/>
      <c r="AO26" s="437"/>
      <c r="AP26" s="437"/>
      <c r="AQ26" s="437"/>
      <c r="AR26" s="476"/>
      <c r="AS26" s="436">
        <v>3133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31768</v>
      </c>
      <c r="BO26" s="386"/>
      <c r="BP26" s="386"/>
      <c r="BQ26" s="386"/>
      <c r="BR26" s="386"/>
      <c r="BS26" s="386"/>
      <c r="BT26" s="386"/>
      <c r="BU26" s="387"/>
      <c r="BV26" s="385">
        <v>35139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6650</v>
      </c>
      <c r="R27" s="437"/>
      <c r="S27" s="437"/>
      <c r="T27" s="437"/>
      <c r="U27" s="437"/>
      <c r="V27" s="476"/>
      <c r="W27" s="531"/>
      <c r="X27" s="519"/>
      <c r="Y27" s="520"/>
      <c r="Z27" s="435" t="s">
        <v>161</v>
      </c>
      <c r="AA27" s="415"/>
      <c r="AB27" s="415"/>
      <c r="AC27" s="415"/>
      <c r="AD27" s="415"/>
      <c r="AE27" s="415"/>
      <c r="AF27" s="415"/>
      <c r="AG27" s="416"/>
      <c r="AH27" s="436">
        <v>52</v>
      </c>
      <c r="AI27" s="437"/>
      <c r="AJ27" s="437"/>
      <c r="AK27" s="437"/>
      <c r="AL27" s="476"/>
      <c r="AM27" s="436">
        <v>180206</v>
      </c>
      <c r="AN27" s="437"/>
      <c r="AO27" s="437"/>
      <c r="AP27" s="437"/>
      <c r="AQ27" s="437"/>
      <c r="AR27" s="476"/>
      <c r="AS27" s="436">
        <v>3466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v>900000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6175</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3758110</v>
      </c>
      <c r="BO28" s="349"/>
      <c r="BP28" s="349"/>
      <c r="BQ28" s="349"/>
      <c r="BR28" s="349"/>
      <c r="BS28" s="349"/>
      <c r="BT28" s="349"/>
      <c r="BU28" s="350"/>
      <c r="BV28" s="348">
        <v>3754749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17</v>
      </c>
      <c r="M29" s="437"/>
      <c r="N29" s="437"/>
      <c r="O29" s="437"/>
      <c r="P29" s="476"/>
      <c r="Q29" s="436">
        <v>5795</v>
      </c>
      <c r="R29" s="437"/>
      <c r="S29" s="437"/>
      <c r="T29" s="437"/>
      <c r="U29" s="437"/>
      <c r="V29" s="476"/>
      <c r="W29" s="531"/>
      <c r="X29" s="519"/>
      <c r="Y29" s="520"/>
      <c r="Z29" s="435" t="s">
        <v>168</v>
      </c>
      <c r="AA29" s="415"/>
      <c r="AB29" s="415"/>
      <c r="AC29" s="415"/>
      <c r="AD29" s="415"/>
      <c r="AE29" s="415"/>
      <c r="AF29" s="415"/>
      <c r="AG29" s="416"/>
      <c r="AH29" s="436">
        <v>793</v>
      </c>
      <c r="AI29" s="437"/>
      <c r="AJ29" s="437"/>
      <c r="AK29" s="437"/>
      <c r="AL29" s="476"/>
      <c r="AM29" s="436">
        <v>2501759</v>
      </c>
      <c r="AN29" s="437"/>
      <c r="AO29" s="437"/>
      <c r="AP29" s="437"/>
      <c r="AQ29" s="437"/>
      <c r="AR29" s="476"/>
      <c r="AS29" s="436">
        <v>3155</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t="s">
        <v>119</v>
      </c>
      <c r="BO29" s="386"/>
      <c r="BP29" s="386"/>
      <c r="BQ29" s="386"/>
      <c r="BR29" s="386"/>
      <c r="BS29" s="386"/>
      <c r="BT29" s="386"/>
      <c r="BU29" s="387"/>
      <c r="BV29" s="385" t="s">
        <v>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102.1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5800694</v>
      </c>
      <c r="BO30" s="553"/>
      <c r="BP30" s="553"/>
      <c r="BQ30" s="553"/>
      <c r="BR30" s="553"/>
      <c r="BS30" s="553"/>
      <c r="BT30" s="553"/>
      <c r="BU30" s="554"/>
      <c r="BV30" s="552">
        <v>5267650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大阪府後期高齢者医療広域連合（一般会計）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富田林市福祉公社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南河内広域行政共同処理事業特別会計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大阪府後期高齢者医療広域連合（後期高齢者医療特別会計）</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富田林市文化振興事業団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大阪府広域水道事業団（水道事業会計）</v>
      </c>
      <c r="BZ36" s="565"/>
      <c r="CA36" s="565"/>
      <c r="CB36" s="565"/>
      <c r="CC36" s="565"/>
      <c r="CD36" s="565"/>
      <c r="CE36" s="565"/>
      <c r="CF36" s="565"/>
      <c r="CG36" s="565"/>
      <c r="CH36" s="565"/>
      <c r="CI36" s="565"/>
      <c r="CJ36" s="565"/>
      <c r="CK36" s="565"/>
      <c r="CL36" s="565"/>
      <c r="CM36" s="565"/>
      <c r="CN36" s="165"/>
      <c r="CO36" s="564">
        <f t="shared" si="3"/>
        <v>16</v>
      </c>
      <c r="CP36" s="564"/>
      <c r="CQ36" s="565" t="str">
        <f>IF('各会計、関係団体の財政状況及び健全化判断比率'!BS9="","",'各会計、関係団体の財政状況及び健全化判断比率'!BS9)</f>
        <v>富田林市公園緑化協会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大阪府広域水道事業団（工業用水道事業会計）</v>
      </c>
      <c r="BZ37" s="565"/>
      <c r="CA37" s="565"/>
      <c r="CB37" s="565"/>
      <c r="CC37" s="565"/>
      <c r="CD37" s="565"/>
      <c r="CE37" s="565"/>
      <c r="CF37" s="565"/>
      <c r="CG37" s="565"/>
      <c r="CH37" s="565"/>
      <c r="CI37" s="565"/>
      <c r="CJ37" s="565"/>
      <c r="CK37" s="565"/>
      <c r="CL37" s="565"/>
      <c r="CM37" s="565"/>
      <c r="CN37" s="165"/>
      <c r="CO37" s="564">
        <f t="shared" si="3"/>
        <v>17</v>
      </c>
      <c r="CP37" s="564"/>
      <c r="CQ37" s="565" t="str">
        <f>IF('各会計、関係団体の財政状況及び健全化判断比率'!BS10="","",'各会計、関係団体の財政状況及び健全化判断比率'!BS10)</f>
        <v>富田林市土地開発公社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南河内環境事業組合</v>
      </c>
      <c r="BZ38" s="565"/>
      <c r="CA38" s="565"/>
      <c r="CB38" s="565"/>
      <c r="CC38" s="565"/>
      <c r="CD38" s="565"/>
      <c r="CE38" s="565"/>
      <c r="CF38" s="565"/>
      <c r="CG38" s="565"/>
      <c r="CH38" s="565"/>
      <c r="CI38" s="565"/>
      <c r="CJ38" s="565"/>
      <c r="CK38" s="565"/>
      <c r="CL38" s="565"/>
      <c r="CM38" s="565"/>
      <c r="CN38" s="165"/>
      <c r="CO38" s="564">
        <f t="shared" si="3"/>
        <v>18</v>
      </c>
      <c r="CP38" s="564"/>
      <c r="CQ38" s="565" t="str">
        <f>IF('各会計、関係団体の財政状況及び健全化判断比率'!BS11="","",'各会計、関係団体の財政状況及び健全化判断比率'!BS11)</f>
        <v>富田林市学校給食</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大阪府都市競艇組合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23373</v>
      </c>
      <c r="J41" s="83">
        <v>24465</v>
      </c>
      <c r="K41" s="83">
        <v>24614</v>
      </c>
      <c r="L41" s="83">
        <v>25301</v>
      </c>
      <c r="M41" s="84">
        <v>26113</v>
      </c>
    </row>
    <row r="42" spans="2:13" ht="27.75" customHeight="1">
      <c r="B42" s="1169"/>
      <c r="C42" s="1170"/>
      <c r="D42" s="85"/>
      <c r="E42" s="1175" t="s">
        <v>25</v>
      </c>
      <c r="F42" s="1175"/>
      <c r="G42" s="1175"/>
      <c r="H42" s="1176"/>
      <c r="I42" s="86">
        <v>358</v>
      </c>
      <c r="J42" s="87">
        <v>356</v>
      </c>
      <c r="K42" s="87">
        <v>314</v>
      </c>
      <c r="L42" s="87">
        <v>274</v>
      </c>
      <c r="M42" s="88">
        <v>235</v>
      </c>
    </row>
    <row r="43" spans="2:13" ht="27.75" customHeight="1">
      <c r="B43" s="1169"/>
      <c r="C43" s="1170"/>
      <c r="D43" s="85"/>
      <c r="E43" s="1175" t="s">
        <v>26</v>
      </c>
      <c r="F43" s="1175"/>
      <c r="G43" s="1175"/>
      <c r="H43" s="1176"/>
      <c r="I43" s="86">
        <v>14266</v>
      </c>
      <c r="J43" s="87">
        <v>14535</v>
      </c>
      <c r="K43" s="87">
        <v>13630</v>
      </c>
      <c r="L43" s="87">
        <v>12934</v>
      </c>
      <c r="M43" s="88">
        <v>12114</v>
      </c>
    </row>
    <row r="44" spans="2:13" ht="27.75" customHeight="1">
      <c r="B44" s="1169"/>
      <c r="C44" s="1170"/>
      <c r="D44" s="85"/>
      <c r="E44" s="1175" t="s">
        <v>27</v>
      </c>
      <c r="F44" s="1175"/>
      <c r="G44" s="1175"/>
      <c r="H44" s="1176"/>
      <c r="I44" s="86">
        <v>2254</v>
      </c>
      <c r="J44" s="87">
        <v>1866</v>
      </c>
      <c r="K44" s="87">
        <v>1486</v>
      </c>
      <c r="L44" s="87">
        <v>1068</v>
      </c>
      <c r="M44" s="88">
        <v>654</v>
      </c>
    </row>
    <row r="45" spans="2:13" ht="27.75" customHeight="1">
      <c r="B45" s="1169"/>
      <c r="C45" s="1170"/>
      <c r="D45" s="85"/>
      <c r="E45" s="1175" t="s">
        <v>28</v>
      </c>
      <c r="F45" s="1175"/>
      <c r="G45" s="1175"/>
      <c r="H45" s="1176"/>
      <c r="I45" s="86">
        <v>6979</v>
      </c>
      <c r="J45" s="87">
        <v>7633</v>
      </c>
      <c r="K45" s="87">
        <v>7453</v>
      </c>
      <c r="L45" s="87">
        <v>7096</v>
      </c>
      <c r="M45" s="88">
        <v>6320</v>
      </c>
    </row>
    <row r="46" spans="2:13" ht="27.75" customHeight="1">
      <c r="B46" s="1169"/>
      <c r="C46" s="1170"/>
      <c r="D46" s="85"/>
      <c r="E46" s="1175" t="s">
        <v>29</v>
      </c>
      <c r="F46" s="1175"/>
      <c r="G46" s="1175"/>
      <c r="H46" s="1176"/>
      <c r="I46" s="86" t="s">
        <v>473</v>
      </c>
      <c r="J46" s="87" t="s">
        <v>473</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7451</v>
      </c>
      <c r="J49" s="87">
        <v>8669</v>
      </c>
      <c r="K49" s="87">
        <v>8851</v>
      </c>
      <c r="L49" s="87">
        <v>9139</v>
      </c>
      <c r="M49" s="88">
        <v>9675</v>
      </c>
    </row>
    <row r="50" spans="2:13" ht="27.75" customHeight="1">
      <c r="B50" s="1169"/>
      <c r="C50" s="1170"/>
      <c r="D50" s="85"/>
      <c r="E50" s="1175" t="s">
        <v>34</v>
      </c>
      <c r="F50" s="1175"/>
      <c r="G50" s="1175"/>
      <c r="H50" s="1176"/>
      <c r="I50" s="86">
        <v>9903</v>
      </c>
      <c r="J50" s="87">
        <v>10076</v>
      </c>
      <c r="K50" s="87">
        <v>9391</v>
      </c>
      <c r="L50" s="87">
        <v>9019</v>
      </c>
      <c r="M50" s="88">
        <v>8455</v>
      </c>
    </row>
    <row r="51" spans="2:13" ht="27.75" customHeight="1">
      <c r="B51" s="1171"/>
      <c r="C51" s="1172"/>
      <c r="D51" s="85"/>
      <c r="E51" s="1175" t="s">
        <v>35</v>
      </c>
      <c r="F51" s="1175"/>
      <c r="G51" s="1175"/>
      <c r="H51" s="1176"/>
      <c r="I51" s="86">
        <v>29029</v>
      </c>
      <c r="J51" s="87">
        <v>29646</v>
      </c>
      <c r="K51" s="87">
        <v>30250</v>
      </c>
      <c r="L51" s="87">
        <v>30928</v>
      </c>
      <c r="M51" s="88">
        <v>31159</v>
      </c>
    </row>
    <row r="52" spans="2:13" ht="27.75" customHeight="1" thickBot="1">
      <c r="B52" s="1179" t="s">
        <v>36</v>
      </c>
      <c r="C52" s="1180"/>
      <c r="D52" s="90"/>
      <c r="E52" s="1181" t="s">
        <v>37</v>
      </c>
      <c r="F52" s="1181"/>
      <c r="G52" s="1181"/>
      <c r="H52" s="1182"/>
      <c r="I52" s="91">
        <v>847</v>
      </c>
      <c r="J52" s="92">
        <v>465</v>
      </c>
      <c r="K52" s="92">
        <v>-995</v>
      </c>
      <c r="L52" s="92">
        <v>-2412</v>
      </c>
      <c r="M52" s="93">
        <v>-3853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28615</v>
      </c>
      <c r="E3" s="116"/>
      <c r="F3" s="117">
        <v>34366</v>
      </c>
      <c r="G3" s="118"/>
      <c r="H3" s="119"/>
    </row>
    <row r="4" spans="1:8">
      <c r="A4" s="120"/>
      <c r="B4" s="121"/>
      <c r="C4" s="122"/>
      <c r="D4" s="123">
        <v>16739</v>
      </c>
      <c r="E4" s="124"/>
      <c r="F4" s="125">
        <v>19822</v>
      </c>
      <c r="G4" s="126"/>
      <c r="H4" s="127"/>
    </row>
    <row r="5" spans="1:8">
      <c r="A5" s="108" t="s">
        <v>507</v>
      </c>
      <c r="B5" s="113"/>
      <c r="C5" s="114"/>
      <c r="D5" s="115">
        <v>26471</v>
      </c>
      <c r="E5" s="116"/>
      <c r="F5" s="117">
        <v>35965</v>
      </c>
      <c r="G5" s="118"/>
      <c r="H5" s="119"/>
    </row>
    <row r="6" spans="1:8">
      <c r="A6" s="120"/>
      <c r="B6" s="121"/>
      <c r="C6" s="122"/>
      <c r="D6" s="123">
        <v>15144</v>
      </c>
      <c r="E6" s="124"/>
      <c r="F6" s="125">
        <v>20136</v>
      </c>
      <c r="G6" s="126"/>
      <c r="H6" s="127"/>
    </row>
    <row r="7" spans="1:8">
      <c r="A7" s="108" t="s">
        <v>508</v>
      </c>
      <c r="B7" s="113"/>
      <c r="C7" s="114"/>
      <c r="D7" s="115">
        <v>19155</v>
      </c>
      <c r="E7" s="116"/>
      <c r="F7" s="117">
        <v>41433</v>
      </c>
      <c r="G7" s="118"/>
      <c r="H7" s="119"/>
    </row>
    <row r="8" spans="1:8">
      <c r="A8" s="120"/>
      <c r="B8" s="121"/>
      <c r="C8" s="122"/>
      <c r="D8" s="123">
        <v>10676</v>
      </c>
      <c r="E8" s="124"/>
      <c r="F8" s="125">
        <v>22351</v>
      </c>
      <c r="G8" s="126"/>
      <c r="H8" s="127"/>
    </row>
    <row r="9" spans="1:8">
      <c r="A9" s="108" t="s">
        <v>509</v>
      </c>
      <c r="B9" s="113"/>
      <c r="C9" s="114"/>
      <c r="D9" s="115">
        <v>20460</v>
      </c>
      <c r="E9" s="116"/>
      <c r="F9" s="117">
        <v>43493</v>
      </c>
      <c r="G9" s="118"/>
      <c r="H9" s="119"/>
    </row>
    <row r="10" spans="1:8">
      <c r="A10" s="120"/>
      <c r="B10" s="121"/>
      <c r="C10" s="122"/>
      <c r="D10" s="123">
        <v>13258</v>
      </c>
      <c r="E10" s="124"/>
      <c r="F10" s="125">
        <v>23254</v>
      </c>
      <c r="G10" s="126"/>
      <c r="H10" s="127"/>
    </row>
    <row r="11" spans="1:8">
      <c r="A11" s="108" t="s">
        <v>510</v>
      </c>
      <c r="B11" s="113"/>
      <c r="C11" s="114"/>
      <c r="D11" s="115">
        <v>27262</v>
      </c>
      <c r="E11" s="116"/>
      <c r="F11" s="117">
        <v>50840</v>
      </c>
      <c r="G11" s="118"/>
      <c r="H11" s="119"/>
    </row>
    <row r="12" spans="1:8">
      <c r="A12" s="120"/>
      <c r="B12" s="121"/>
      <c r="C12" s="128"/>
      <c r="D12" s="123">
        <v>20246</v>
      </c>
      <c r="E12" s="124"/>
      <c r="F12" s="125">
        <v>25367</v>
      </c>
      <c r="G12" s="126"/>
      <c r="H12" s="127"/>
    </row>
    <row r="13" spans="1:8">
      <c r="A13" s="108"/>
      <c r="B13" s="113"/>
      <c r="C13" s="129"/>
      <c r="D13" s="130">
        <v>24393</v>
      </c>
      <c r="E13" s="131"/>
      <c r="F13" s="132">
        <v>41219</v>
      </c>
      <c r="G13" s="133"/>
      <c r="H13" s="119"/>
    </row>
    <row r="14" spans="1:8">
      <c r="A14" s="120"/>
      <c r="B14" s="121"/>
      <c r="C14" s="122"/>
      <c r="D14" s="123">
        <v>15213</v>
      </c>
      <c r="E14" s="124"/>
      <c r="F14" s="125">
        <v>22186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1.68</v>
      </c>
      <c r="C19" s="134">
        <f>ROUND(VALUE(SUBSTITUTE(実質収支比率等に係る経年分析!G$48,"▲","-")),2)</f>
        <v>2.44</v>
      </c>
      <c r="D19" s="134">
        <f>ROUND(VALUE(SUBSTITUTE(実質収支比率等に係る経年分析!H$48,"▲","-")),2)</f>
        <v>2.4500000000000002</v>
      </c>
      <c r="E19" s="134">
        <f>ROUND(VALUE(SUBSTITUTE(実質収支比率等に係る経年分析!I$48,"▲","-")),2)</f>
        <v>2.3199999999999998</v>
      </c>
      <c r="F19" s="134">
        <f>ROUND(VALUE(SUBSTITUTE(実質収支比率等に係る経年分析!J$48,"▲","-")),2)</f>
        <v>3.48</v>
      </c>
    </row>
    <row r="20" spans="1:11">
      <c r="A20" s="134" t="s">
        <v>42</v>
      </c>
      <c r="B20" s="134">
        <f>ROUND(VALUE(SUBSTITUTE(実質収支比率等に係る経年分析!F$47,"▲","-")),2)</f>
        <v>17.649999999999999</v>
      </c>
      <c r="C20" s="134">
        <f>ROUND(VALUE(SUBSTITUTE(実質収支比率等に係る経年分析!G$47,"▲","-")),2)</f>
        <v>17.170000000000002</v>
      </c>
      <c r="D20" s="134">
        <f>ROUND(VALUE(SUBSTITUTE(実質収支比率等に係る経年分析!H$47,"▲","-")),2)</f>
        <v>16.739999999999998</v>
      </c>
      <c r="E20" s="134">
        <f>ROUND(VALUE(SUBSTITUTE(実質収支比率等に係る経年分析!I$47,"▲","-")),2)</f>
        <v>16.77</v>
      </c>
      <c r="F20" s="134">
        <f>ROUND(VALUE(SUBSTITUTE(実質収支比率等に係る経年分析!J$47,"▲","-")),2)</f>
        <v>16.760000000000002</v>
      </c>
    </row>
    <row r="21" spans="1:11">
      <c r="A21" s="134" t="s">
        <v>43</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1.33</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1.18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南河内広域行政共同処理事業特別会計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2.4500000000000002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16.649999999999999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18.79</v>
      </c>
    </row>
    <row r="36" spans="1:16">
      <c r="A36" s="135" t="str">
        <f>IF(連結実質赤字比率に係る赤字・黒字の構成分析!C$34="",NA(),連結実質赤字比率に係る赤字・黒字の構成分析!C$34)</f>
        <v>国民健康保険事業会計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v>
      </c>
      <c r="J36" s="135">
        <f>IF(ROUND(VALUE(SUBSTITUTE(連結実質赤字比率に係る赤字・黒字の構成分析!J$34,"▲", "-")), 2) &lt; 0, ABS(ROUND(VALUE(SUBSTITUTE(連結実質赤字比率に係る赤字・黒字の構成分析!J$34,"▲", "-")), 2)), NA())</f>
        <v>0.24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3431</v>
      </c>
      <c r="E42" s="136"/>
      <c r="F42" s="136"/>
      <c r="G42" s="136">
        <f>'実質公債費比率（分子）の構造'!L$52</f>
        <v>3527</v>
      </c>
      <c r="H42" s="136"/>
      <c r="I42" s="136"/>
      <c r="J42" s="136">
        <f>'実質公債費比率（分子）の構造'!M$52</f>
        <v>3573</v>
      </c>
      <c r="K42" s="136"/>
      <c r="L42" s="136"/>
      <c r="M42" s="136">
        <f>'実質公債費比率（分子）の構造'!N$52</f>
        <v>3571</v>
      </c>
      <c r="N42" s="136"/>
      <c r="O42" s="136"/>
      <c r="P42" s="136">
        <f>'実質公債費比率（分子）の構造'!O$52</f>
        <v>3614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50</v>
      </c>
      <c r="C44" s="136"/>
      <c r="D44" s="136"/>
      <c r="E44" s="136">
        <f>'実質公債費比率（分子）の構造'!L$50</f>
        <v>43</v>
      </c>
      <c r="F44" s="136"/>
      <c r="G44" s="136"/>
      <c r="H44" s="136">
        <f>'実質公債費比率（分子）の構造'!M$50</f>
        <v>42</v>
      </c>
      <c r="I44" s="136"/>
      <c r="J44" s="136"/>
      <c r="K44" s="136">
        <f>'実質公債費比率（分子）の構造'!N$50</f>
        <v>40</v>
      </c>
      <c r="L44" s="136"/>
      <c r="M44" s="136"/>
      <c r="N44" s="136">
        <f>'実質公債費比率（分子）の構造'!O$50</f>
        <v>39</v>
      </c>
      <c r="O44" s="136"/>
      <c r="P44" s="136"/>
    </row>
    <row r="45" spans="1:16">
      <c r="A45" s="136" t="s">
        <v>53</v>
      </c>
      <c r="B45" s="136">
        <f>'実質公債費比率（分子）の構造'!K$49</f>
        <v>447</v>
      </c>
      <c r="C45" s="136"/>
      <c r="D45" s="136"/>
      <c r="E45" s="136">
        <f>'実質公債費比率（分子）の構造'!L$49</f>
        <v>452</v>
      </c>
      <c r="F45" s="136"/>
      <c r="G45" s="136"/>
      <c r="H45" s="136">
        <f>'実質公債費比率（分子）の構造'!M$49</f>
        <v>474</v>
      </c>
      <c r="I45" s="136"/>
      <c r="J45" s="136"/>
      <c r="K45" s="136">
        <f>'実質公債費比率（分子）の構造'!N$49</f>
        <v>445</v>
      </c>
      <c r="L45" s="136"/>
      <c r="M45" s="136"/>
      <c r="N45" s="136">
        <f>'実質公債費比率（分子）の構造'!O$49</f>
        <v>436</v>
      </c>
      <c r="O45" s="136"/>
      <c r="P45" s="136"/>
    </row>
    <row r="46" spans="1:16">
      <c r="A46" s="136" t="s">
        <v>54</v>
      </c>
      <c r="B46" s="136">
        <f>'実質公債費比率（分子）の構造'!K$48</f>
        <v>1109</v>
      </c>
      <c r="C46" s="136"/>
      <c r="D46" s="136"/>
      <c r="E46" s="136">
        <f>'実質公債費比率（分子）の構造'!L$48</f>
        <v>1102</v>
      </c>
      <c r="F46" s="136"/>
      <c r="G46" s="136"/>
      <c r="H46" s="136">
        <f>'実質公債費比率（分子）の構造'!M$48</f>
        <v>1046</v>
      </c>
      <c r="I46" s="136"/>
      <c r="J46" s="136"/>
      <c r="K46" s="136">
        <f>'実質公債費比率（分子）の構造'!N$48</f>
        <v>1029</v>
      </c>
      <c r="L46" s="136"/>
      <c r="M46" s="136"/>
      <c r="N46" s="136">
        <f>'実質公債費比率（分子）の構造'!O$48</f>
        <v>984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2298</v>
      </c>
      <c r="C49" s="136"/>
      <c r="D49" s="136"/>
      <c r="E49" s="136">
        <f>'実質公債費比率（分子）の構造'!L$45</f>
        <v>2331</v>
      </c>
      <c r="F49" s="136"/>
      <c r="G49" s="136"/>
      <c r="H49" s="136">
        <f>'実質公債費比率（分子）の構造'!M$45</f>
        <v>2143</v>
      </c>
      <c r="I49" s="136"/>
      <c r="J49" s="136"/>
      <c r="K49" s="136">
        <f>'実質公債費比率（分子）の構造'!N$45</f>
        <v>2149</v>
      </c>
      <c r="L49" s="136"/>
      <c r="M49" s="136"/>
      <c r="N49" s="136">
        <f>'実質公債費比率（分子）の構造'!O$45</f>
        <v>2232</v>
      </c>
      <c r="O49" s="136"/>
      <c r="P49" s="136"/>
    </row>
    <row r="50" spans="1:16">
      <c r="A50" s="136" t="s">
        <v>58</v>
      </c>
      <c r="B50" s="136" t="e">
        <f>NA()</f>
        <v>#N/A</v>
      </c>
      <c r="C50" s="136">
        <f>IF(ISNUMBER('実質公債費比率（分子）の構造'!K$53),'実質公債費比率（分子）の構造'!K$53,NA())</f>
        <v>473</v>
      </c>
      <c r="D50" s="136" t="e">
        <f>NA()</f>
        <v>#N/A</v>
      </c>
      <c r="E50" s="136" t="e">
        <f>NA()</f>
        <v>#N/A</v>
      </c>
      <c r="F50" s="136">
        <f>IF(ISNUMBER('実質公債費比率（分子）の構造'!L$53),'実質公債費比率（分子）の構造'!L$53,NA())</f>
        <v>401</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92</v>
      </c>
      <c r="M50" s="136" t="e">
        <f>NA()</f>
        <v>#N/A</v>
      </c>
      <c r="N50" s="136" t="e">
        <f>NA()</f>
        <v>#N/A</v>
      </c>
      <c r="O50" s="136">
        <f>IF(ISNUMBER('実質公債費比率（分子）の構造'!O$53),'実質公債費比率（分子）の構造'!O$53,NA())</f>
        <v>77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29029</v>
      </c>
      <c r="E56" s="135"/>
      <c r="F56" s="135"/>
      <c r="G56" s="135">
        <f>'将来負担比率（分子）の構造'!J$51</f>
        <v>29646</v>
      </c>
      <c r="H56" s="135"/>
      <c r="I56" s="135"/>
      <c r="J56" s="135">
        <f>'将来負担比率（分子）の構造'!K$51</f>
        <v>30250</v>
      </c>
      <c r="K56" s="135"/>
      <c r="L56" s="135"/>
      <c r="M56" s="135">
        <f>'将来負担比率（分子）の構造'!L$51</f>
        <v>30928</v>
      </c>
      <c r="N56" s="135"/>
      <c r="O56" s="135"/>
      <c r="P56" s="135">
        <f>'将来負担比率（分子）の構造'!M$51</f>
        <v>31159</v>
      </c>
    </row>
    <row r="57" spans="1:16">
      <c r="A57" s="135" t="s">
        <v>34</v>
      </c>
      <c r="B57" s="135"/>
      <c r="C57" s="135"/>
      <c r="D57" s="135">
        <f>'将来負担比率（分子）の構造'!I$50</f>
        <v>9903</v>
      </c>
      <c r="E57" s="135"/>
      <c r="F57" s="135"/>
      <c r="G57" s="135">
        <f>'将来負担比率（分子）の構造'!J$50</f>
        <v>10076</v>
      </c>
      <c r="H57" s="135"/>
      <c r="I57" s="135"/>
      <c r="J57" s="135">
        <f>'将来負担比率（分子）の構造'!K$50</f>
        <v>9391</v>
      </c>
      <c r="K57" s="135"/>
      <c r="L57" s="135"/>
      <c r="M57" s="135">
        <f>'将来負担比率（分子）の構造'!L$50</f>
        <v>9019</v>
      </c>
      <c r="N57" s="135"/>
      <c r="O57" s="135"/>
      <c r="P57" s="135">
        <f>'将来負担比率（分子）の構造'!M$50</f>
        <v>8455</v>
      </c>
    </row>
    <row r="58" spans="1:16">
      <c r="A58" s="135" t="s">
        <v>33</v>
      </c>
      <c r="B58" s="135"/>
      <c r="C58" s="135"/>
      <c r="D58" s="135">
        <f>'将来負担比率（分子）の構造'!I$49</f>
        <v>7451</v>
      </c>
      <c r="E58" s="135"/>
      <c r="F58" s="135"/>
      <c r="G58" s="135">
        <f>'将来負担比率（分子）の構造'!J$49</f>
        <v>8669</v>
      </c>
      <c r="H58" s="135"/>
      <c r="I58" s="135"/>
      <c r="J58" s="135">
        <f>'将来負担比率（分子）の構造'!K$49</f>
        <v>8851</v>
      </c>
      <c r="K58" s="135"/>
      <c r="L58" s="135"/>
      <c r="M58" s="135">
        <f>'将来負担比率（分子）の構造'!L$49</f>
        <v>9139</v>
      </c>
      <c r="N58" s="135"/>
      <c r="O58" s="135"/>
      <c r="P58" s="135">
        <f>'将来負担比率（分子）の構造'!M$49</f>
        <v>9675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6979</v>
      </c>
      <c r="C62" s="135"/>
      <c r="D62" s="135"/>
      <c r="E62" s="135">
        <f>'将来負担比率（分子）の構造'!J$45</f>
        <v>7633</v>
      </c>
      <c r="F62" s="135"/>
      <c r="G62" s="135"/>
      <c r="H62" s="135">
        <f>'将来負担比率（分子）の構造'!K$45</f>
        <v>7453</v>
      </c>
      <c r="I62" s="135"/>
      <c r="J62" s="135"/>
      <c r="K62" s="135">
        <f>'将来負担比率（分子）の構造'!L$45</f>
        <v>7096</v>
      </c>
      <c r="L62" s="135"/>
      <c r="M62" s="135"/>
      <c r="N62" s="135">
        <f>'将来負担比率（分子）の構造'!M$45</f>
        <v>6320</v>
      </c>
      <c r="O62" s="135"/>
      <c r="P62" s="135"/>
    </row>
    <row r="63" spans="1:16">
      <c r="A63" s="135" t="s">
        <v>27</v>
      </c>
      <c r="B63" s="135">
        <f>'将来負担比率（分子）の構造'!I$44</f>
        <v>2254</v>
      </c>
      <c r="C63" s="135"/>
      <c r="D63" s="135"/>
      <c r="E63" s="135">
        <f>'将来負担比率（分子）の構造'!J$44</f>
        <v>1866</v>
      </c>
      <c r="F63" s="135"/>
      <c r="G63" s="135"/>
      <c r="H63" s="135">
        <f>'将来負担比率（分子）の構造'!K$44</f>
        <v>1486</v>
      </c>
      <c r="I63" s="135"/>
      <c r="J63" s="135"/>
      <c r="K63" s="135">
        <f>'将来負担比率（分子）の構造'!L$44</f>
        <v>1068</v>
      </c>
      <c r="L63" s="135"/>
      <c r="M63" s="135"/>
      <c r="N63" s="135">
        <f>'将来負担比率（分子）の構造'!M$44</f>
        <v>654</v>
      </c>
      <c r="O63" s="135"/>
      <c r="P63" s="135"/>
    </row>
    <row r="64" spans="1:16">
      <c r="A64" s="135" t="s">
        <v>26</v>
      </c>
      <c r="B64" s="135">
        <f>'将来負担比率（分子）の構造'!I$43</f>
        <v>14266</v>
      </c>
      <c r="C64" s="135"/>
      <c r="D64" s="135"/>
      <c r="E64" s="135">
        <f>'将来負担比率（分子）の構造'!J$43</f>
        <v>14535</v>
      </c>
      <c r="F64" s="135"/>
      <c r="G64" s="135"/>
      <c r="H64" s="135">
        <f>'将来負担比率（分子）の構造'!K$43</f>
        <v>13630</v>
      </c>
      <c r="I64" s="135"/>
      <c r="J64" s="135"/>
      <c r="K64" s="135">
        <f>'将来負担比率（分子）の構造'!L$43</f>
        <v>12934</v>
      </c>
      <c r="L64" s="135"/>
      <c r="M64" s="135"/>
      <c r="N64" s="135">
        <f>'将来負担比率（分子）の構造'!M$43</f>
        <v>12114</v>
      </c>
      <c r="O64" s="135"/>
      <c r="P64" s="135"/>
    </row>
    <row r="65" spans="1:16">
      <c r="A65" s="135" t="s">
        <v>25</v>
      </c>
      <c r="B65" s="135">
        <f>'将来負担比率（分子）の構造'!I$42</f>
        <v>358</v>
      </c>
      <c r="C65" s="135"/>
      <c r="D65" s="135"/>
      <c r="E65" s="135">
        <f>'将来負担比率（分子）の構造'!J$42</f>
        <v>356</v>
      </c>
      <c r="F65" s="135"/>
      <c r="G65" s="135"/>
      <c r="H65" s="135">
        <f>'将来負担比率（分子）の構造'!K$42</f>
        <v>314</v>
      </c>
      <c r="I65" s="135"/>
      <c r="J65" s="135"/>
      <c r="K65" s="135">
        <f>'将来負担比率（分子）の構造'!L$42</f>
        <v>274</v>
      </c>
      <c r="L65" s="135"/>
      <c r="M65" s="135"/>
      <c r="N65" s="135">
        <f>'将来負担比率（分子）の構造'!M$42</f>
        <v>235</v>
      </c>
      <c r="O65" s="135"/>
      <c r="P65" s="135"/>
    </row>
    <row r="66" spans="1:16">
      <c r="A66" s="135" t="s">
        <v>24</v>
      </c>
      <c r="B66" s="135">
        <f>'将来負担比率（分子）の構造'!I$41</f>
        <v>23373</v>
      </c>
      <c r="C66" s="135"/>
      <c r="D66" s="135"/>
      <c r="E66" s="135">
        <f>'将来負担比率（分子）の構造'!J$41</f>
        <v>24465</v>
      </c>
      <c r="F66" s="135"/>
      <c r="G66" s="135"/>
      <c r="H66" s="135">
        <f>'将来負担比率（分子）の構造'!K$41</f>
        <v>24614</v>
      </c>
      <c r="I66" s="135"/>
      <c r="J66" s="135"/>
      <c r="K66" s="135">
        <f>'将来負担比率（分子）の構造'!L$41</f>
        <v>25301</v>
      </c>
      <c r="L66" s="135"/>
      <c r="M66" s="135"/>
      <c r="N66" s="135">
        <f>'将来負担比率（分子）の構造'!M$41</f>
        <v>26113</v>
      </c>
      <c r="O66" s="135"/>
      <c r="P66" s="135"/>
    </row>
    <row r="67" spans="1:16">
      <c r="A67" s="135" t="s">
        <v>62</v>
      </c>
      <c r="B67" s="135" t="e">
        <f>NA()</f>
        <v>#N/A</v>
      </c>
      <c r="C67" s="135">
        <f>IF(ISNUMBER('将来負担比率（分子）の構造'!I$52), IF('将来負担比率（分子）の構造'!I$52 &lt; 0, 0, '将来負担比率（分子）の構造'!I$52), NA())</f>
        <v>847</v>
      </c>
      <c r="D67" s="135" t="e">
        <f>NA()</f>
        <v>#N/A</v>
      </c>
      <c r="E67" s="135" t="e">
        <f>NA()</f>
        <v>#N/A</v>
      </c>
      <c r="F67" s="135">
        <f>IF(ISNUMBER('将来負担比率（分子）の構造'!J$52), IF('将来負担比率（分子）の構造'!J$52 &lt; 0, 0, '将来負担比率（分子）の構造'!J$52), NA())</f>
        <v>465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13404615</v>
      </c>
      <c r="S5" s="581"/>
      <c r="T5" s="581"/>
      <c r="U5" s="581"/>
      <c r="V5" s="581"/>
      <c r="W5" s="581"/>
      <c r="X5" s="581"/>
      <c r="Y5" s="582"/>
      <c r="Z5" s="583">
        <v>33.799999999999997</v>
      </c>
      <c r="AA5" s="583"/>
      <c r="AB5" s="583"/>
      <c r="AC5" s="583"/>
      <c r="AD5" s="584">
        <v>12430397</v>
      </c>
      <c r="AE5" s="584"/>
      <c r="AF5" s="584"/>
      <c r="AG5" s="584"/>
      <c r="AH5" s="584"/>
      <c r="AI5" s="584"/>
      <c r="AJ5" s="584"/>
      <c r="AK5" s="584"/>
      <c r="AL5" s="585">
        <v>60.4</v>
      </c>
      <c r="AM5" s="586"/>
      <c r="AN5" s="586"/>
      <c r="AO5" s="587"/>
      <c r="AP5" s="577" t="s">
        <v>206</v>
      </c>
      <c r="AQ5" s="578"/>
      <c r="AR5" s="578"/>
      <c r="AS5" s="578"/>
      <c r="AT5" s="578"/>
      <c r="AU5" s="578"/>
      <c r="AV5" s="578"/>
      <c r="AW5" s="578"/>
      <c r="AX5" s="578"/>
      <c r="AY5" s="578"/>
      <c r="AZ5" s="578"/>
      <c r="BA5" s="578"/>
      <c r="BB5" s="578"/>
      <c r="BC5" s="578"/>
      <c r="BD5" s="578"/>
      <c r="BE5" s="578"/>
      <c r="BF5" s="579"/>
      <c r="BG5" s="591">
        <v>12426150</v>
      </c>
      <c r="BH5" s="592"/>
      <c r="BI5" s="592"/>
      <c r="BJ5" s="592"/>
      <c r="BK5" s="592"/>
      <c r="BL5" s="592"/>
      <c r="BM5" s="592"/>
      <c r="BN5" s="593"/>
      <c r="BO5" s="594">
        <v>92.7</v>
      </c>
      <c r="BP5" s="594"/>
      <c r="BQ5" s="594"/>
      <c r="BR5" s="594"/>
      <c r="BS5" s="595">
        <v>28804</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209922</v>
      </c>
      <c r="S6" s="592"/>
      <c r="T6" s="592"/>
      <c r="U6" s="592"/>
      <c r="V6" s="592"/>
      <c r="W6" s="592"/>
      <c r="X6" s="592"/>
      <c r="Y6" s="593"/>
      <c r="Z6" s="594">
        <v>0.5</v>
      </c>
      <c r="AA6" s="594"/>
      <c r="AB6" s="594"/>
      <c r="AC6" s="594"/>
      <c r="AD6" s="595">
        <v>209922</v>
      </c>
      <c r="AE6" s="595"/>
      <c r="AF6" s="595"/>
      <c r="AG6" s="595"/>
      <c r="AH6" s="595"/>
      <c r="AI6" s="595"/>
      <c r="AJ6" s="595"/>
      <c r="AK6" s="595"/>
      <c r="AL6" s="596">
        <v>1</v>
      </c>
      <c r="AM6" s="597"/>
      <c r="AN6" s="597"/>
      <c r="AO6" s="598"/>
      <c r="AP6" s="588" t="s">
        <v>211</v>
      </c>
      <c r="AQ6" s="589"/>
      <c r="AR6" s="589"/>
      <c r="AS6" s="589"/>
      <c r="AT6" s="589"/>
      <c r="AU6" s="589"/>
      <c r="AV6" s="589"/>
      <c r="AW6" s="589"/>
      <c r="AX6" s="589"/>
      <c r="AY6" s="589"/>
      <c r="AZ6" s="589"/>
      <c r="BA6" s="589"/>
      <c r="BB6" s="589"/>
      <c r="BC6" s="589"/>
      <c r="BD6" s="589"/>
      <c r="BE6" s="589"/>
      <c r="BF6" s="590"/>
      <c r="BG6" s="591">
        <v>12426150</v>
      </c>
      <c r="BH6" s="592"/>
      <c r="BI6" s="592"/>
      <c r="BJ6" s="592"/>
      <c r="BK6" s="592"/>
      <c r="BL6" s="592"/>
      <c r="BM6" s="592"/>
      <c r="BN6" s="593"/>
      <c r="BO6" s="594">
        <v>92.7</v>
      </c>
      <c r="BP6" s="594"/>
      <c r="BQ6" s="594"/>
      <c r="BR6" s="594"/>
      <c r="BS6" s="595">
        <v>28804</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366467</v>
      </c>
      <c r="CS6" s="592"/>
      <c r="CT6" s="592"/>
      <c r="CU6" s="592"/>
      <c r="CV6" s="592"/>
      <c r="CW6" s="592"/>
      <c r="CX6" s="592"/>
      <c r="CY6" s="593"/>
      <c r="CZ6" s="594">
        <v>0.9</v>
      </c>
      <c r="DA6" s="594"/>
      <c r="DB6" s="594"/>
      <c r="DC6" s="594"/>
      <c r="DD6" s="600">
        <v>13482</v>
      </c>
      <c r="DE6" s="592"/>
      <c r="DF6" s="592"/>
      <c r="DG6" s="592"/>
      <c r="DH6" s="592"/>
      <c r="DI6" s="592"/>
      <c r="DJ6" s="592"/>
      <c r="DK6" s="592"/>
      <c r="DL6" s="592"/>
      <c r="DM6" s="592"/>
      <c r="DN6" s="592"/>
      <c r="DO6" s="592"/>
      <c r="DP6" s="593"/>
      <c r="DQ6" s="600">
        <v>366439</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66275</v>
      </c>
      <c r="S7" s="592"/>
      <c r="T7" s="592"/>
      <c r="U7" s="592"/>
      <c r="V7" s="592"/>
      <c r="W7" s="592"/>
      <c r="X7" s="592"/>
      <c r="Y7" s="593"/>
      <c r="Z7" s="594">
        <v>0.2</v>
      </c>
      <c r="AA7" s="594"/>
      <c r="AB7" s="594"/>
      <c r="AC7" s="594"/>
      <c r="AD7" s="595">
        <v>66275</v>
      </c>
      <c r="AE7" s="595"/>
      <c r="AF7" s="595"/>
      <c r="AG7" s="595"/>
      <c r="AH7" s="595"/>
      <c r="AI7" s="595"/>
      <c r="AJ7" s="595"/>
      <c r="AK7" s="595"/>
      <c r="AL7" s="596">
        <v>0.3</v>
      </c>
      <c r="AM7" s="597"/>
      <c r="AN7" s="597"/>
      <c r="AO7" s="598"/>
      <c r="AP7" s="588" t="s">
        <v>214</v>
      </c>
      <c r="AQ7" s="589"/>
      <c r="AR7" s="589"/>
      <c r="AS7" s="589"/>
      <c r="AT7" s="589"/>
      <c r="AU7" s="589"/>
      <c r="AV7" s="589"/>
      <c r="AW7" s="589"/>
      <c r="AX7" s="589"/>
      <c r="AY7" s="589"/>
      <c r="AZ7" s="589"/>
      <c r="BA7" s="589"/>
      <c r="BB7" s="589"/>
      <c r="BC7" s="589"/>
      <c r="BD7" s="589"/>
      <c r="BE7" s="589"/>
      <c r="BF7" s="590"/>
      <c r="BG7" s="591">
        <v>6624011</v>
      </c>
      <c r="BH7" s="592"/>
      <c r="BI7" s="592"/>
      <c r="BJ7" s="592"/>
      <c r="BK7" s="592"/>
      <c r="BL7" s="592"/>
      <c r="BM7" s="592"/>
      <c r="BN7" s="593"/>
      <c r="BO7" s="594">
        <v>49.4</v>
      </c>
      <c r="BP7" s="594"/>
      <c r="BQ7" s="594"/>
      <c r="BR7" s="594"/>
      <c r="BS7" s="595">
        <v>28804</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4385917</v>
      </c>
      <c r="CS7" s="592"/>
      <c r="CT7" s="592"/>
      <c r="CU7" s="592"/>
      <c r="CV7" s="592"/>
      <c r="CW7" s="592"/>
      <c r="CX7" s="592"/>
      <c r="CY7" s="593"/>
      <c r="CZ7" s="594">
        <v>11.3</v>
      </c>
      <c r="DA7" s="594"/>
      <c r="DB7" s="594"/>
      <c r="DC7" s="594"/>
      <c r="DD7" s="600">
        <v>625711</v>
      </c>
      <c r="DE7" s="592"/>
      <c r="DF7" s="592"/>
      <c r="DG7" s="592"/>
      <c r="DH7" s="592"/>
      <c r="DI7" s="592"/>
      <c r="DJ7" s="592"/>
      <c r="DK7" s="592"/>
      <c r="DL7" s="592"/>
      <c r="DM7" s="592"/>
      <c r="DN7" s="592"/>
      <c r="DO7" s="592"/>
      <c r="DP7" s="593"/>
      <c r="DQ7" s="600">
        <v>3569867</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96252</v>
      </c>
      <c r="S8" s="592"/>
      <c r="T8" s="592"/>
      <c r="U8" s="592"/>
      <c r="V8" s="592"/>
      <c r="W8" s="592"/>
      <c r="X8" s="592"/>
      <c r="Y8" s="593"/>
      <c r="Z8" s="594">
        <v>0.2</v>
      </c>
      <c r="AA8" s="594"/>
      <c r="AB8" s="594"/>
      <c r="AC8" s="594"/>
      <c r="AD8" s="595">
        <v>96252</v>
      </c>
      <c r="AE8" s="595"/>
      <c r="AF8" s="595"/>
      <c r="AG8" s="595"/>
      <c r="AH8" s="595"/>
      <c r="AI8" s="595"/>
      <c r="AJ8" s="595"/>
      <c r="AK8" s="595"/>
      <c r="AL8" s="596">
        <v>0.5</v>
      </c>
      <c r="AM8" s="597"/>
      <c r="AN8" s="597"/>
      <c r="AO8" s="598"/>
      <c r="AP8" s="588" t="s">
        <v>217</v>
      </c>
      <c r="AQ8" s="589"/>
      <c r="AR8" s="589"/>
      <c r="AS8" s="589"/>
      <c r="AT8" s="589"/>
      <c r="AU8" s="589"/>
      <c r="AV8" s="589"/>
      <c r="AW8" s="589"/>
      <c r="AX8" s="589"/>
      <c r="AY8" s="589"/>
      <c r="AZ8" s="589"/>
      <c r="BA8" s="589"/>
      <c r="BB8" s="589"/>
      <c r="BC8" s="589"/>
      <c r="BD8" s="589"/>
      <c r="BE8" s="589"/>
      <c r="BF8" s="590"/>
      <c r="BG8" s="591">
        <v>151847</v>
      </c>
      <c r="BH8" s="592"/>
      <c r="BI8" s="592"/>
      <c r="BJ8" s="592"/>
      <c r="BK8" s="592"/>
      <c r="BL8" s="592"/>
      <c r="BM8" s="592"/>
      <c r="BN8" s="593"/>
      <c r="BO8" s="594">
        <v>1.1000000000000001</v>
      </c>
      <c r="BP8" s="594"/>
      <c r="BQ8" s="594"/>
      <c r="BR8" s="594"/>
      <c r="BS8" s="600" t="s">
        <v>110</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17221092</v>
      </c>
      <c r="CS8" s="592"/>
      <c r="CT8" s="592"/>
      <c r="CU8" s="592"/>
      <c r="CV8" s="592"/>
      <c r="CW8" s="592"/>
      <c r="CX8" s="592"/>
      <c r="CY8" s="593"/>
      <c r="CZ8" s="594">
        <v>44.4</v>
      </c>
      <c r="DA8" s="594"/>
      <c r="DB8" s="594"/>
      <c r="DC8" s="594"/>
      <c r="DD8" s="600">
        <v>130212</v>
      </c>
      <c r="DE8" s="592"/>
      <c r="DF8" s="592"/>
      <c r="DG8" s="592"/>
      <c r="DH8" s="592"/>
      <c r="DI8" s="592"/>
      <c r="DJ8" s="592"/>
      <c r="DK8" s="592"/>
      <c r="DL8" s="592"/>
      <c r="DM8" s="592"/>
      <c r="DN8" s="592"/>
      <c r="DO8" s="592"/>
      <c r="DP8" s="593"/>
      <c r="DQ8" s="600">
        <v>8464981</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147697</v>
      </c>
      <c r="S9" s="592"/>
      <c r="T9" s="592"/>
      <c r="U9" s="592"/>
      <c r="V9" s="592"/>
      <c r="W9" s="592"/>
      <c r="X9" s="592"/>
      <c r="Y9" s="593"/>
      <c r="Z9" s="594">
        <v>0.4</v>
      </c>
      <c r="AA9" s="594"/>
      <c r="AB9" s="594"/>
      <c r="AC9" s="594"/>
      <c r="AD9" s="595">
        <v>147697</v>
      </c>
      <c r="AE9" s="595"/>
      <c r="AF9" s="595"/>
      <c r="AG9" s="595"/>
      <c r="AH9" s="595"/>
      <c r="AI9" s="595"/>
      <c r="AJ9" s="595"/>
      <c r="AK9" s="595"/>
      <c r="AL9" s="596">
        <v>0.7</v>
      </c>
      <c r="AM9" s="597"/>
      <c r="AN9" s="597"/>
      <c r="AO9" s="598"/>
      <c r="AP9" s="588" t="s">
        <v>220</v>
      </c>
      <c r="AQ9" s="589"/>
      <c r="AR9" s="589"/>
      <c r="AS9" s="589"/>
      <c r="AT9" s="589"/>
      <c r="AU9" s="589"/>
      <c r="AV9" s="589"/>
      <c r="AW9" s="589"/>
      <c r="AX9" s="589"/>
      <c r="AY9" s="589"/>
      <c r="AZ9" s="589"/>
      <c r="BA9" s="589"/>
      <c r="BB9" s="589"/>
      <c r="BC9" s="589"/>
      <c r="BD9" s="589"/>
      <c r="BE9" s="589"/>
      <c r="BF9" s="590"/>
      <c r="BG9" s="591">
        <v>5877385</v>
      </c>
      <c r="BH9" s="592"/>
      <c r="BI9" s="592"/>
      <c r="BJ9" s="592"/>
      <c r="BK9" s="592"/>
      <c r="BL9" s="592"/>
      <c r="BM9" s="592"/>
      <c r="BN9" s="593"/>
      <c r="BO9" s="594">
        <v>43.8</v>
      </c>
      <c r="BP9" s="594"/>
      <c r="BQ9" s="594"/>
      <c r="BR9" s="594"/>
      <c r="BS9" s="600" t="s">
        <v>110</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4911780</v>
      </c>
      <c r="CS9" s="592"/>
      <c r="CT9" s="592"/>
      <c r="CU9" s="592"/>
      <c r="CV9" s="592"/>
      <c r="CW9" s="592"/>
      <c r="CX9" s="592"/>
      <c r="CY9" s="593"/>
      <c r="CZ9" s="594">
        <v>12.7</v>
      </c>
      <c r="DA9" s="594"/>
      <c r="DB9" s="594"/>
      <c r="DC9" s="594"/>
      <c r="DD9" s="600">
        <v>217410</v>
      </c>
      <c r="DE9" s="592"/>
      <c r="DF9" s="592"/>
      <c r="DG9" s="592"/>
      <c r="DH9" s="592"/>
      <c r="DI9" s="592"/>
      <c r="DJ9" s="592"/>
      <c r="DK9" s="592"/>
      <c r="DL9" s="592"/>
      <c r="DM9" s="592"/>
      <c r="DN9" s="592"/>
      <c r="DO9" s="592"/>
      <c r="DP9" s="593"/>
      <c r="DQ9" s="600">
        <v>2925204</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984009</v>
      </c>
      <c r="S10" s="592"/>
      <c r="T10" s="592"/>
      <c r="U10" s="592"/>
      <c r="V10" s="592"/>
      <c r="W10" s="592"/>
      <c r="X10" s="592"/>
      <c r="Y10" s="593"/>
      <c r="Z10" s="594">
        <v>2.5</v>
      </c>
      <c r="AA10" s="594"/>
      <c r="AB10" s="594"/>
      <c r="AC10" s="594"/>
      <c r="AD10" s="595">
        <v>984009</v>
      </c>
      <c r="AE10" s="595"/>
      <c r="AF10" s="595"/>
      <c r="AG10" s="595"/>
      <c r="AH10" s="595"/>
      <c r="AI10" s="595"/>
      <c r="AJ10" s="595"/>
      <c r="AK10" s="595"/>
      <c r="AL10" s="596">
        <v>4.8</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189124</v>
      </c>
      <c r="BH10" s="592"/>
      <c r="BI10" s="592"/>
      <c r="BJ10" s="592"/>
      <c r="BK10" s="592"/>
      <c r="BL10" s="592"/>
      <c r="BM10" s="592"/>
      <c r="BN10" s="593"/>
      <c r="BO10" s="594">
        <v>1.4</v>
      </c>
      <c r="BP10" s="594"/>
      <c r="BQ10" s="594"/>
      <c r="BR10" s="594"/>
      <c r="BS10" s="600" t="s">
        <v>110</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24352</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21849</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v>53900</v>
      </c>
      <c r="S11" s="592"/>
      <c r="T11" s="592"/>
      <c r="U11" s="592"/>
      <c r="V11" s="592"/>
      <c r="W11" s="592"/>
      <c r="X11" s="592"/>
      <c r="Y11" s="593"/>
      <c r="Z11" s="594">
        <v>0.1</v>
      </c>
      <c r="AA11" s="594"/>
      <c r="AB11" s="594"/>
      <c r="AC11" s="594"/>
      <c r="AD11" s="595">
        <v>53900</v>
      </c>
      <c r="AE11" s="595"/>
      <c r="AF11" s="595"/>
      <c r="AG11" s="595"/>
      <c r="AH11" s="595"/>
      <c r="AI11" s="595"/>
      <c r="AJ11" s="595"/>
      <c r="AK11" s="595"/>
      <c r="AL11" s="596">
        <v>0.3</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405655</v>
      </c>
      <c r="BH11" s="592"/>
      <c r="BI11" s="592"/>
      <c r="BJ11" s="592"/>
      <c r="BK11" s="592"/>
      <c r="BL11" s="592"/>
      <c r="BM11" s="592"/>
      <c r="BN11" s="593"/>
      <c r="BO11" s="594">
        <v>3</v>
      </c>
      <c r="BP11" s="594"/>
      <c r="BQ11" s="594"/>
      <c r="BR11" s="594"/>
      <c r="BS11" s="600">
        <v>28804</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159684</v>
      </c>
      <c r="CS11" s="592"/>
      <c r="CT11" s="592"/>
      <c r="CU11" s="592"/>
      <c r="CV11" s="592"/>
      <c r="CW11" s="592"/>
      <c r="CX11" s="592"/>
      <c r="CY11" s="593"/>
      <c r="CZ11" s="594">
        <v>0.4</v>
      </c>
      <c r="DA11" s="594"/>
      <c r="DB11" s="594"/>
      <c r="DC11" s="594"/>
      <c r="DD11" s="600">
        <v>50516</v>
      </c>
      <c r="DE11" s="592"/>
      <c r="DF11" s="592"/>
      <c r="DG11" s="592"/>
      <c r="DH11" s="592"/>
      <c r="DI11" s="592"/>
      <c r="DJ11" s="592"/>
      <c r="DK11" s="592"/>
      <c r="DL11" s="592"/>
      <c r="DM11" s="592"/>
      <c r="DN11" s="592"/>
      <c r="DO11" s="592"/>
      <c r="DP11" s="593"/>
      <c r="DQ11" s="600">
        <v>138837</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5036302</v>
      </c>
      <c r="BH12" s="592"/>
      <c r="BI12" s="592"/>
      <c r="BJ12" s="592"/>
      <c r="BK12" s="592"/>
      <c r="BL12" s="592"/>
      <c r="BM12" s="592"/>
      <c r="BN12" s="593"/>
      <c r="BO12" s="594">
        <v>37.6</v>
      </c>
      <c r="BP12" s="594"/>
      <c r="BQ12" s="594"/>
      <c r="BR12" s="594"/>
      <c r="BS12" s="600" t="s">
        <v>110</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168033</v>
      </c>
      <c r="CS12" s="592"/>
      <c r="CT12" s="592"/>
      <c r="CU12" s="592"/>
      <c r="CV12" s="592"/>
      <c r="CW12" s="592"/>
      <c r="CX12" s="592"/>
      <c r="CY12" s="593"/>
      <c r="CZ12" s="594">
        <v>0.4</v>
      </c>
      <c r="DA12" s="594"/>
      <c r="DB12" s="594"/>
      <c r="DC12" s="594"/>
      <c r="DD12" s="600">
        <v>50383</v>
      </c>
      <c r="DE12" s="592"/>
      <c r="DF12" s="592"/>
      <c r="DG12" s="592"/>
      <c r="DH12" s="592"/>
      <c r="DI12" s="592"/>
      <c r="DJ12" s="592"/>
      <c r="DK12" s="592"/>
      <c r="DL12" s="592"/>
      <c r="DM12" s="592"/>
      <c r="DN12" s="592"/>
      <c r="DO12" s="592"/>
      <c r="DP12" s="593"/>
      <c r="DQ12" s="600">
        <v>81179</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103255</v>
      </c>
      <c r="S13" s="592"/>
      <c r="T13" s="592"/>
      <c r="U13" s="592"/>
      <c r="V13" s="592"/>
      <c r="W13" s="592"/>
      <c r="X13" s="592"/>
      <c r="Y13" s="593"/>
      <c r="Z13" s="594">
        <v>0.3</v>
      </c>
      <c r="AA13" s="594"/>
      <c r="AB13" s="594"/>
      <c r="AC13" s="594"/>
      <c r="AD13" s="595">
        <v>103255</v>
      </c>
      <c r="AE13" s="595"/>
      <c r="AF13" s="595"/>
      <c r="AG13" s="595"/>
      <c r="AH13" s="595"/>
      <c r="AI13" s="595"/>
      <c r="AJ13" s="595"/>
      <c r="AK13" s="595"/>
      <c r="AL13" s="596">
        <v>0.5</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4928097</v>
      </c>
      <c r="BH13" s="592"/>
      <c r="BI13" s="592"/>
      <c r="BJ13" s="592"/>
      <c r="BK13" s="592"/>
      <c r="BL13" s="592"/>
      <c r="BM13" s="592"/>
      <c r="BN13" s="593"/>
      <c r="BO13" s="594">
        <v>36.799999999999997</v>
      </c>
      <c r="BP13" s="594"/>
      <c r="BQ13" s="594"/>
      <c r="BR13" s="594"/>
      <c r="BS13" s="600" t="s">
        <v>110</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4025672</v>
      </c>
      <c r="CS13" s="592"/>
      <c r="CT13" s="592"/>
      <c r="CU13" s="592"/>
      <c r="CV13" s="592"/>
      <c r="CW13" s="592"/>
      <c r="CX13" s="592"/>
      <c r="CY13" s="593"/>
      <c r="CZ13" s="594">
        <v>10.4</v>
      </c>
      <c r="DA13" s="594"/>
      <c r="DB13" s="594"/>
      <c r="DC13" s="594"/>
      <c r="DD13" s="600">
        <v>936394</v>
      </c>
      <c r="DE13" s="592"/>
      <c r="DF13" s="592"/>
      <c r="DG13" s="592"/>
      <c r="DH13" s="592"/>
      <c r="DI13" s="592"/>
      <c r="DJ13" s="592"/>
      <c r="DK13" s="592"/>
      <c r="DL13" s="592"/>
      <c r="DM13" s="592"/>
      <c r="DN13" s="592"/>
      <c r="DO13" s="592"/>
      <c r="DP13" s="593"/>
      <c r="DQ13" s="600">
        <v>2307700</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150209</v>
      </c>
      <c r="BH14" s="592"/>
      <c r="BI14" s="592"/>
      <c r="BJ14" s="592"/>
      <c r="BK14" s="592"/>
      <c r="BL14" s="592"/>
      <c r="BM14" s="592"/>
      <c r="BN14" s="593"/>
      <c r="BO14" s="594">
        <v>1.1000000000000001</v>
      </c>
      <c r="BP14" s="594"/>
      <c r="BQ14" s="594"/>
      <c r="BR14" s="594"/>
      <c r="BS14" s="600" t="s">
        <v>110</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1360640</v>
      </c>
      <c r="CS14" s="592"/>
      <c r="CT14" s="592"/>
      <c r="CU14" s="592"/>
      <c r="CV14" s="592"/>
      <c r="CW14" s="592"/>
      <c r="CX14" s="592"/>
      <c r="CY14" s="593"/>
      <c r="CZ14" s="594">
        <v>3.5</v>
      </c>
      <c r="DA14" s="594"/>
      <c r="DB14" s="594"/>
      <c r="DC14" s="594"/>
      <c r="DD14" s="600">
        <v>245241</v>
      </c>
      <c r="DE14" s="592"/>
      <c r="DF14" s="592"/>
      <c r="DG14" s="592"/>
      <c r="DH14" s="592"/>
      <c r="DI14" s="592"/>
      <c r="DJ14" s="592"/>
      <c r="DK14" s="592"/>
      <c r="DL14" s="592"/>
      <c r="DM14" s="592"/>
      <c r="DN14" s="592"/>
      <c r="DO14" s="592"/>
      <c r="DP14" s="593"/>
      <c r="DQ14" s="600">
        <v>852079</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67614</v>
      </c>
      <c r="S15" s="592"/>
      <c r="T15" s="592"/>
      <c r="U15" s="592"/>
      <c r="V15" s="592"/>
      <c r="W15" s="592"/>
      <c r="X15" s="592"/>
      <c r="Y15" s="593"/>
      <c r="Z15" s="594">
        <v>0.2</v>
      </c>
      <c r="AA15" s="594"/>
      <c r="AB15" s="594"/>
      <c r="AC15" s="594"/>
      <c r="AD15" s="595">
        <v>67614</v>
      </c>
      <c r="AE15" s="595"/>
      <c r="AF15" s="595"/>
      <c r="AG15" s="595"/>
      <c r="AH15" s="595"/>
      <c r="AI15" s="595"/>
      <c r="AJ15" s="595"/>
      <c r="AK15" s="595"/>
      <c r="AL15" s="596">
        <v>0.3</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615628</v>
      </c>
      <c r="BH15" s="592"/>
      <c r="BI15" s="592"/>
      <c r="BJ15" s="592"/>
      <c r="BK15" s="592"/>
      <c r="BL15" s="592"/>
      <c r="BM15" s="592"/>
      <c r="BN15" s="593"/>
      <c r="BO15" s="594">
        <v>4.5999999999999996</v>
      </c>
      <c r="BP15" s="594"/>
      <c r="BQ15" s="594"/>
      <c r="BR15" s="594"/>
      <c r="BS15" s="600" t="s">
        <v>110</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3869211</v>
      </c>
      <c r="CS15" s="592"/>
      <c r="CT15" s="592"/>
      <c r="CU15" s="592"/>
      <c r="CV15" s="592"/>
      <c r="CW15" s="592"/>
      <c r="CX15" s="592"/>
      <c r="CY15" s="593"/>
      <c r="CZ15" s="594">
        <v>10</v>
      </c>
      <c r="DA15" s="594"/>
      <c r="DB15" s="594"/>
      <c r="DC15" s="594"/>
      <c r="DD15" s="600">
        <v>916186</v>
      </c>
      <c r="DE15" s="592"/>
      <c r="DF15" s="592"/>
      <c r="DG15" s="592"/>
      <c r="DH15" s="592"/>
      <c r="DI15" s="592"/>
      <c r="DJ15" s="592"/>
      <c r="DK15" s="592"/>
      <c r="DL15" s="592"/>
      <c r="DM15" s="592"/>
      <c r="DN15" s="592"/>
      <c r="DO15" s="592"/>
      <c r="DP15" s="593"/>
      <c r="DQ15" s="600">
        <v>2834109</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6479290</v>
      </c>
      <c r="S16" s="592"/>
      <c r="T16" s="592"/>
      <c r="U16" s="592"/>
      <c r="V16" s="592"/>
      <c r="W16" s="592"/>
      <c r="X16" s="592"/>
      <c r="Y16" s="593"/>
      <c r="Z16" s="594">
        <v>16.3</v>
      </c>
      <c r="AA16" s="594"/>
      <c r="AB16" s="594"/>
      <c r="AC16" s="594"/>
      <c r="AD16" s="595">
        <v>6270672</v>
      </c>
      <c r="AE16" s="595"/>
      <c r="AF16" s="595"/>
      <c r="AG16" s="595"/>
      <c r="AH16" s="595"/>
      <c r="AI16" s="595"/>
      <c r="AJ16" s="595"/>
      <c r="AK16" s="595"/>
      <c r="AL16" s="596">
        <v>30.5</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48916</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18360</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6270672</v>
      </c>
      <c r="S17" s="592"/>
      <c r="T17" s="592"/>
      <c r="U17" s="592"/>
      <c r="V17" s="592"/>
      <c r="W17" s="592"/>
      <c r="X17" s="592"/>
      <c r="Y17" s="593"/>
      <c r="Z17" s="594">
        <v>15.8</v>
      </c>
      <c r="AA17" s="594"/>
      <c r="AB17" s="594"/>
      <c r="AC17" s="594"/>
      <c r="AD17" s="595">
        <v>6270672</v>
      </c>
      <c r="AE17" s="595"/>
      <c r="AF17" s="595"/>
      <c r="AG17" s="595"/>
      <c r="AH17" s="595"/>
      <c r="AI17" s="595"/>
      <c r="AJ17" s="595"/>
      <c r="AK17" s="595"/>
      <c r="AL17" s="596">
        <v>30.5</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2231504</v>
      </c>
      <c r="CS17" s="592"/>
      <c r="CT17" s="592"/>
      <c r="CU17" s="592"/>
      <c r="CV17" s="592"/>
      <c r="CW17" s="592"/>
      <c r="CX17" s="592"/>
      <c r="CY17" s="593"/>
      <c r="CZ17" s="594">
        <v>5.8</v>
      </c>
      <c r="DA17" s="594"/>
      <c r="DB17" s="594"/>
      <c r="DC17" s="594"/>
      <c r="DD17" s="600" t="s">
        <v>110</v>
      </c>
      <c r="DE17" s="592"/>
      <c r="DF17" s="592"/>
      <c r="DG17" s="592"/>
      <c r="DH17" s="592"/>
      <c r="DI17" s="592"/>
      <c r="DJ17" s="592"/>
      <c r="DK17" s="592"/>
      <c r="DL17" s="592"/>
      <c r="DM17" s="592"/>
      <c r="DN17" s="592"/>
      <c r="DO17" s="592"/>
      <c r="DP17" s="593"/>
      <c r="DQ17" s="600">
        <v>2183320</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208612</v>
      </c>
      <c r="S18" s="592"/>
      <c r="T18" s="592"/>
      <c r="U18" s="592"/>
      <c r="V18" s="592"/>
      <c r="W18" s="592"/>
      <c r="X18" s="592"/>
      <c r="Y18" s="593"/>
      <c r="Z18" s="594">
        <v>0.5</v>
      </c>
      <c r="AA18" s="594"/>
      <c r="AB18" s="594"/>
      <c r="AC18" s="594"/>
      <c r="AD18" s="595" t="s">
        <v>110</v>
      </c>
      <c r="AE18" s="595"/>
      <c r="AF18" s="595"/>
      <c r="AG18" s="595"/>
      <c r="AH18" s="595"/>
      <c r="AI18" s="595"/>
      <c r="AJ18" s="595"/>
      <c r="AK18" s="595"/>
      <c r="AL18" s="596" t="s">
        <v>110</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v>978465</v>
      </c>
      <c r="BH19" s="592"/>
      <c r="BI19" s="592"/>
      <c r="BJ19" s="592"/>
      <c r="BK19" s="592"/>
      <c r="BL19" s="592"/>
      <c r="BM19" s="592"/>
      <c r="BN19" s="593"/>
      <c r="BO19" s="594">
        <v>7.3</v>
      </c>
      <c r="BP19" s="594"/>
      <c r="BQ19" s="594"/>
      <c r="BR19" s="594"/>
      <c r="BS19" s="600" t="s">
        <v>110</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21612829</v>
      </c>
      <c r="S20" s="592"/>
      <c r="T20" s="592"/>
      <c r="U20" s="592"/>
      <c r="V20" s="592"/>
      <c r="W20" s="592"/>
      <c r="X20" s="592"/>
      <c r="Y20" s="593"/>
      <c r="Z20" s="594">
        <v>54.5</v>
      </c>
      <c r="AA20" s="594"/>
      <c r="AB20" s="594"/>
      <c r="AC20" s="594"/>
      <c r="AD20" s="595">
        <v>20429993</v>
      </c>
      <c r="AE20" s="595"/>
      <c r="AF20" s="595"/>
      <c r="AG20" s="595"/>
      <c r="AH20" s="595"/>
      <c r="AI20" s="595"/>
      <c r="AJ20" s="595"/>
      <c r="AK20" s="595"/>
      <c r="AL20" s="596">
        <v>99.2</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v>978465</v>
      </c>
      <c r="BH20" s="592"/>
      <c r="BI20" s="592"/>
      <c r="BJ20" s="592"/>
      <c r="BK20" s="592"/>
      <c r="BL20" s="592"/>
      <c r="BM20" s="592"/>
      <c r="BN20" s="593"/>
      <c r="BO20" s="594">
        <v>7.3</v>
      </c>
      <c r="BP20" s="594"/>
      <c r="BQ20" s="594"/>
      <c r="BR20" s="594"/>
      <c r="BS20" s="600" t="s">
        <v>110</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38773268</v>
      </c>
      <c r="CS20" s="592"/>
      <c r="CT20" s="592"/>
      <c r="CU20" s="592"/>
      <c r="CV20" s="592"/>
      <c r="CW20" s="592"/>
      <c r="CX20" s="592"/>
      <c r="CY20" s="593"/>
      <c r="CZ20" s="594">
        <v>100</v>
      </c>
      <c r="DA20" s="594"/>
      <c r="DB20" s="594"/>
      <c r="DC20" s="594"/>
      <c r="DD20" s="600">
        <v>3185535</v>
      </c>
      <c r="DE20" s="592"/>
      <c r="DF20" s="592"/>
      <c r="DG20" s="592"/>
      <c r="DH20" s="592"/>
      <c r="DI20" s="592"/>
      <c r="DJ20" s="592"/>
      <c r="DK20" s="592"/>
      <c r="DL20" s="592"/>
      <c r="DM20" s="592"/>
      <c r="DN20" s="592"/>
      <c r="DO20" s="592"/>
      <c r="DP20" s="593"/>
      <c r="DQ20" s="600">
        <v>23763924</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20318</v>
      </c>
      <c r="S21" s="592"/>
      <c r="T21" s="592"/>
      <c r="U21" s="592"/>
      <c r="V21" s="592"/>
      <c r="W21" s="592"/>
      <c r="X21" s="592"/>
      <c r="Y21" s="593"/>
      <c r="Z21" s="594">
        <v>0.1</v>
      </c>
      <c r="AA21" s="594"/>
      <c r="AB21" s="594"/>
      <c r="AC21" s="594"/>
      <c r="AD21" s="595">
        <v>20318</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v>4247</v>
      </c>
      <c r="BH21" s="592"/>
      <c r="BI21" s="592"/>
      <c r="BJ21" s="592"/>
      <c r="BK21" s="592"/>
      <c r="BL21" s="592"/>
      <c r="BM21" s="592"/>
      <c r="BN21" s="593"/>
      <c r="BO21" s="594">
        <v>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823554</v>
      </c>
      <c r="S22" s="592"/>
      <c r="T22" s="592"/>
      <c r="U22" s="592"/>
      <c r="V22" s="592"/>
      <c r="W22" s="592"/>
      <c r="X22" s="592"/>
      <c r="Y22" s="593"/>
      <c r="Z22" s="594">
        <v>2.1</v>
      </c>
      <c r="AA22" s="594"/>
      <c r="AB22" s="594"/>
      <c r="AC22" s="594"/>
      <c r="AD22" s="595" t="s">
        <v>110</v>
      </c>
      <c r="AE22" s="595"/>
      <c r="AF22" s="595"/>
      <c r="AG22" s="595"/>
      <c r="AH22" s="595"/>
      <c r="AI22" s="595"/>
      <c r="AJ22" s="595"/>
      <c r="AK22" s="595"/>
      <c r="AL22" s="596" t="s">
        <v>110</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630333</v>
      </c>
      <c r="S23" s="592"/>
      <c r="T23" s="592"/>
      <c r="U23" s="592"/>
      <c r="V23" s="592"/>
      <c r="W23" s="592"/>
      <c r="X23" s="592"/>
      <c r="Y23" s="593"/>
      <c r="Z23" s="594">
        <v>1.6</v>
      </c>
      <c r="AA23" s="594"/>
      <c r="AB23" s="594"/>
      <c r="AC23" s="594"/>
      <c r="AD23" s="595">
        <v>131622</v>
      </c>
      <c r="AE23" s="595"/>
      <c r="AF23" s="595"/>
      <c r="AG23" s="595"/>
      <c r="AH23" s="595"/>
      <c r="AI23" s="595"/>
      <c r="AJ23" s="595"/>
      <c r="AK23" s="595"/>
      <c r="AL23" s="596">
        <v>0.6</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v>974218</v>
      </c>
      <c r="BH23" s="592"/>
      <c r="BI23" s="592"/>
      <c r="BJ23" s="592"/>
      <c r="BK23" s="592"/>
      <c r="BL23" s="592"/>
      <c r="BM23" s="592"/>
      <c r="BN23" s="593"/>
      <c r="BO23" s="594">
        <v>7.3</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4" t="s">
        <v>265</v>
      </c>
      <c r="DM23" s="615"/>
      <c r="DN23" s="615"/>
      <c r="DO23" s="615"/>
      <c r="DP23" s="615"/>
      <c r="DQ23" s="615"/>
      <c r="DR23" s="615"/>
      <c r="DS23" s="615"/>
      <c r="DT23" s="615"/>
      <c r="DU23" s="615"/>
      <c r="DV23" s="616"/>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272889</v>
      </c>
      <c r="S24" s="592"/>
      <c r="T24" s="592"/>
      <c r="U24" s="592"/>
      <c r="V24" s="592"/>
      <c r="W24" s="592"/>
      <c r="X24" s="592"/>
      <c r="Y24" s="593"/>
      <c r="Z24" s="594">
        <v>0.7</v>
      </c>
      <c r="AA24" s="594"/>
      <c r="AB24" s="594"/>
      <c r="AC24" s="594"/>
      <c r="AD24" s="595" t="s">
        <v>110</v>
      </c>
      <c r="AE24" s="595"/>
      <c r="AF24" s="595"/>
      <c r="AG24" s="595"/>
      <c r="AH24" s="595"/>
      <c r="AI24" s="595"/>
      <c r="AJ24" s="595"/>
      <c r="AK24" s="595"/>
      <c r="AL24" s="596" t="s">
        <v>110</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20223793</v>
      </c>
      <c r="CS24" s="581"/>
      <c r="CT24" s="581"/>
      <c r="CU24" s="581"/>
      <c r="CV24" s="581"/>
      <c r="CW24" s="581"/>
      <c r="CX24" s="581"/>
      <c r="CY24" s="582"/>
      <c r="CZ24" s="618">
        <v>52.2</v>
      </c>
      <c r="DA24" s="619"/>
      <c r="DB24" s="619"/>
      <c r="DC24" s="620"/>
      <c r="DD24" s="617">
        <v>11840420</v>
      </c>
      <c r="DE24" s="581"/>
      <c r="DF24" s="581"/>
      <c r="DG24" s="581"/>
      <c r="DH24" s="581"/>
      <c r="DI24" s="581"/>
      <c r="DJ24" s="581"/>
      <c r="DK24" s="582"/>
      <c r="DL24" s="617">
        <v>11720393</v>
      </c>
      <c r="DM24" s="581"/>
      <c r="DN24" s="581"/>
      <c r="DO24" s="581"/>
      <c r="DP24" s="581"/>
      <c r="DQ24" s="581"/>
      <c r="DR24" s="581"/>
      <c r="DS24" s="581"/>
      <c r="DT24" s="581"/>
      <c r="DU24" s="581"/>
      <c r="DV24" s="582"/>
      <c r="DW24" s="585">
        <v>53.1</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6864694</v>
      </c>
      <c r="S25" s="592"/>
      <c r="T25" s="592"/>
      <c r="U25" s="592"/>
      <c r="V25" s="592"/>
      <c r="W25" s="592"/>
      <c r="X25" s="592"/>
      <c r="Y25" s="593"/>
      <c r="Z25" s="594">
        <v>17.3</v>
      </c>
      <c r="AA25" s="594"/>
      <c r="AB25" s="594"/>
      <c r="AC25" s="594"/>
      <c r="AD25" s="595" t="s">
        <v>110</v>
      </c>
      <c r="AE25" s="595"/>
      <c r="AF25" s="595"/>
      <c r="AG25" s="595"/>
      <c r="AH25" s="595"/>
      <c r="AI25" s="595"/>
      <c r="AJ25" s="595"/>
      <c r="AK25" s="595"/>
      <c r="AL25" s="596" t="s">
        <v>110</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7189345</v>
      </c>
      <c r="CS25" s="623"/>
      <c r="CT25" s="623"/>
      <c r="CU25" s="623"/>
      <c r="CV25" s="623"/>
      <c r="CW25" s="623"/>
      <c r="CX25" s="623"/>
      <c r="CY25" s="624"/>
      <c r="CZ25" s="625">
        <v>18.5</v>
      </c>
      <c r="DA25" s="626"/>
      <c r="DB25" s="626"/>
      <c r="DC25" s="627"/>
      <c r="DD25" s="600">
        <v>6389165</v>
      </c>
      <c r="DE25" s="623"/>
      <c r="DF25" s="623"/>
      <c r="DG25" s="623"/>
      <c r="DH25" s="623"/>
      <c r="DI25" s="623"/>
      <c r="DJ25" s="623"/>
      <c r="DK25" s="624"/>
      <c r="DL25" s="600">
        <v>6278402</v>
      </c>
      <c r="DM25" s="623"/>
      <c r="DN25" s="623"/>
      <c r="DO25" s="623"/>
      <c r="DP25" s="623"/>
      <c r="DQ25" s="623"/>
      <c r="DR25" s="623"/>
      <c r="DS25" s="623"/>
      <c r="DT25" s="623"/>
      <c r="DU25" s="623"/>
      <c r="DV25" s="624"/>
      <c r="DW25" s="596">
        <v>28.4</v>
      </c>
      <c r="DX25" s="621"/>
      <c r="DY25" s="621"/>
      <c r="DZ25" s="621"/>
      <c r="EA25" s="621"/>
      <c r="EB25" s="621"/>
      <c r="EC25" s="622"/>
    </row>
    <row r="26" spans="2:133" ht="11.25" customHeight="1">
      <c r="B26" s="628" t="s">
        <v>273</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4643832</v>
      </c>
      <c r="CS26" s="592"/>
      <c r="CT26" s="592"/>
      <c r="CU26" s="592"/>
      <c r="CV26" s="592"/>
      <c r="CW26" s="592"/>
      <c r="CX26" s="592"/>
      <c r="CY26" s="593"/>
      <c r="CZ26" s="625">
        <v>12</v>
      </c>
      <c r="DA26" s="626"/>
      <c r="DB26" s="626"/>
      <c r="DC26" s="627"/>
      <c r="DD26" s="600">
        <v>3957869</v>
      </c>
      <c r="DE26" s="592"/>
      <c r="DF26" s="592"/>
      <c r="DG26" s="592"/>
      <c r="DH26" s="592"/>
      <c r="DI26" s="592"/>
      <c r="DJ26" s="592"/>
      <c r="DK26" s="593"/>
      <c r="DL26" s="600" t="s">
        <v>276</v>
      </c>
      <c r="DM26" s="592"/>
      <c r="DN26" s="592"/>
      <c r="DO26" s="592"/>
      <c r="DP26" s="592"/>
      <c r="DQ26" s="592"/>
      <c r="DR26" s="592"/>
      <c r="DS26" s="592"/>
      <c r="DT26" s="592"/>
      <c r="DU26" s="592"/>
      <c r="DV26" s="593"/>
      <c r="DW26" s="596" t="s">
        <v>276</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2309398</v>
      </c>
      <c r="S27" s="592"/>
      <c r="T27" s="592"/>
      <c r="U27" s="592"/>
      <c r="V27" s="592"/>
      <c r="W27" s="592"/>
      <c r="X27" s="592"/>
      <c r="Y27" s="593"/>
      <c r="Z27" s="594">
        <v>5.8</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13404615</v>
      </c>
      <c r="BH27" s="592"/>
      <c r="BI27" s="592"/>
      <c r="BJ27" s="592"/>
      <c r="BK27" s="592"/>
      <c r="BL27" s="592"/>
      <c r="BM27" s="592"/>
      <c r="BN27" s="593"/>
      <c r="BO27" s="594">
        <v>100</v>
      </c>
      <c r="BP27" s="594"/>
      <c r="BQ27" s="594"/>
      <c r="BR27" s="594"/>
      <c r="BS27" s="600">
        <v>28804</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10802944</v>
      </c>
      <c r="CS27" s="623"/>
      <c r="CT27" s="623"/>
      <c r="CU27" s="623"/>
      <c r="CV27" s="623"/>
      <c r="CW27" s="623"/>
      <c r="CX27" s="623"/>
      <c r="CY27" s="624"/>
      <c r="CZ27" s="625">
        <v>27.9</v>
      </c>
      <c r="DA27" s="626"/>
      <c r="DB27" s="626"/>
      <c r="DC27" s="627"/>
      <c r="DD27" s="600">
        <v>3267935</v>
      </c>
      <c r="DE27" s="623"/>
      <c r="DF27" s="623"/>
      <c r="DG27" s="623"/>
      <c r="DH27" s="623"/>
      <c r="DI27" s="623"/>
      <c r="DJ27" s="623"/>
      <c r="DK27" s="624"/>
      <c r="DL27" s="600">
        <v>3258671</v>
      </c>
      <c r="DM27" s="623"/>
      <c r="DN27" s="623"/>
      <c r="DO27" s="623"/>
      <c r="DP27" s="623"/>
      <c r="DQ27" s="623"/>
      <c r="DR27" s="623"/>
      <c r="DS27" s="623"/>
      <c r="DT27" s="623"/>
      <c r="DU27" s="623"/>
      <c r="DV27" s="624"/>
      <c r="DW27" s="596">
        <v>14.8</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183343</v>
      </c>
      <c r="S28" s="592"/>
      <c r="T28" s="592"/>
      <c r="U28" s="592"/>
      <c r="V28" s="592"/>
      <c r="W28" s="592"/>
      <c r="X28" s="592"/>
      <c r="Y28" s="593"/>
      <c r="Z28" s="594">
        <v>0.5</v>
      </c>
      <c r="AA28" s="594"/>
      <c r="AB28" s="594"/>
      <c r="AC28" s="594"/>
      <c r="AD28" s="595">
        <v>6458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2231504</v>
      </c>
      <c r="CS28" s="592"/>
      <c r="CT28" s="592"/>
      <c r="CU28" s="592"/>
      <c r="CV28" s="592"/>
      <c r="CW28" s="592"/>
      <c r="CX28" s="592"/>
      <c r="CY28" s="593"/>
      <c r="CZ28" s="625">
        <v>5.8</v>
      </c>
      <c r="DA28" s="626"/>
      <c r="DB28" s="626"/>
      <c r="DC28" s="627"/>
      <c r="DD28" s="600">
        <v>2183320</v>
      </c>
      <c r="DE28" s="592"/>
      <c r="DF28" s="592"/>
      <c r="DG28" s="592"/>
      <c r="DH28" s="592"/>
      <c r="DI28" s="592"/>
      <c r="DJ28" s="592"/>
      <c r="DK28" s="593"/>
      <c r="DL28" s="600">
        <v>2183320</v>
      </c>
      <c r="DM28" s="592"/>
      <c r="DN28" s="592"/>
      <c r="DO28" s="592"/>
      <c r="DP28" s="592"/>
      <c r="DQ28" s="592"/>
      <c r="DR28" s="592"/>
      <c r="DS28" s="592"/>
      <c r="DT28" s="592"/>
      <c r="DU28" s="592"/>
      <c r="DV28" s="593"/>
      <c r="DW28" s="596">
        <v>9.9</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24714</v>
      </c>
      <c r="S29" s="592"/>
      <c r="T29" s="592"/>
      <c r="U29" s="592"/>
      <c r="V29" s="592"/>
      <c r="W29" s="592"/>
      <c r="X29" s="592"/>
      <c r="Y29" s="593"/>
      <c r="Z29" s="594">
        <v>0.1</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2231504</v>
      </c>
      <c r="CS29" s="623"/>
      <c r="CT29" s="623"/>
      <c r="CU29" s="623"/>
      <c r="CV29" s="623"/>
      <c r="CW29" s="623"/>
      <c r="CX29" s="623"/>
      <c r="CY29" s="624"/>
      <c r="CZ29" s="625">
        <v>5.8</v>
      </c>
      <c r="DA29" s="626"/>
      <c r="DB29" s="626"/>
      <c r="DC29" s="627"/>
      <c r="DD29" s="600">
        <v>2183320</v>
      </c>
      <c r="DE29" s="623"/>
      <c r="DF29" s="623"/>
      <c r="DG29" s="623"/>
      <c r="DH29" s="623"/>
      <c r="DI29" s="623"/>
      <c r="DJ29" s="623"/>
      <c r="DK29" s="624"/>
      <c r="DL29" s="600">
        <v>2183320</v>
      </c>
      <c r="DM29" s="623"/>
      <c r="DN29" s="623"/>
      <c r="DO29" s="623"/>
      <c r="DP29" s="623"/>
      <c r="DQ29" s="623"/>
      <c r="DR29" s="623"/>
      <c r="DS29" s="623"/>
      <c r="DT29" s="623"/>
      <c r="DU29" s="623"/>
      <c r="DV29" s="624"/>
      <c r="DW29" s="596">
        <v>9.9</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1043926</v>
      </c>
      <c r="S30" s="592"/>
      <c r="T30" s="592"/>
      <c r="U30" s="592"/>
      <c r="V30" s="592"/>
      <c r="W30" s="592"/>
      <c r="X30" s="592"/>
      <c r="Y30" s="593"/>
      <c r="Z30" s="594">
        <v>2.6</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98.4</v>
      </c>
      <c r="BH30" s="650"/>
      <c r="BI30" s="650"/>
      <c r="BJ30" s="650"/>
      <c r="BK30" s="650"/>
      <c r="BL30" s="650"/>
      <c r="BM30" s="586">
        <v>93.5</v>
      </c>
      <c r="BN30" s="650"/>
      <c r="BO30" s="650"/>
      <c r="BP30" s="650"/>
      <c r="BQ30" s="651"/>
      <c r="BR30" s="649">
        <v>98.1</v>
      </c>
      <c r="BS30" s="650"/>
      <c r="BT30" s="650"/>
      <c r="BU30" s="650"/>
      <c r="BV30" s="650"/>
      <c r="BW30" s="650"/>
      <c r="BX30" s="586">
        <v>93</v>
      </c>
      <c r="BY30" s="650"/>
      <c r="BZ30" s="650"/>
      <c r="CA30" s="650"/>
      <c r="CB30" s="651"/>
      <c r="CD30" s="654"/>
      <c r="CE30" s="655"/>
      <c r="CF30" s="605" t="s">
        <v>290</v>
      </c>
      <c r="CG30" s="606"/>
      <c r="CH30" s="606"/>
      <c r="CI30" s="606"/>
      <c r="CJ30" s="606"/>
      <c r="CK30" s="606"/>
      <c r="CL30" s="606"/>
      <c r="CM30" s="606"/>
      <c r="CN30" s="606"/>
      <c r="CO30" s="606"/>
      <c r="CP30" s="606"/>
      <c r="CQ30" s="607"/>
      <c r="CR30" s="591">
        <v>1881939</v>
      </c>
      <c r="CS30" s="592"/>
      <c r="CT30" s="592"/>
      <c r="CU30" s="592"/>
      <c r="CV30" s="592"/>
      <c r="CW30" s="592"/>
      <c r="CX30" s="592"/>
      <c r="CY30" s="593"/>
      <c r="CZ30" s="625">
        <v>4.9000000000000004</v>
      </c>
      <c r="DA30" s="626"/>
      <c r="DB30" s="626"/>
      <c r="DC30" s="627"/>
      <c r="DD30" s="600">
        <v>1846264</v>
      </c>
      <c r="DE30" s="592"/>
      <c r="DF30" s="592"/>
      <c r="DG30" s="592"/>
      <c r="DH30" s="592"/>
      <c r="DI30" s="592"/>
      <c r="DJ30" s="592"/>
      <c r="DK30" s="593"/>
      <c r="DL30" s="600">
        <v>1846264</v>
      </c>
      <c r="DM30" s="592"/>
      <c r="DN30" s="592"/>
      <c r="DO30" s="592"/>
      <c r="DP30" s="592"/>
      <c r="DQ30" s="592"/>
      <c r="DR30" s="592"/>
      <c r="DS30" s="592"/>
      <c r="DT30" s="592"/>
      <c r="DU30" s="592"/>
      <c r="DV30" s="593"/>
      <c r="DW30" s="596">
        <v>8.4</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569591</v>
      </c>
      <c r="S31" s="592"/>
      <c r="T31" s="592"/>
      <c r="U31" s="592"/>
      <c r="V31" s="592"/>
      <c r="W31" s="592"/>
      <c r="X31" s="592"/>
      <c r="Y31" s="593"/>
      <c r="Z31" s="594">
        <v>1.4</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98.6</v>
      </c>
      <c r="BH31" s="623"/>
      <c r="BI31" s="623"/>
      <c r="BJ31" s="623"/>
      <c r="BK31" s="623"/>
      <c r="BL31" s="623"/>
      <c r="BM31" s="597">
        <v>94.1</v>
      </c>
      <c r="BN31" s="647"/>
      <c r="BO31" s="647"/>
      <c r="BP31" s="647"/>
      <c r="BQ31" s="648"/>
      <c r="BR31" s="646">
        <v>98.3</v>
      </c>
      <c r="BS31" s="623"/>
      <c r="BT31" s="623"/>
      <c r="BU31" s="623"/>
      <c r="BV31" s="623"/>
      <c r="BW31" s="623"/>
      <c r="BX31" s="597">
        <v>93.5</v>
      </c>
      <c r="BY31" s="647"/>
      <c r="BZ31" s="647"/>
      <c r="CA31" s="647"/>
      <c r="CB31" s="648"/>
      <c r="CD31" s="654"/>
      <c r="CE31" s="655"/>
      <c r="CF31" s="605" t="s">
        <v>294</v>
      </c>
      <c r="CG31" s="606"/>
      <c r="CH31" s="606"/>
      <c r="CI31" s="606"/>
      <c r="CJ31" s="606"/>
      <c r="CK31" s="606"/>
      <c r="CL31" s="606"/>
      <c r="CM31" s="606"/>
      <c r="CN31" s="606"/>
      <c r="CO31" s="606"/>
      <c r="CP31" s="606"/>
      <c r="CQ31" s="607"/>
      <c r="CR31" s="591">
        <v>349565</v>
      </c>
      <c r="CS31" s="623"/>
      <c r="CT31" s="623"/>
      <c r="CU31" s="623"/>
      <c r="CV31" s="623"/>
      <c r="CW31" s="623"/>
      <c r="CX31" s="623"/>
      <c r="CY31" s="624"/>
      <c r="CZ31" s="625">
        <v>0.9</v>
      </c>
      <c r="DA31" s="626"/>
      <c r="DB31" s="626"/>
      <c r="DC31" s="627"/>
      <c r="DD31" s="600">
        <v>337056</v>
      </c>
      <c r="DE31" s="623"/>
      <c r="DF31" s="623"/>
      <c r="DG31" s="623"/>
      <c r="DH31" s="623"/>
      <c r="DI31" s="623"/>
      <c r="DJ31" s="623"/>
      <c r="DK31" s="624"/>
      <c r="DL31" s="600">
        <v>337056</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2627807</v>
      </c>
      <c r="S32" s="592"/>
      <c r="T32" s="592"/>
      <c r="U32" s="592"/>
      <c r="V32" s="592"/>
      <c r="W32" s="592"/>
      <c r="X32" s="592"/>
      <c r="Y32" s="593"/>
      <c r="Z32" s="594">
        <v>6.6</v>
      </c>
      <c r="AA32" s="594"/>
      <c r="AB32" s="594"/>
      <c r="AC32" s="594"/>
      <c r="AD32" s="595">
        <v>3983</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98.1</v>
      </c>
      <c r="BH32" s="659"/>
      <c r="BI32" s="659"/>
      <c r="BJ32" s="659"/>
      <c r="BK32" s="659"/>
      <c r="BL32" s="659"/>
      <c r="BM32" s="660">
        <v>92.2</v>
      </c>
      <c r="BN32" s="659"/>
      <c r="BO32" s="659"/>
      <c r="BP32" s="659"/>
      <c r="BQ32" s="661"/>
      <c r="BR32" s="658">
        <v>97.8</v>
      </c>
      <c r="BS32" s="659"/>
      <c r="BT32" s="659"/>
      <c r="BU32" s="659"/>
      <c r="BV32" s="659"/>
      <c r="BW32" s="659"/>
      <c r="BX32" s="660">
        <v>91.9</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2693600</v>
      </c>
      <c r="S33" s="592"/>
      <c r="T33" s="592"/>
      <c r="U33" s="592"/>
      <c r="V33" s="592"/>
      <c r="W33" s="592"/>
      <c r="X33" s="592"/>
      <c r="Y33" s="593"/>
      <c r="Z33" s="594">
        <v>6.8</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15315024</v>
      </c>
      <c r="CS33" s="623"/>
      <c r="CT33" s="623"/>
      <c r="CU33" s="623"/>
      <c r="CV33" s="623"/>
      <c r="CW33" s="623"/>
      <c r="CX33" s="623"/>
      <c r="CY33" s="624"/>
      <c r="CZ33" s="625">
        <v>39.5</v>
      </c>
      <c r="DA33" s="626"/>
      <c r="DB33" s="626"/>
      <c r="DC33" s="627"/>
      <c r="DD33" s="600">
        <v>11006966</v>
      </c>
      <c r="DE33" s="623"/>
      <c r="DF33" s="623"/>
      <c r="DG33" s="623"/>
      <c r="DH33" s="623"/>
      <c r="DI33" s="623"/>
      <c r="DJ33" s="623"/>
      <c r="DK33" s="624"/>
      <c r="DL33" s="600">
        <v>9357269</v>
      </c>
      <c r="DM33" s="623"/>
      <c r="DN33" s="623"/>
      <c r="DO33" s="623"/>
      <c r="DP33" s="623"/>
      <c r="DQ33" s="623"/>
      <c r="DR33" s="623"/>
      <c r="DS33" s="623"/>
      <c r="DT33" s="623"/>
      <c r="DU33" s="623"/>
      <c r="DV33" s="624"/>
      <c r="DW33" s="596">
        <v>42.4</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4663562</v>
      </c>
      <c r="CS34" s="592"/>
      <c r="CT34" s="592"/>
      <c r="CU34" s="592"/>
      <c r="CV34" s="592"/>
      <c r="CW34" s="592"/>
      <c r="CX34" s="592"/>
      <c r="CY34" s="593"/>
      <c r="CZ34" s="625">
        <v>12</v>
      </c>
      <c r="DA34" s="626"/>
      <c r="DB34" s="626"/>
      <c r="DC34" s="627"/>
      <c r="DD34" s="600">
        <v>3621263</v>
      </c>
      <c r="DE34" s="592"/>
      <c r="DF34" s="592"/>
      <c r="DG34" s="592"/>
      <c r="DH34" s="592"/>
      <c r="DI34" s="592"/>
      <c r="DJ34" s="592"/>
      <c r="DK34" s="593"/>
      <c r="DL34" s="600">
        <v>3576317</v>
      </c>
      <c r="DM34" s="592"/>
      <c r="DN34" s="592"/>
      <c r="DO34" s="592"/>
      <c r="DP34" s="592"/>
      <c r="DQ34" s="592"/>
      <c r="DR34" s="592"/>
      <c r="DS34" s="592"/>
      <c r="DT34" s="592"/>
      <c r="DU34" s="592"/>
      <c r="DV34" s="593"/>
      <c r="DW34" s="596">
        <v>16.2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1500000</v>
      </c>
      <c r="S35" s="592"/>
      <c r="T35" s="592"/>
      <c r="U35" s="592"/>
      <c r="V35" s="592"/>
      <c r="W35" s="592"/>
      <c r="X35" s="592"/>
      <c r="Y35" s="593"/>
      <c r="Z35" s="594">
        <v>3.8</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5749641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-53373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303581</v>
      </c>
      <c r="CS35" s="623"/>
      <c r="CT35" s="623"/>
      <c r="CU35" s="623"/>
      <c r="CV35" s="623"/>
      <c r="CW35" s="623"/>
      <c r="CX35" s="623"/>
      <c r="CY35" s="624"/>
      <c r="CZ35" s="625">
        <v>0.8</v>
      </c>
      <c r="DA35" s="626"/>
      <c r="DB35" s="626"/>
      <c r="DC35" s="627"/>
      <c r="DD35" s="600">
        <v>290543</v>
      </c>
      <c r="DE35" s="623"/>
      <c r="DF35" s="623"/>
      <c r="DG35" s="623"/>
      <c r="DH35" s="623"/>
      <c r="DI35" s="623"/>
      <c r="DJ35" s="623"/>
      <c r="DK35" s="624"/>
      <c r="DL35" s="600">
        <v>290543</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39676996</v>
      </c>
      <c r="S36" s="664"/>
      <c r="T36" s="664"/>
      <c r="U36" s="664"/>
      <c r="V36" s="664"/>
      <c r="W36" s="664"/>
      <c r="X36" s="664"/>
      <c r="Y36" s="665"/>
      <c r="Z36" s="666">
        <v>100</v>
      </c>
      <c r="AA36" s="666"/>
      <c r="AB36" s="666"/>
      <c r="AC36" s="666"/>
      <c r="AD36" s="667">
        <v>20592374</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1225291</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-311585</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2538060</v>
      </c>
      <c r="CS36" s="592"/>
      <c r="CT36" s="592"/>
      <c r="CU36" s="592"/>
      <c r="CV36" s="592"/>
      <c r="CW36" s="592"/>
      <c r="CX36" s="592"/>
      <c r="CY36" s="593"/>
      <c r="CZ36" s="625">
        <v>6.5</v>
      </c>
      <c r="DA36" s="626"/>
      <c r="DB36" s="626"/>
      <c r="DC36" s="627"/>
      <c r="DD36" s="600">
        <v>2261146</v>
      </c>
      <c r="DE36" s="592"/>
      <c r="DF36" s="592"/>
      <c r="DG36" s="592"/>
      <c r="DH36" s="592"/>
      <c r="DI36" s="592"/>
      <c r="DJ36" s="592"/>
      <c r="DK36" s="593"/>
      <c r="DL36" s="600">
        <v>2082210</v>
      </c>
      <c r="DM36" s="592"/>
      <c r="DN36" s="592"/>
      <c r="DO36" s="592"/>
      <c r="DP36" s="592"/>
      <c r="DQ36" s="592"/>
      <c r="DR36" s="592"/>
      <c r="DS36" s="592"/>
      <c r="DT36" s="592"/>
      <c r="DU36" s="592"/>
      <c r="DV36" s="593"/>
      <c r="DW36" s="596">
        <v>9.4</v>
      </c>
      <c r="DX36" s="621"/>
      <c r="DY36" s="621"/>
      <c r="DZ36" s="621"/>
      <c r="EA36" s="621"/>
      <c r="EB36" s="621"/>
      <c r="EC36" s="622"/>
    </row>
    <row r="37" spans="2:133" ht="11.25" customHeight="1">
      <c r="AQ37" s="670" t="s">
        <v>312</v>
      </c>
      <c r="AR37" s="671"/>
      <c r="AS37" s="671"/>
      <c r="AT37" s="671"/>
      <c r="AU37" s="671"/>
      <c r="AV37" s="671"/>
      <c r="AW37" s="671"/>
      <c r="AX37" s="671"/>
      <c r="AY37" s="672"/>
      <c r="AZ37" s="591">
        <v>5281</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18108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1142557</v>
      </c>
      <c r="CS37" s="623"/>
      <c r="CT37" s="623"/>
      <c r="CU37" s="623"/>
      <c r="CV37" s="623"/>
      <c r="CW37" s="623"/>
      <c r="CX37" s="623"/>
      <c r="CY37" s="624"/>
      <c r="CZ37" s="625">
        <v>2.9</v>
      </c>
      <c r="DA37" s="626"/>
      <c r="DB37" s="626"/>
      <c r="DC37" s="627"/>
      <c r="DD37" s="600">
        <v>1142557</v>
      </c>
      <c r="DE37" s="623"/>
      <c r="DF37" s="623"/>
      <c r="DG37" s="623"/>
      <c r="DH37" s="623"/>
      <c r="DI37" s="623"/>
      <c r="DJ37" s="623"/>
      <c r="DK37" s="624"/>
      <c r="DL37" s="600">
        <v>1094401</v>
      </c>
      <c r="DM37" s="623"/>
      <c r="DN37" s="623"/>
      <c r="DO37" s="623"/>
      <c r="DP37" s="623"/>
      <c r="DQ37" s="623"/>
      <c r="DR37" s="623"/>
      <c r="DS37" s="623"/>
      <c r="DT37" s="623"/>
      <c r="DU37" s="623"/>
      <c r="DV37" s="624"/>
      <c r="DW37" s="596">
        <v>5</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31629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5744360</v>
      </c>
      <c r="CS38" s="592"/>
      <c r="CT38" s="592"/>
      <c r="CU38" s="592"/>
      <c r="CV38" s="592"/>
      <c r="CW38" s="592"/>
      <c r="CX38" s="592"/>
      <c r="CY38" s="593"/>
      <c r="CZ38" s="625">
        <v>14.8</v>
      </c>
      <c r="DA38" s="626"/>
      <c r="DB38" s="626"/>
      <c r="DC38" s="627"/>
      <c r="DD38" s="600">
        <v>4237379</v>
      </c>
      <c r="DE38" s="592"/>
      <c r="DF38" s="592"/>
      <c r="DG38" s="592"/>
      <c r="DH38" s="592"/>
      <c r="DI38" s="592"/>
      <c r="DJ38" s="592"/>
      <c r="DK38" s="593"/>
      <c r="DL38" s="600">
        <v>3408199</v>
      </c>
      <c r="DM38" s="592"/>
      <c r="DN38" s="592"/>
      <c r="DO38" s="592"/>
      <c r="DP38" s="592"/>
      <c r="DQ38" s="592"/>
      <c r="DR38" s="592"/>
      <c r="DS38" s="592"/>
      <c r="DT38" s="592"/>
      <c r="DU38" s="592"/>
      <c r="DV38" s="593"/>
      <c r="DW38" s="596">
        <v>15.4</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680331</v>
      </c>
      <c r="CS39" s="623"/>
      <c r="CT39" s="623"/>
      <c r="CU39" s="623"/>
      <c r="CV39" s="623"/>
      <c r="CW39" s="623"/>
      <c r="CX39" s="623"/>
      <c r="CY39" s="624"/>
      <c r="CZ39" s="625">
        <v>1.8</v>
      </c>
      <c r="DA39" s="626"/>
      <c r="DB39" s="626"/>
      <c r="DC39" s="627"/>
      <c r="DD39" s="600">
        <v>596635</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1088740</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101</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1385130</v>
      </c>
      <c r="CS40" s="592"/>
      <c r="CT40" s="592"/>
      <c r="CU40" s="592"/>
      <c r="CV40" s="592"/>
      <c r="CW40" s="592"/>
      <c r="CX40" s="592"/>
      <c r="CY40" s="593"/>
      <c r="CZ40" s="625">
        <v>3.6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3430329</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3234451</v>
      </c>
      <c r="CS42" s="592"/>
      <c r="CT42" s="592"/>
      <c r="CU42" s="592"/>
      <c r="CV42" s="592"/>
      <c r="CW42" s="592"/>
      <c r="CX42" s="592"/>
      <c r="CY42" s="593"/>
      <c r="CZ42" s="625">
        <v>8.3000000000000007</v>
      </c>
      <c r="DA42" s="674"/>
      <c r="DB42" s="674"/>
      <c r="DC42" s="675"/>
      <c r="DD42" s="600">
        <v>916538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120101</v>
      </c>
      <c r="CS43" s="623"/>
      <c r="CT43" s="623"/>
      <c r="CU43" s="623"/>
      <c r="CV43" s="623"/>
      <c r="CW43" s="623"/>
      <c r="CX43" s="623"/>
      <c r="CY43" s="624"/>
      <c r="CZ43" s="625">
        <v>0.3</v>
      </c>
      <c r="DA43" s="626"/>
      <c r="DB43" s="626"/>
      <c r="DC43" s="627"/>
      <c r="DD43" s="600">
        <v>120101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3185535</v>
      </c>
      <c r="CS44" s="592"/>
      <c r="CT44" s="592"/>
      <c r="CU44" s="592"/>
      <c r="CV44" s="592"/>
      <c r="CW44" s="592"/>
      <c r="CX44" s="592"/>
      <c r="CY44" s="593"/>
      <c r="CZ44" s="625">
        <v>8.1999999999999993</v>
      </c>
      <c r="DA44" s="674"/>
      <c r="DB44" s="674"/>
      <c r="DC44" s="675"/>
      <c r="DD44" s="600">
        <v>898178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819786</v>
      </c>
      <c r="CS45" s="623"/>
      <c r="CT45" s="623"/>
      <c r="CU45" s="623"/>
      <c r="CV45" s="623"/>
      <c r="CW45" s="623"/>
      <c r="CX45" s="623"/>
      <c r="CY45" s="624"/>
      <c r="CZ45" s="625">
        <v>2.1</v>
      </c>
      <c r="DA45" s="626"/>
      <c r="DB45" s="626"/>
      <c r="DC45" s="627"/>
      <c r="DD45" s="600">
        <v>40200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2365749</v>
      </c>
      <c r="CS46" s="592"/>
      <c r="CT46" s="592"/>
      <c r="CU46" s="592"/>
      <c r="CV46" s="592"/>
      <c r="CW46" s="592"/>
      <c r="CX46" s="592"/>
      <c r="CY46" s="593"/>
      <c r="CZ46" s="625">
        <v>6.1</v>
      </c>
      <c r="DA46" s="674"/>
      <c r="DB46" s="674"/>
      <c r="DC46" s="675"/>
      <c r="DD46" s="600">
        <v>857978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48916</v>
      </c>
      <c r="CS47" s="623"/>
      <c r="CT47" s="623"/>
      <c r="CU47" s="623"/>
      <c r="CV47" s="623"/>
      <c r="CW47" s="623"/>
      <c r="CX47" s="623"/>
      <c r="CY47" s="624"/>
      <c r="CZ47" s="625">
        <v>0.1</v>
      </c>
      <c r="DA47" s="626"/>
      <c r="DB47" s="626"/>
      <c r="DC47" s="627"/>
      <c r="DD47" s="600">
        <v>18360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38773268</v>
      </c>
      <c r="CS49" s="659"/>
      <c r="CT49" s="659"/>
      <c r="CU49" s="659"/>
      <c r="CV49" s="659"/>
      <c r="CW49" s="659"/>
      <c r="CX49" s="659"/>
      <c r="CY49" s="686"/>
      <c r="CZ49" s="687">
        <v>100</v>
      </c>
      <c r="DA49" s="688"/>
      <c r="DB49" s="688"/>
      <c r="DC49" s="689"/>
      <c r="DD49" s="690">
        <v>23763924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39696</v>
      </c>
      <c r="R7" s="721"/>
      <c r="S7" s="721"/>
      <c r="T7" s="721"/>
      <c r="U7" s="721"/>
      <c r="V7" s="721">
        <v>38792</v>
      </c>
      <c r="W7" s="721"/>
      <c r="X7" s="721"/>
      <c r="Y7" s="721"/>
      <c r="Z7" s="721"/>
      <c r="AA7" s="721">
        <v>904</v>
      </c>
      <c r="AB7" s="721"/>
      <c r="AC7" s="721"/>
      <c r="AD7" s="721"/>
      <c r="AE7" s="722"/>
      <c r="AF7" s="723">
        <v>780</v>
      </c>
      <c r="AG7" s="724"/>
      <c r="AH7" s="724"/>
      <c r="AI7" s="724"/>
      <c r="AJ7" s="725"/>
      <c r="AK7" s="760">
        <v>1088</v>
      </c>
      <c r="AL7" s="761"/>
      <c r="AM7" s="761"/>
      <c r="AN7" s="761"/>
      <c r="AO7" s="761"/>
      <c r="AP7" s="761">
        <v>26113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529</v>
      </c>
      <c r="BT7" s="765"/>
      <c r="BU7" s="765"/>
      <c r="BV7" s="765"/>
      <c r="BW7" s="765"/>
      <c r="BX7" s="765"/>
      <c r="BY7" s="765"/>
      <c r="BZ7" s="765"/>
      <c r="CA7" s="765"/>
      <c r="CB7" s="765"/>
      <c r="CC7" s="765"/>
      <c r="CD7" s="765"/>
      <c r="CE7" s="765"/>
      <c r="CF7" s="765"/>
      <c r="CG7" s="766"/>
      <c r="CH7" s="757">
        <v>31</v>
      </c>
      <c r="CI7" s="758"/>
      <c r="CJ7" s="758"/>
      <c r="CK7" s="758"/>
      <c r="CL7" s="759"/>
      <c r="CM7" s="757">
        <v>333</v>
      </c>
      <c r="CN7" s="758"/>
      <c r="CO7" s="758"/>
      <c r="CP7" s="758"/>
      <c r="CQ7" s="759"/>
      <c r="CR7" s="757">
        <v>200</v>
      </c>
      <c r="CS7" s="758"/>
      <c r="CT7" s="758"/>
      <c r="CU7" s="758"/>
      <c r="CV7" s="759"/>
      <c r="CW7" s="757" t="s">
        <v>542</v>
      </c>
      <c r="CX7" s="758"/>
      <c r="CY7" s="758"/>
      <c r="CZ7" s="758"/>
      <c r="DA7" s="759"/>
      <c r="DB7" s="757" t="s">
        <v>542</v>
      </c>
      <c r="DC7" s="758"/>
      <c r="DD7" s="758"/>
      <c r="DE7" s="758"/>
      <c r="DF7" s="759"/>
      <c r="DG7" s="757" t="s">
        <v>542</v>
      </c>
      <c r="DH7" s="758"/>
      <c r="DI7" s="758"/>
      <c r="DJ7" s="758"/>
      <c r="DK7" s="759"/>
      <c r="DL7" s="757" t="s">
        <v>542</v>
      </c>
      <c r="DM7" s="758"/>
      <c r="DN7" s="758"/>
      <c r="DO7" s="758"/>
      <c r="DP7" s="759"/>
      <c r="DQ7" s="757" t="s">
        <v>542</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144</v>
      </c>
      <c r="R8" s="745"/>
      <c r="S8" s="745"/>
      <c r="T8" s="745"/>
      <c r="U8" s="745"/>
      <c r="V8" s="745">
        <v>144</v>
      </c>
      <c r="W8" s="745"/>
      <c r="X8" s="745"/>
      <c r="Y8" s="745"/>
      <c r="Z8" s="745"/>
      <c r="AA8" s="745" t="s">
        <v>540</v>
      </c>
      <c r="AB8" s="745"/>
      <c r="AC8" s="745"/>
      <c r="AD8" s="745"/>
      <c r="AE8" s="746"/>
      <c r="AF8" s="747" t="s">
        <v>110</v>
      </c>
      <c r="AG8" s="748"/>
      <c r="AH8" s="748"/>
      <c r="AI8" s="748"/>
      <c r="AJ8" s="749"/>
      <c r="AK8" s="750" t="s">
        <v>540</v>
      </c>
      <c r="AL8" s="751"/>
      <c r="AM8" s="751"/>
      <c r="AN8" s="751"/>
      <c r="AO8" s="751"/>
      <c r="AP8" s="751" t="s">
        <v>540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530</v>
      </c>
      <c r="BT8" s="755"/>
      <c r="BU8" s="755"/>
      <c r="BV8" s="755"/>
      <c r="BW8" s="755"/>
      <c r="BX8" s="755"/>
      <c r="BY8" s="755"/>
      <c r="BZ8" s="755"/>
      <c r="CA8" s="755"/>
      <c r="CB8" s="755"/>
      <c r="CC8" s="755"/>
      <c r="CD8" s="755"/>
      <c r="CE8" s="755"/>
      <c r="CF8" s="755"/>
      <c r="CG8" s="756"/>
      <c r="CH8" s="767">
        <v>8</v>
      </c>
      <c r="CI8" s="768"/>
      <c r="CJ8" s="768"/>
      <c r="CK8" s="768"/>
      <c r="CL8" s="769"/>
      <c r="CM8" s="767">
        <v>290</v>
      </c>
      <c r="CN8" s="768"/>
      <c r="CO8" s="768"/>
      <c r="CP8" s="768"/>
      <c r="CQ8" s="769"/>
      <c r="CR8" s="767">
        <v>200</v>
      </c>
      <c r="CS8" s="768"/>
      <c r="CT8" s="768"/>
      <c r="CU8" s="768"/>
      <c r="CV8" s="769"/>
      <c r="CW8" s="767" t="s">
        <v>543</v>
      </c>
      <c r="CX8" s="768"/>
      <c r="CY8" s="768"/>
      <c r="CZ8" s="768"/>
      <c r="DA8" s="769"/>
      <c r="DB8" s="767" t="s">
        <v>542</v>
      </c>
      <c r="DC8" s="768"/>
      <c r="DD8" s="768"/>
      <c r="DE8" s="768"/>
      <c r="DF8" s="769"/>
      <c r="DG8" s="767" t="s">
        <v>542</v>
      </c>
      <c r="DH8" s="768"/>
      <c r="DI8" s="768"/>
      <c r="DJ8" s="768"/>
      <c r="DK8" s="769"/>
      <c r="DL8" s="767" t="s">
        <v>542</v>
      </c>
      <c r="DM8" s="768"/>
      <c r="DN8" s="768"/>
      <c r="DO8" s="768"/>
      <c r="DP8" s="769"/>
      <c r="DQ8" s="767" t="s">
        <v>542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531</v>
      </c>
      <c r="BT9" s="755"/>
      <c r="BU9" s="755"/>
      <c r="BV9" s="755"/>
      <c r="BW9" s="755"/>
      <c r="BX9" s="755"/>
      <c r="BY9" s="755"/>
      <c r="BZ9" s="755"/>
      <c r="CA9" s="755"/>
      <c r="CB9" s="755"/>
      <c r="CC9" s="755"/>
      <c r="CD9" s="755"/>
      <c r="CE9" s="755"/>
      <c r="CF9" s="755"/>
      <c r="CG9" s="756"/>
      <c r="CH9" s="767">
        <v>0</v>
      </c>
      <c r="CI9" s="768"/>
      <c r="CJ9" s="768"/>
      <c r="CK9" s="768"/>
      <c r="CL9" s="769"/>
      <c r="CM9" s="767">
        <v>70</v>
      </c>
      <c r="CN9" s="768"/>
      <c r="CO9" s="768"/>
      <c r="CP9" s="768"/>
      <c r="CQ9" s="769"/>
      <c r="CR9" s="767">
        <v>70</v>
      </c>
      <c r="CS9" s="768"/>
      <c r="CT9" s="768"/>
      <c r="CU9" s="768"/>
      <c r="CV9" s="769"/>
      <c r="CW9" s="767">
        <v>23</v>
      </c>
      <c r="CX9" s="768"/>
      <c r="CY9" s="768"/>
      <c r="CZ9" s="768"/>
      <c r="DA9" s="769"/>
      <c r="DB9" s="767" t="s">
        <v>542</v>
      </c>
      <c r="DC9" s="768"/>
      <c r="DD9" s="768"/>
      <c r="DE9" s="768"/>
      <c r="DF9" s="769"/>
      <c r="DG9" s="767" t="s">
        <v>542</v>
      </c>
      <c r="DH9" s="768"/>
      <c r="DI9" s="768"/>
      <c r="DJ9" s="768"/>
      <c r="DK9" s="769"/>
      <c r="DL9" s="767" t="s">
        <v>542</v>
      </c>
      <c r="DM9" s="768"/>
      <c r="DN9" s="768"/>
      <c r="DO9" s="768"/>
      <c r="DP9" s="769"/>
      <c r="DQ9" s="767" t="s">
        <v>542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532</v>
      </c>
      <c r="BT10" s="755"/>
      <c r="BU10" s="755"/>
      <c r="BV10" s="755"/>
      <c r="BW10" s="755"/>
      <c r="BX10" s="755"/>
      <c r="BY10" s="755"/>
      <c r="BZ10" s="755"/>
      <c r="CA10" s="755"/>
      <c r="CB10" s="755"/>
      <c r="CC10" s="755"/>
      <c r="CD10" s="755"/>
      <c r="CE10" s="755"/>
      <c r="CF10" s="755"/>
      <c r="CG10" s="756"/>
      <c r="CH10" s="767">
        <v>0</v>
      </c>
      <c r="CI10" s="768"/>
      <c r="CJ10" s="768"/>
      <c r="CK10" s="768"/>
      <c r="CL10" s="769"/>
      <c r="CM10" s="767">
        <v>22</v>
      </c>
      <c r="CN10" s="768"/>
      <c r="CO10" s="768"/>
      <c r="CP10" s="768"/>
      <c r="CQ10" s="769"/>
      <c r="CR10" s="767">
        <v>5</v>
      </c>
      <c r="CS10" s="768"/>
      <c r="CT10" s="768"/>
      <c r="CU10" s="768"/>
      <c r="CV10" s="769"/>
      <c r="CW10" s="767" t="s">
        <v>542</v>
      </c>
      <c r="CX10" s="768"/>
      <c r="CY10" s="768"/>
      <c r="CZ10" s="768"/>
      <c r="DA10" s="769"/>
      <c r="DB10" s="767" t="s">
        <v>542</v>
      </c>
      <c r="DC10" s="768"/>
      <c r="DD10" s="768"/>
      <c r="DE10" s="768"/>
      <c r="DF10" s="769"/>
      <c r="DG10" s="767" t="s">
        <v>542</v>
      </c>
      <c r="DH10" s="768"/>
      <c r="DI10" s="768"/>
      <c r="DJ10" s="768"/>
      <c r="DK10" s="769"/>
      <c r="DL10" s="767" t="s">
        <v>542</v>
      </c>
      <c r="DM10" s="768"/>
      <c r="DN10" s="768"/>
      <c r="DO10" s="768"/>
      <c r="DP10" s="769"/>
      <c r="DQ10" s="767" t="s">
        <v>542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533</v>
      </c>
      <c r="BT11" s="755"/>
      <c r="BU11" s="755"/>
      <c r="BV11" s="755"/>
      <c r="BW11" s="755"/>
      <c r="BX11" s="755"/>
      <c r="BY11" s="755"/>
      <c r="BZ11" s="755"/>
      <c r="CA11" s="755"/>
      <c r="CB11" s="755"/>
      <c r="CC11" s="755"/>
      <c r="CD11" s="755"/>
      <c r="CE11" s="755"/>
      <c r="CF11" s="755"/>
      <c r="CG11" s="756"/>
      <c r="CH11" s="767">
        <v>0</v>
      </c>
      <c r="CI11" s="768"/>
      <c r="CJ11" s="768"/>
      <c r="CK11" s="768"/>
      <c r="CL11" s="769"/>
      <c r="CM11" s="767">
        <v>2</v>
      </c>
      <c r="CN11" s="768"/>
      <c r="CO11" s="768"/>
      <c r="CP11" s="768"/>
      <c r="CQ11" s="769"/>
      <c r="CR11" s="767">
        <v>2</v>
      </c>
      <c r="CS11" s="768"/>
      <c r="CT11" s="768"/>
      <c r="CU11" s="768"/>
      <c r="CV11" s="769"/>
      <c r="CW11" s="767">
        <v>183</v>
      </c>
      <c r="CX11" s="768"/>
      <c r="CY11" s="768"/>
      <c r="CZ11" s="768"/>
      <c r="DA11" s="769"/>
      <c r="DB11" s="767" t="s">
        <v>542</v>
      </c>
      <c r="DC11" s="768"/>
      <c r="DD11" s="768"/>
      <c r="DE11" s="768"/>
      <c r="DF11" s="769"/>
      <c r="DG11" s="767" t="s">
        <v>542</v>
      </c>
      <c r="DH11" s="768"/>
      <c r="DI11" s="768"/>
      <c r="DJ11" s="768"/>
      <c r="DK11" s="769"/>
      <c r="DL11" s="767" t="s">
        <v>542</v>
      </c>
      <c r="DM11" s="768"/>
      <c r="DN11" s="768"/>
      <c r="DO11" s="768"/>
      <c r="DP11" s="769"/>
      <c r="DQ11" s="767" t="s">
        <v>542</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39677</v>
      </c>
      <c r="R23" s="780"/>
      <c r="S23" s="780"/>
      <c r="T23" s="780"/>
      <c r="U23" s="780"/>
      <c r="V23" s="780">
        <v>38773</v>
      </c>
      <c r="W23" s="780"/>
      <c r="X23" s="780"/>
      <c r="Y23" s="780"/>
      <c r="Z23" s="780"/>
      <c r="AA23" s="780">
        <v>904</v>
      </c>
      <c r="AB23" s="780"/>
      <c r="AC23" s="780"/>
      <c r="AD23" s="780"/>
      <c r="AE23" s="781"/>
      <c r="AF23" s="782">
        <v>780</v>
      </c>
      <c r="AG23" s="780"/>
      <c r="AH23" s="780"/>
      <c r="AI23" s="780"/>
      <c r="AJ23" s="783"/>
      <c r="AK23" s="784"/>
      <c r="AL23" s="785"/>
      <c r="AM23" s="785"/>
      <c r="AN23" s="785"/>
      <c r="AO23" s="785"/>
      <c r="AP23" s="780">
        <f>SUM(AP7:AT22)</f>
        <v>26113</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13218</v>
      </c>
      <c r="R28" s="809"/>
      <c r="S28" s="809"/>
      <c r="T28" s="809"/>
      <c r="U28" s="809"/>
      <c r="V28" s="809">
        <v>13272</v>
      </c>
      <c r="W28" s="809"/>
      <c r="X28" s="809"/>
      <c r="Y28" s="809"/>
      <c r="Z28" s="809"/>
      <c r="AA28" s="809">
        <v>-53</v>
      </c>
      <c r="AB28" s="809"/>
      <c r="AC28" s="809"/>
      <c r="AD28" s="809"/>
      <c r="AE28" s="810"/>
      <c r="AF28" s="811">
        <v>-53</v>
      </c>
      <c r="AG28" s="809"/>
      <c r="AH28" s="809"/>
      <c r="AI28" s="809"/>
      <c r="AJ28" s="812"/>
      <c r="AK28" s="813">
        <v>1089</v>
      </c>
      <c r="AL28" s="804"/>
      <c r="AM28" s="804"/>
      <c r="AN28" s="804"/>
      <c r="AO28" s="804"/>
      <c r="AP28" s="804" t="s">
        <v>540</v>
      </c>
      <c r="AQ28" s="804"/>
      <c r="AR28" s="804"/>
      <c r="AS28" s="804"/>
      <c r="AT28" s="804"/>
      <c r="AU28" s="804" t="s">
        <v>541</v>
      </c>
      <c r="AV28" s="804"/>
      <c r="AW28" s="804"/>
      <c r="AX28" s="804"/>
      <c r="AY28" s="804"/>
      <c r="AZ28" s="805" t="s">
        <v>540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8344</v>
      </c>
      <c r="R29" s="745"/>
      <c r="S29" s="745"/>
      <c r="T29" s="745"/>
      <c r="U29" s="745"/>
      <c r="V29" s="745">
        <v>8266</v>
      </c>
      <c r="W29" s="745"/>
      <c r="X29" s="745"/>
      <c r="Y29" s="745"/>
      <c r="Z29" s="745"/>
      <c r="AA29" s="745">
        <v>78</v>
      </c>
      <c r="AB29" s="745"/>
      <c r="AC29" s="745"/>
      <c r="AD29" s="745"/>
      <c r="AE29" s="746"/>
      <c r="AF29" s="747">
        <v>78</v>
      </c>
      <c r="AG29" s="748"/>
      <c r="AH29" s="748"/>
      <c r="AI29" s="748"/>
      <c r="AJ29" s="749"/>
      <c r="AK29" s="816">
        <v>1204</v>
      </c>
      <c r="AL29" s="817"/>
      <c r="AM29" s="817"/>
      <c r="AN29" s="817"/>
      <c r="AO29" s="817"/>
      <c r="AP29" s="817" t="s">
        <v>540</v>
      </c>
      <c r="AQ29" s="817"/>
      <c r="AR29" s="817"/>
      <c r="AS29" s="817"/>
      <c r="AT29" s="817"/>
      <c r="AU29" s="817" t="s">
        <v>540</v>
      </c>
      <c r="AV29" s="817"/>
      <c r="AW29" s="817"/>
      <c r="AX29" s="817"/>
      <c r="AY29" s="817"/>
      <c r="AZ29" s="818" t="s">
        <v>540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1491</v>
      </c>
      <c r="R30" s="745"/>
      <c r="S30" s="745"/>
      <c r="T30" s="745"/>
      <c r="U30" s="745"/>
      <c r="V30" s="745">
        <v>1444</v>
      </c>
      <c r="W30" s="745"/>
      <c r="X30" s="745"/>
      <c r="Y30" s="745"/>
      <c r="Z30" s="745"/>
      <c r="AA30" s="745">
        <v>47</v>
      </c>
      <c r="AB30" s="745"/>
      <c r="AC30" s="745"/>
      <c r="AD30" s="745"/>
      <c r="AE30" s="746"/>
      <c r="AF30" s="747">
        <v>47</v>
      </c>
      <c r="AG30" s="748"/>
      <c r="AH30" s="748"/>
      <c r="AI30" s="748"/>
      <c r="AJ30" s="749"/>
      <c r="AK30" s="816">
        <v>287</v>
      </c>
      <c r="AL30" s="817"/>
      <c r="AM30" s="817"/>
      <c r="AN30" s="817"/>
      <c r="AO30" s="817"/>
      <c r="AP30" s="817" t="s">
        <v>540</v>
      </c>
      <c r="AQ30" s="817"/>
      <c r="AR30" s="817"/>
      <c r="AS30" s="817"/>
      <c r="AT30" s="817"/>
      <c r="AU30" s="817" t="s">
        <v>540</v>
      </c>
      <c r="AV30" s="817"/>
      <c r="AW30" s="817"/>
      <c r="AX30" s="817"/>
      <c r="AY30" s="817"/>
      <c r="AZ30" s="818" t="s">
        <v>540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2007</v>
      </c>
      <c r="R31" s="745"/>
      <c r="S31" s="745"/>
      <c r="T31" s="745"/>
      <c r="U31" s="745"/>
      <c r="V31" s="745">
        <v>1784</v>
      </c>
      <c r="W31" s="745"/>
      <c r="X31" s="745"/>
      <c r="Y31" s="745"/>
      <c r="Z31" s="745"/>
      <c r="AA31" s="745">
        <v>224</v>
      </c>
      <c r="AB31" s="745"/>
      <c r="AC31" s="745"/>
      <c r="AD31" s="745"/>
      <c r="AE31" s="746"/>
      <c r="AF31" s="747">
        <v>4214</v>
      </c>
      <c r="AG31" s="748"/>
      <c r="AH31" s="748"/>
      <c r="AI31" s="748"/>
      <c r="AJ31" s="749"/>
      <c r="AK31" s="816">
        <v>3</v>
      </c>
      <c r="AL31" s="817"/>
      <c r="AM31" s="817"/>
      <c r="AN31" s="817"/>
      <c r="AO31" s="817"/>
      <c r="AP31" s="817">
        <v>2512</v>
      </c>
      <c r="AQ31" s="817"/>
      <c r="AR31" s="817"/>
      <c r="AS31" s="817"/>
      <c r="AT31" s="817"/>
      <c r="AU31" s="817" t="s">
        <v>540</v>
      </c>
      <c r="AV31" s="817"/>
      <c r="AW31" s="817"/>
      <c r="AX31" s="817"/>
      <c r="AY31" s="817"/>
      <c r="AZ31" s="818" t="s">
        <v>540</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3170</v>
      </c>
      <c r="R32" s="745"/>
      <c r="S32" s="745"/>
      <c r="T32" s="745"/>
      <c r="U32" s="745"/>
      <c r="V32" s="745">
        <v>3123</v>
      </c>
      <c r="W32" s="745"/>
      <c r="X32" s="745"/>
      <c r="Y32" s="745"/>
      <c r="Z32" s="745"/>
      <c r="AA32" s="745">
        <v>46</v>
      </c>
      <c r="AB32" s="745"/>
      <c r="AC32" s="745"/>
      <c r="AD32" s="745"/>
      <c r="AE32" s="746"/>
      <c r="AF32" s="747" t="s">
        <v>110</v>
      </c>
      <c r="AG32" s="748"/>
      <c r="AH32" s="748"/>
      <c r="AI32" s="748"/>
      <c r="AJ32" s="749"/>
      <c r="AK32" s="816">
        <v>1225</v>
      </c>
      <c r="AL32" s="817"/>
      <c r="AM32" s="817"/>
      <c r="AN32" s="817"/>
      <c r="AO32" s="817"/>
      <c r="AP32" s="817">
        <v>19666</v>
      </c>
      <c r="AQ32" s="817"/>
      <c r="AR32" s="817"/>
      <c r="AS32" s="817"/>
      <c r="AT32" s="817"/>
      <c r="AU32" s="817">
        <v>12114</v>
      </c>
      <c r="AV32" s="817"/>
      <c r="AW32" s="817"/>
      <c r="AX32" s="817"/>
      <c r="AY32" s="817"/>
      <c r="AZ32" s="818" t="s">
        <v>540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f>SUM(AF28:AJ62)</f>
        <v>4286</v>
      </c>
      <c r="AG63" s="828"/>
      <c r="AH63" s="828"/>
      <c r="AI63" s="828"/>
      <c r="AJ63" s="829"/>
      <c r="AK63" s="830"/>
      <c r="AL63" s="825"/>
      <c r="AM63" s="825"/>
      <c r="AN63" s="825"/>
      <c r="AO63" s="825"/>
      <c r="AP63" s="828">
        <f>SUM(AP28:AT62)</f>
        <v>22178</v>
      </c>
      <c r="AQ63" s="828"/>
      <c r="AR63" s="828"/>
      <c r="AS63" s="828"/>
      <c r="AT63" s="828"/>
      <c r="AU63" s="828">
        <f>SUM(AU28:AY62)</f>
        <v>12114</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185</v>
      </c>
      <c r="R68" s="852"/>
      <c r="S68" s="852"/>
      <c r="T68" s="852"/>
      <c r="U68" s="852"/>
      <c r="V68" s="852">
        <v>158</v>
      </c>
      <c r="W68" s="852"/>
      <c r="X68" s="852"/>
      <c r="Y68" s="852"/>
      <c r="Z68" s="852"/>
      <c r="AA68" s="852">
        <v>26</v>
      </c>
      <c r="AB68" s="852"/>
      <c r="AC68" s="852"/>
      <c r="AD68" s="852"/>
      <c r="AE68" s="852"/>
      <c r="AF68" s="852">
        <v>26</v>
      </c>
      <c r="AG68" s="852"/>
      <c r="AH68" s="852"/>
      <c r="AI68" s="852"/>
      <c r="AJ68" s="852"/>
      <c r="AK68" s="852">
        <v>12</v>
      </c>
      <c r="AL68" s="852"/>
      <c r="AM68" s="852"/>
      <c r="AN68" s="852"/>
      <c r="AO68" s="852"/>
      <c r="AP68" s="852" t="s">
        <v>544</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946790</v>
      </c>
      <c r="R69" s="817"/>
      <c r="S69" s="817"/>
      <c r="T69" s="817"/>
      <c r="U69" s="817"/>
      <c r="V69" s="817">
        <v>924334</v>
      </c>
      <c r="W69" s="817"/>
      <c r="X69" s="817"/>
      <c r="Y69" s="817"/>
      <c r="Z69" s="817"/>
      <c r="AA69" s="817">
        <v>22456</v>
      </c>
      <c r="AB69" s="817"/>
      <c r="AC69" s="817"/>
      <c r="AD69" s="817"/>
      <c r="AE69" s="817"/>
      <c r="AF69" s="817">
        <v>22456</v>
      </c>
      <c r="AG69" s="817"/>
      <c r="AH69" s="817"/>
      <c r="AI69" s="817"/>
      <c r="AJ69" s="817"/>
      <c r="AK69" s="817">
        <v>5657</v>
      </c>
      <c r="AL69" s="817"/>
      <c r="AM69" s="817"/>
      <c r="AN69" s="817"/>
      <c r="AO69" s="817"/>
      <c r="AP69" s="817" t="s">
        <v>544</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40036</v>
      </c>
      <c r="R70" s="817"/>
      <c r="S70" s="817"/>
      <c r="T70" s="817"/>
      <c r="U70" s="817"/>
      <c r="V70" s="817">
        <v>34096</v>
      </c>
      <c r="W70" s="817"/>
      <c r="X70" s="817"/>
      <c r="Y70" s="817"/>
      <c r="Z70" s="817"/>
      <c r="AA70" s="817">
        <v>5940</v>
      </c>
      <c r="AB70" s="817"/>
      <c r="AC70" s="817"/>
      <c r="AD70" s="817"/>
      <c r="AE70" s="817"/>
      <c r="AF70" s="817">
        <v>32505</v>
      </c>
      <c r="AG70" s="817"/>
      <c r="AH70" s="817"/>
      <c r="AI70" s="817"/>
      <c r="AJ70" s="817"/>
      <c r="AK70" s="817" t="s">
        <v>544</v>
      </c>
      <c r="AL70" s="817"/>
      <c r="AM70" s="817"/>
      <c r="AN70" s="817"/>
      <c r="AO70" s="817"/>
      <c r="AP70" s="817">
        <v>149081</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9050</v>
      </c>
      <c r="R71" s="817"/>
      <c r="S71" s="817"/>
      <c r="T71" s="817"/>
      <c r="U71" s="817"/>
      <c r="V71" s="817">
        <v>5629</v>
      </c>
      <c r="W71" s="817"/>
      <c r="X71" s="817"/>
      <c r="Y71" s="817"/>
      <c r="Z71" s="817"/>
      <c r="AA71" s="817">
        <v>3421</v>
      </c>
      <c r="AB71" s="817"/>
      <c r="AC71" s="817"/>
      <c r="AD71" s="817"/>
      <c r="AE71" s="817"/>
      <c r="AF71" s="817">
        <v>11358</v>
      </c>
      <c r="AG71" s="817"/>
      <c r="AH71" s="817"/>
      <c r="AI71" s="817"/>
      <c r="AJ71" s="817"/>
      <c r="AK71" s="817" t="s">
        <v>544</v>
      </c>
      <c r="AL71" s="817"/>
      <c r="AM71" s="817"/>
      <c r="AN71" s="817"/>
      <c r="AO71" s="817"/>
      <c r="AP71" s="817">
        <v>20248</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3261</v>
      </c>
      <c r="R72" s="817"/>
      <c r="S72" s="817"/>
      <c r="T72" s="817"/>
      <c r="U72" s="817"/>
      <c r="V72" s="817">
        <v>3121</v>
      </c>
      <c r="W72" s="817"/>
      <c r="X72" s="817"/>
      <c r="Y72" s="817"/>
      <c r="Z72" s="817"/>
      <c r="AA72" s="817">
        <v>141</v>
      </c>
      <c r="AB72" s="817"/>
      <c r="AC72" s="817"/>
      <c r="AD72" s="817"/>
      <c r="AE72" s="817"/>
      <c r="AF72" s="817">
        <v>141</v>
      </c>
      <c r="AG72" s="817"/>
      <c r="AH72" s="817"/>
      <c r="AI72" s="817"/>
      <c r="AJ72" s="817"/>
      <c r="AK72" s="817">
        <v>111</v>
      </c>
      <c r="AL72" s="817"/>
      <c r="AM72" s="817"/>
      <c r="AN72" s="817"/>
      <c r="AO72" s="817"/>
      <c r="AP72" s="817">
        <v>1691</v>
      </c>
      <c r="AQ72" s="817"/>
      <c r="AR72" s="817"/>
      <c r="AS72" s="817"/>
      <c r="AT72" s="817"/>
      <c r="AU72" s="817">
        <v>654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73609</v>
      </c>
      <c r="R73" s="817"/>
      <c r="S73" s="817"/>
      <c r="T73" s="817"/>
      <c r="U73" s="817"/>
      <c r="V73" s="817">
        <v>72699</v>
      </c>
      <c r="W73" s="817"/>
      <c r="X73" s="817"/>
      <c r="Y73" s="817"/>
      <c r="Z73" s="817"/>
      <c r="AA73" s="817">
        <v>910</v>
      </c>
      <c r="AB73" s="817"/>
      <c r="AC73" s="817"/>
      <c r="AD73" s="817"/>
      <c r="AE73" s="817"/>
      <c r="AF73" s="817">
        <v>910</v>
      </c>
      <c r="AG73" s="817"/>
      <c r="AH73" s="817"/>
      <c r="AI73" s="817"/>
      <c r="AJ73" s="817"/>
      <c r="AK73" s="817" t="s">
        <v>544</v>
      </c>
      <c r="AL73" s="817"/>
      <c r="AM73" s="817"/>
      <c r="AN73" s="817"/>
      <c r="AO73" s="817"/>
      <c r="AP73" s="817" t="s">
        <v>545</v>
      </c>
      <c r="AQ73" s="817"/>
      <c r="AR73" s="817"/>
      <c r="AS73" s="817"/>
      <c r="AT73" s="817"/>
      <c r="AU73" s="817" t="s">
        <v>544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67396</v>
      </c>
      <c r="AG88" s="828"/>
      <c r="AH88" s="828"/>
      <c r="AI88" s="828"/>
      <c r="AJ88" s="828"/>
      <c r="AK88" s="825"/>
      <c r="AL88" s="825"/>
      <c r="AM88" s="825"/>
      <c r="AN88" s="825"/>
      <c r="AO88" s="825"/>
      <c r="AP88" s="828">
        <f>SUM(AP68:AT87)</f>
        <v>171020</v>
      </c>
      <c r="AQ88" s="828"/>
      <c r="AR88" s="828"/>
      <c r="AS88" s="828"/>
      <c r="AT88" s="828"/>
      <c r="AU88" s="828">
        <f>SUM(AU68:AY87)</f>
        <v>654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SUM(CR7:CV88)</f>
        <v>477</v>
      </c>
      <c r="CS102" s="836"/>
      <c r="CT102" s="836"/>
      <c r="CU102" s="836"/>
      <c r="CV102" s="879"/>
      <c r="CW102" s="878">
        <f t="shared" ref="CW102" si="0">SUM(CW7:DA88)</f>
        <v>206</v>
      </c>
      <c r="CX102" s="836"/>
      <c r="CY102" s="836"/>
      <c r="CZ102" s="836"/>
      <c r="DA102" s="879"/>
      <c r="DB102" s="878">
        <f t="shared" ref="DB102" si="1">SUM(DB7:DF88)</f>
        <v>0</v>
      </c>
      <c r="DC102" s="836"/>
      <c r="DD102" s="836"/>
      <c r="DE102" s="836"/>
      <c r="DF102" s="879"/>
      <c r="DG102" s="878">
        <f t="shared" ref="DG102" si="2">SUM(DG7:DK88)</f>
        <v>0</v>
      </c>
      <c r="DH102" s="836"/>
      <c r="DI102" s="836"/>
      <c r="DJ102" s="836"/>
      <c r="DK102" s="879"/>
      <c r="DL102" s="878">
        <f t="shared" ref="DL102" si="3">SUM(DL7:DP88)</f>
        <v>0</v>
      </c>
      <c r="DM102" s="836"/>
      <c r="DN102" s="836"/>
      <c r="DO102" s="836"/>
      <c r="DP102" s="879"/>
      <c r="DQ102" s="878">
        <f t="shared" ref="DQ102" si="4">SUM(DQ7:DU88)</f>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2143166</v>
      </c>
      <c r="AB110" s="888"/>
      <c r="AC110" s="888"/>
      <c r="AD110" s="888"/>
      <c r="AE110" s="889"/>
      <c r="AF110" s="890">
        <v>2148523</v>
      </c>
      <c r="AG110" s="888"/>
      <c r="AH110" s="888"/>
      <c r="AI110" s="888"/>
      <c r="AJ110" s="889"/>
      <c r="AK110" s="890">
        <v>2231504</v>
      </c>
      <c r="AL110" s="888"/>
      <c r="AM110" s="888"/>
      <c r="AN110" s="888"/>
      <c r="AO110" s="889"/>
      <c r="AP110" s="891">
        <v>11.3</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24614476</v>
      </c>
      <c r="BR110" s="925"/>
      <c r="BS110" s="925"/>
      <c r="BT110" s="925"/>
      <c r="BU110" s="925"/>
      <c r="BV110" s="925">
        <v>25301399</v>
      </c>
      <c r="BW110" s="925"/>
      <c r="BX110" s="925"/>
      <c r="BY110" s="925"/>
      <c r="BZ110" s="925"/>
      <c r="CA110" s="925">
        <v>26113060</v>
      </c>
      <c r="CB110" s="925"/>
      <c r="CC110" s="925"/>
      <c r="CD110" s="925"/>
      <c r="CE110" s="925"/>
      <c r="CF110" s="939">
        <v>132</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314089</v>
      </c>
      <c r="BR111" s="918"/>
      <c r="BS111" s="918"/>
      <c r="BT111" s="918"/>
      <c r="BU111" s="918"/>
      <c r="BV111" s="918">
        <v>273604</v>
      </c>
      <c r="BW111" s="918"/>
      <c r="BX111" s="918"/>
      <c r="BY111" s="918"/>
      <c r="BZ111" s="918"/>
      <c r="CA111" s="918">
        <v>234559</v>
      </c>
      <c r="CB111" s="918"/>
      <c r="CC111" s="918"/>
      <c r="CD111" s="918"/>
      <c r="CE111" s="918"/>
      <c r="CF111" s="912">
        <v>1.2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314089</v>
      </c>
      <c r="DH111" s="918"/>
      <c r="DI111" s="918"/>
      <c r="DJ111" s="918"/>
      <c r="DK111" s="918"/>
      <c r="DL111" s="918">
        <v>273604</v>
      </c>
      <c r="DM111" s="918"/>
      <c r="DN111" s="918"/>
      <c r="DO111" s="918"/>
      <c r="DP111" s="918"/>
      <c r="DQ111" s="918">
        <v>234559</v>
      </c>
      <c r="DR111" s="918"/>
      <c r="DS111" s="918"/>
      <c r="DT111" s="918"/>
      <c r="DU111" s="918"/>
      <c r="DV111" s="919">
        <v>1.2</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13629710</v>
      </c>
      <c r="BR112" s="918"/>
      <c r="BS112" s="918"/>
      <c r="BT112" s="918"/>
      <c r="BU112" s="918"/>
      <c r="BV112" s="918">
        <v>12934110</v>
      </c>
      <c r="BW112" s="918"/>
      <c r="BX112" s="918"/>
      <c r="BY112" s="918"/>
      <c r="BZ112" s="918"/>
      <c r="CA112" s="918">
        <v>12114065</v>
      </c>
      <c r="CB112" s="918"/>
      <c r="CC112" s="918"/>
      <c r="CD112" s="918"/>
      <c r="CE112" s="918"/>
      <c r="CF112" s="912">
        <v>61.3</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1045888</v>
      </c>
      <c r="AB113" s="932"/>
      <c r="AC113" s="932"/>
      <c r="AD113" s="932"/>
      <c r="AE113" s="933"/>
      <c r="AF113" s="934">
        <v>1028878</v>
      </c>
      <c r="AG113" s="932"/>
      <c r="AH113" s="932"/>
      <c r="AI113" s="932"/>
      <c r="AJ113" s="933"/>
      <c r="AK113" s="934">
        <v>984033</v>
      </c>
      <c r="AL113" s="932"/>
      <c r="AM113" s="932"/>
      <c r="AN113" s="932"/>
      <c r="AO113" s="933"/>
      <c r="AP113" s="935">
        <v>5</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1485986</v>
      </c>
      <c r="BR113" s="918"/>
      <c r="BS113" s="918"/>
      <c r="BT113" s="918"/>
      <c r="BU113" s="918"/>
      <c r="BV113" s="918">
        <v>1068000</v>
      </c>
      <c r="BW113" s="918"/>
      <c r="BX113" s="918"/>
      <c r="BY113" s="918"/>
      <c r="BZ113" s="918"/>
      <c r="CA113" s="918">
        <v>653548</v>
      </c>
      <c r="CB113" s="918"/>
      <c r="CC113" s="918"/>
      <c r="CD113" s="918"/>
      <c r="CE113" s="918"/>
      <c r="CF113" s="912">
        <v>3.3</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473620</v>
      </c>
      <c r="AB114" s="957"/>
      <c r="AC114" s="957"/>
      <c r="AD114" s="957"/>
      <c r="AE114" s="958"/>
      <c r="AF114" s="959">
        <v>445424</v>
      </c>
      <c r="AG114" s="957"/>
      <c r="AH114" s="957"/>
      <c r="AI114" s="957"/>
      <c r="AJ114" s="958"/>
      <c r="AK114" s="959">
        <v>435942</v>
      </c>
      <c r="AL114" s="957"/>
      <c r="AM114" s="957"/>
      <c r="AN114" s="957"/>
      <c r="AO114" s="958"/>
      <c r="AP114" s="960">
        <v>2.2000000000000002</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7453211</v>
      </c>
      <c r="BR114" s="918"/>
      <c r="BS114" s="918"/>
      <c r="BT114" s="918"/>
      <c r="BU114" s="918"/>
      <c r="BV114" s="918">
        <v>7095549</v>
      </c>
      <c r="BW114" s="918"/>
      <c r="BX114" s="918"/>
      <c r="BY114" s="918"/>
      <c r="BZ114" s="918"/>
      <c r="CA114" s="918">
        <v>6320403</v>
      </c>
      <c r="CB114" s="918"/>
      <c r="CC114" s="918"/>
      <c r="CD114" s="918"/>
      <c r="CE114" s="918"/>
      <c r="CF114" s="912">
        <v>32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41926</v>
      </c>
      <c r="AB115" s="932"/>
      <c r="AC115" s="932"/>
      <c r="AD115" s="932"/>
      <c r="AE115" s="933"/>
      <c r="AF115" s="934">
        <v>40485</v>
      </c>
      <c r="AG115" s="932"/>
      <c r="AH115" s="932"/>
      <c r="AI115" s="932"/>
      <c r="AJ115" s="933"/>
      <c r="AK115" s="934">
        <v>39044</v>
      </c>
      <c r="AL115" s="932"/>
      <c r="AM115" s="932"/>
      <c r="AN115" s="932"/>
      <c r="AO115" s="933"/>
      <c r="AP115" s="935">
        <v>0.2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3704600</v>
      </c>
      <c r="AB117" s="964"/>
      <c r="AC117" s="964"/>
      <c r="AD117" s="964"/>
      <c r="AE117" s="965"/>
      <c r="AF117" s="963">
        <v>3663310</v>
      </c>
      <c r="AG117" s="964"/>
      <c r="AH117" s="964"/>
      <c r="AI117" s="964"/>
      <c r="AJ117" s="965"/>
      <c r="AK117" s="963">
        <v>3690523</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47497472</v>
      </c>
      <c r="BR118" s="984"/>
      <c r="BS118" s="984"/>
      <c r="BT118" s="984"/>
      <c r="BU118" s="984"/>
      <c r="BV118" s="984">
        <v>46672662</v>
      </c>
      <c r="BW118" s="984"/>
      <c r="BX118" s="984"/>
      <c r="BY118" s="984"/>
      <c r="BZ118" s="984"/>
      <c r="CA118" s="984">
        <v>45435635</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8851273</v>
      </c>
      <c r="BR119" s="925"/>
      <c r="BS119" s="925"/>
      <c r="BT119" s="925"/>
      <c r="BU119" s="925"/>
      <c r="BV119" s="925">
        <v>9138591</v>
      </c>
      <c r="BW119" s="925"/>
      <c r="BX119" s="925"/>
      <c r="BY119" s="925"/>
      <c r="BZ119" s="925"/>
      <c r="CA119" s="925">
        <v>9674995</v>
      </c>
      <c r="CB119" s="925"/>
      <c r="CC119" s="925"/>
      <c r="CD119" s="925"/>
      <c r="CE119" s="925"/>
      <c r="CF119" s="939">
        <v>48.9</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41926</v>
      </c>
      <c r="AB120" s="957"/>
      <c r="AC120" s="957"/>
      <c r="AD120" s="957"/>
      <c r="AE120" s="958"/>
      <c r="AF120" s="959">
        <v>40485</v>
      </c>
      <c r="AG120" s="957"/>
      <c r="AH120" s="957"/>
      <c r="AI120" s="957"/>
      <c r="AJ120" s="958"/>
      <c r="AK120" s="959">
        <v>39044</v>
      </c>
      <c r="AL120" s="957"/>
      <c r="AM120" s="957"/>
      <c r="AN120" s="957"/>
      <c r="AO120" s="958"/>
      <c r="AP120" s="960">
        <v>0.2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9390930</v>
      </c>
      <c r="BR120" s="918"/>
      <c r="BS120" s="918"/>
      <c r="BT120" s="918"/>
      <c r="BU120" s="918"/>
      <c r="BV120" s="918">
        <v>9018536</v>
      </c>
      <c r="BW120" s="918"/>
      <c r="BX120" s="918"/>
      <c r="BY120" s="918"/>
      <c r="BZ120" s="918"/>
      <c r="CA120" s="918">
        <v>8455024</v>
      </c>
      <c r="CB120" s="918"/>
      <c r="CC120" s="918"/>
      <c r="CD120" s="918"/>
      <c r="CE120" s="918"/>
      <c r="CF120" s="912">
        <v>42.8</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13629710</v>
      </c>
      <c r="DH120" s="925"/>
      <c r="DI120" s="925"/>
      <c r="DJ120" s="925"/>
      <c r="DK120" s="925"/>
      <c r="DL120" s="925">
        <v>12934110</v>
      </c>
      <c r="DM120" s="925"/>
      <c r="DN120" s="925"/>
      <c r="DO120" s="925"/>
      <c r="DP120" s="925"/>
      <c r="DQ120" s="925">
        <v>12114065</v>
      </c>
      <c r="DR120" s="925"/>
      <c r="DS120" s="925"/>
      <c r="DT120" s="925"/>
      <c r="DU120" s="925"/>
      <c r="DV120" s="926">
        <v>61.3</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30250197</v>
      </c>
      <c r="BR121" s="984"/>
      <c r="BS121" s="984"/>
      <c r="BT121" s="984"/>
      <c r="BU121" s="984"/>
      <c r="BV121" s="984">
        <v>30927735</v>
      </c>
      <c r="BW121" s="984"/>
      <c r="BX121" s="984"/>
      <c r="BY121" s="984"/>
      <c r="BZ121" s="984"/>
      <c r="CA121" s="984">
        <v>31159033</v>
      </c>
      <c r="CB121" s="984"/>
      <c r="CC121" s="984"/>
      <c r="CD121" s="984"/>
      <c r="CE121" s="984"/>
      <c r="CF121" s="1022">
        <v>157.6</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t="s">
        <v>110</v>
      </c>
      <c r="DH121" s="918"/>
      <c r="DI121" s="918"/>
      <c r="DJ121" s="918"/>
      <c r="DK121" s="918"/>
      <c r="DL121" s="918" t="s">
        <v>110</v>
      </c>
      <c r="DM121" s="918"/>
      <c r="DN121" s="918"/>
      <c r="DO121" s="918"/>
      <c r="DP121" s="918"/>
      <c r="DQ121" s="918" t="s">
        <v>110</v>
      </c>
      <c r="DR121" s="918"/>
      <c r="DS121" s="918"/>
      <c r="DT121" s="918"/>
      <c r="DU121" s="918"/>
      <c r="DV121" s="919" t="s">
        <v>110</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48492400</v>
      </c>
      <c r="BR122" s="1033"/>
      <c r="BS122" s="1033"/>
      <c r="BT122" s="1033"/>
      <c r="BU122" s="1033"/>
      <c r="BV122" s="1033">
        <v>49084862</v>
      </c>
      <c r="BW122" s="1033"/>
      <c r="BX122" s="1033"/>
      <c r="BY122" s="1033"/>
      <c r="BZ122" s="1033"/>
      <c r="CA122" s="1033">
        <v>49289052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12.27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1019663</v>
      </c>
      <c r="AB128" s="1088"/>
      <c r="AC128" s="1088"/>
      <c r="AD128" s="1088"/>
      <c r="AE128" s="1089"/>
      <c r="AF128" s="1090">
        <v>961299</v>
      </c>
      <c r="AG128" s="1088"/>
      <c r="AH128" s="1088"/>
      <c r="AI128" s="1088"/>
      <c r="AJ128" s="1089"/>
      <c r="AK128" s="1090">
        <v>966172</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17.27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22401137</v>
      </c>
      <c r="AB129" s="957"/>
      <c r="AC129" s="957"/>
      <c r="AD129" s="957"/>
      <c r="AE129" s="958"/>
      <c r="AF129" s="959">
        <v>22388948</v>
      </c>
      <c r="AG129" s="957"/>
      <c r="AH129" s="957"/>
      <c r="AI129" s="957"/>
      <c r="AJ129" s="958"/>
      <c r="AK129" s="959">
        <v>22423072</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0.5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2552547</v>
      </c>
      <c r="AB130" s="957"/>
      <c r="AC130" s="957"/>
      <c r="AD130" s="957"/>
      <c r="AE130" s="958"/>
      <c r="AF130" s="959">
        <v>2608869</v>
      </c>
      <c r="AG130" s="957"/>
      <c r="AH130" s="957"/>
      <c r="AI130" s="957"/>
      <c r="AJ130" s="958"/>
      <c r="AK130" s="959">
        <v>2647210</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19848590</v>
      </c>
      <c r="AB131" s="996"/>
      <c r="AC131" s="996"/>
      <c r="AD131" s="996"/>
      <c r="AE131" s="997"/>
      <c r="AF131" s="998">
        <v>19780079</v>
      </c>
      <c r="AG131" s="996"/>
      <c r="AH131" s="996"/>
      <c r="AI131" s="996"/>
      <c r="AJ131" s="997"/>
      <c r="AK131" s="998">
        <v>19775862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0.66699951999999996</v>
      </c>
      <c r="AB132" s="1102"/>
      <c r="AC132" s="1102"/>
      <c r="AD132" s="1102"/>
      <c r="AE132" s="1103"/>
      <c r="AF132" s="1104">
        <v>0.47088790699999999</v>
      </c>
      <c r="AG132" s="1102"/>
      <c r="AH132" s="1102"/>
      <c r="AI132" s="1102"/>
      <c r="AJ132" s="1103"/>
      <c r="AK132" s="1104">
        <v>0.39007654899999999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1.7</v>
      </c>
      <c r="AB133" s="1109"/>
      <c r="AC133" s="1109"/>
      <c r="AD133" s="1109"/>
      <c r="AE133" s="1110"/>
      <c r="AF133" s="1108">
        <v>1</v>
      </c>
      <c r="AG133" s="1109"/>
      <c r="AH133" s="1109"/>
      <c r="AI133" s="1109"/>
      <c r="AJ133" s="1110"/>
      <c r="AK133" s="1108">
        <v>0.5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7189345</v>
      </c>
      <c r="L9" s="264">
        <v>61526</v>
      </c>
      <c r="M9" s="265">
        <v>58402</v>
      </c>
      <c r="N9" s="266">
        <v>5.3</v>
      </c>
    </row>
    <row r="10" spans="1:16">
      <c r="A10" s="248"/>
      <c r="B10" s="244"/>
      <c r="C10" s="244"/>
      <c r="D10" s="244"/>
      <c r="E10" s="244"/>
      <c r="F10" s="244"/>
      <c r="G10" s="1117" t="s">
        <v>470</v>
      </c>
      <c r="H10" s="1118"/>
      <c r="I10" s="1118"/>
      <c r="J10" s="1119"/>
      <c r="K10" s="267">
        <v>376941</v>
      </c>
      <c r="L10" s="268">
        <v>3226</v>
      </c>
      <c r="M10" s="269">
        <v>4003</v>
      </c>
      <c r="N10" s="270">
        <v>-19.399999999999999</v>
      </c>
    </row>
    <row r="11" spans="1:16" ht="13.5" customHeight="1">
      <c r="A11" s="248"/>
      <c r="B11" s="244"/>
      <c r="C11" s="244"/>
      <c r="D11" s="244"/>
      <c r="E11" s="244"/>
      <c r="F11" s="244"/>
      <c r="G11" s="1117" t="s">
        <v>471</v>
      </c>
      <c r="H11" s="1118"/>
      <c r="I11" s="1118"/>
      <c r="J11" s="1119"/>
      <c r="K11" s="267">
        <v>140678</v>
      </c>
      <c r="L11" s="268">
        <v>1204</v>
      </c>
      <c r="M11" s="269">
        <v>3781</v>
      </c>
      <c r="N11" s="270">
        <v>-68.2</v>
      </c>
    </row>
    <row r="12" spans="1:16" ht="13.5" customHeight="1">
      <c r="A12" s="248"/>
      <c r="B12" s="244"/>
      <c r="C12" s="244"/>
      <c r="D12" s="244"/>
      <c r="E12" s="244"/>
      <c r="F12" s="244"/>
      <c r="G12" s="1117" t="s">
        <v>472</v>
      </c>
      <c r="H12" s="1118"/>
      <c r="I12" s="1118"/>
      <c r="J12" s="1119"/>
      <c r="K12" s="267" t="s">
        <v>473</v>
      </c>
      <c r="L12" s="268" t="s">
        <v>473</v>
      </c>
      <c r="M12" s="269">
        <v>598</v>
      </c>
      <c r="N12" s="270" t="s">
        <v>473</v>
      </c>
    </row>
    <row r="13" spans="1:16" ht="13.5" customHeight="1">
      <c r="A13" s="248"/>
      <c r="B13" s="244"/>
      <c r="C13" s="244"/>
      <c r="D13" s="244"/>
      <c r="E13" s="244"/>
      <c r="F13" s="244"/>
      <c r="G13" s="1117" t="s">
        <v>474</v>
      </c>
      <c r="H13" s="1118"/>
      <c r="I13" s="1118"/>
      <c r="J13" s="1119"/>
      <c r="K13" s="267" t="s">
        <v>473</v>
      </c>
      <c r="L13" s="268" t="s">
        <v>473</v>
      </c>
      <c r="M13" s="269">
        <v>1</v>
      </c>
      <c r="N13" s="270" t="s">
        <v>473</v>
      </c>
    </row>
    <row r="14" spans="1:16" ht="13.5" customHeight="1">
      <c r="A14" s="248"/>
      <c r="B14" s="244"/>
      <c r="C14" s="244"/>
      <c r="D14" s="244"/>
      <c r="E14" s="244"/>
      <c r="F14" s="244"/>
      <c r="G14" s="1117" t="s">
        <v>475</v>
      </c>
      <c r="H14" s="1118"/>
      <c r="I14" s="1118"/>
      <c r="J14" s="1119"/>
      <c r="K14" s="267">
        <v>282520</v>
      </c>
      <c r="L14" s="268">
        <v>2418</v>
      </c>
      <c r="M14" s="269">
        <v>2386</v>
      </c>
      <c r="N14" s="270">
        <v>1.3</v>
      </c>
    </row>
    <row r="15" spans="1:16" ht="13.5" customHeight="1">
      <c r="A15" s="248"/>
      <c r="B15" s="244"/>
      <c r="C15" s="244"/>
      <c r="D15" s="244"/>
      <c r="E15" s="244"/>
      <c r="F15" s="244"/>
      <c r="G15" s="1117" t="s">
        <v>476</v>
      </c>
      <c r="H15" s="1118"/>
      <c r="I15" s="1118"/>
      <c r="J15" s="1119"/>
      <c r="K15" s="267">
        <v>120101</v>
      </c>
      <c r="L15" s="268">
        <v>1028</v>
      </c>
      <c r="M15" s="269">
        <v>1344</v>
      </c>
      <c r="N15" s="270">
        <v>-23.5</v>
      </c>
    </row>
    <row r="16" spans="1:16">
      <c r="A16" s="248"/>
      <c r="B16" s="244"/>
      <c r="C16" s="244"/>
      <c r="D16" s="244"/>
      <c r="E16" s="244"/>
      <c r="F16" s="244"/>
      <c r="G16" s="1120" t="s">
        <v>477</v>
      </c>
      <c r="H16" s="1121"/>
      <c r="I16" s="1121"/>
      <c r="J16" s="1122"/>
      <c r="K16" s="268">
        <v>-670659</v>
      </c>
      <c r="L16" s="268">
        <v>-5739</v>
      </c>
      <c r="M16" s="269">
        <v>-6701</v>
      </c>
      <c r="N16" s="270">
        <v>-14.4</v>
      </c>
    </row>
    <row r="17" spans="1:16">
      <c r="A17" s="248"/>
      <c r="B17" s="244"/>
      <c r="C17" s="244"/>
      <c r="D17" s="244"/>
      <c r="E17" s="244"/>
      <c r="F17" s="244"/>
      <c r="G17" s="1120" t="s">
        <v>168</v>
      </c>
      <c r="H17" s="1121"/>
      <c r="I17" s="1121"/>
      <c r="J17" s="1122"/>
      <c r="K17" s="268">
        <v>7438926</v>
      </c>
      <c r="L17" s="268">
        <v>63662</v>
      </c>
      <c r="M17" s="269">
        <v>63814</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6.79</v>
      </c>
      <c r="L21" s="281">
        <v>6.4</v>
      </c>
      <c r="M21" s="282">
        <v>0.39</v>
      </c>
      <c r="N21" s="249"/>
      <c r="O21" s="283"/>
      <c r="P21" s="279"/>
    </row>
    <row r="22" spans="1:16" s="284" customFormat="1">
      <c r="A22" s="279"/>
      <c r="B22" s="249"/>
      <c r="C22" s="249"/>
      <c r="D22" s="249"/>
      <c r="E22" s="249"/>
      <c r="F22" s="249"/>
      <c r="G22" s="1112" t="s">
        <v>483</v>
      </c>
      <c r="H22" s="1113"/>
      <c r="I22" s="1113"/>
      <c r="J22" s="1114"/>
      <c r="K22" s="285">
        <v>102.1</v>
      </c>
      <c r="L22" s="286">
        <v>98.9</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2231504</v>
      </c>
      <c r="L32" s="294">
        <v>19097</v>
      </c>
      <c r="M32" s="295">
        <v>38473</v>
      </c>
      <c r="N32" s="296">
        <v>-50.4</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31</v>
      </c>
      <c r="N34" s="296" t="s">
        <v>473</v>
      </c>
    </row>
    <row r="35" spans="1:16" ht="27" customHeight="1">
      <c r="A35" s="248"/>
      <c r="B35" s="244"/>
      <c r="C35" s="244"/>
      <c r="D35" s="244"/>
      <c r="E35" s="244"/>
      <c r="F35" s="244"/>
      <c r="G35" s="1128" t="s">
        <v>490</v>
      </c>
      <c r="H35" s="1129"/>
      <c r="I35" s="1129"/>
      <c r="J35" s="1130"/>
      <c r="K35" s="294">
        <v>984033</v>
      </c>
      <c r="L35" s="294">
        <v>8421</v>
      </c>
      <c r="M35" s="295">
        <v>10015</v>
      </c>
      <c r="N35" s="296">
        <v>-15.9</v>
      </c>
    </row>
    <row r="36" spans="1:16" ht="27" customHeight="1">
      <c r="A36" s="248"/>
      <c r="B36" s="244"/>
      <c r="C36" s="244"/>
      <c r="D36" s="244"/>
      <c r="E36" s="244"/>
      <c r="F36" s="244"/>
      <c r="G36" s="1128" t="s">
        <v>491</v>
      </c>
      <c r="H36" s="1129"/>
      <c r="I36" s="1129"/>
      <c r="J36" s="1130"/>
      <c r="K36" s="294">
        <v>435942</v>
      </c>
      <c r="L36" s="294">
        <v>3731</v>
      </c>
      <c r="M36" s="295">
        <v>1507</v>
      </c>
      <c r="N36" s="296">
        <v>147.6</v>
      </c>
    </row>
    <row r="37" spans="1:16" ht="13.5" customHeight="1">
      <c r="A37" s="248"/>
      <c r="B37" s="244"/>
      <c r="C37" s="244"/>
      <c r="D37" s="244"/>
      <c r="E37" s="244"/>
      <c r="F37" s="244"/>
      <c r="G37" s="1128" t="s">
        <v>492</v>
      </c>
      <c r="H37" s="1129"/>
      <c r="I37" s="1129"/>
      <c r="J37" s="1130"/>
      <c r="K37" s="294">
        <v>39044</v>
      </c>
      <c r="L37" s="294">
        <v>334</v>
      </c>
      <c r="M37" s="295">
        <v>1079</v>
      </c>
      <c r="N37" s="296">
        <v>-69</v>
      </c>
    </row>
    <row r="38" spans="1:16" ht="27" customHeight="1">
      <c r="A38" s="248"/>
      <c r="B38" s="244"/>
      <c r="C38" s="244"/>
      <c r="D38" s="244"/>
      <c r="E38" s="244"/>
      <c r="F38" s="244"/>
      <c r="G38" s="1131" t="s">
        <v>493</v>
      </c>
      <c r="H38" s="1132"/>
      <c r="I38" s="1132"/>
      <c r="J38" s="1133"/>
      <c r="K38" s="297" t="s">
        <v>473</v>
      </c>
      <c r="L38" s="297" t="s">
        <v>473</v>
      </c>
      <c r="M38" s="298">
        <v>5</v>
      </c>
      <c r="N38" s="299" t="s">
        <v>473</v>
      </c>
      <c r="O38" s="293"/>
    </row>
    <row r="39" spans="1:16">
      <c r="A39" s="248"/>
      <c r="B39" s="244"/>
      <c r="C39" s="244"/>
      <c r="D39" s="244"/>
      <c r="E39" s="244"/>
      <c r="F39" s="244"/>
      <c r="G39" s="1131" t="s">
        <v>494</v>
      </c>
      <c r="H39" s="1132"/>
      <c r="I39" s="1132"/>
      <c r="J39" s="1133"/>
      <c r="K39" s="300">
        <v>-966172</v>
      </c>
      <c r="L39" s="300">
        <v>-8268</v>
      </c>
      <c r="M39" s="301">
        <v>-7129</v>
      </c>
      <c r="N39" s="302">
        <v>16</v>
      </c>
      <c r="O39" s="293"/>
    </row>
    <row r="40" spans="1:16" ht="27" customHeight="1">
      <c r="A40" s="248"/>
      <c r="B40" s="244"/>
      <c r="C40" s="244"/>
      <c r="D40" s="244"/>
      <c r="E40" s="244"/>
      <c r="F40" s="244"/>
      <c r="G40" s="1128" t="s">
        <v>495</v>
      </c>
      <c r="H40" s="1129"/>
      <c r="I40" s="1129"/>
      <c r="J40" s="1130"/>
      <c r="K40" s="300">
        <v>-2647210</v>
      </c>
      <c r="L40" s="300">
        <v>-22655</v>
      </c>
      <c r="M40" s="301">
        <v>-30363</v>
      </c>
      <c r="N40" s="302">
        <v>-25.4</v>
      </c>
      <c r="O40" s="293"/>
    </row>
    <row r="41" spans="1:16">
      <c r="A41" s="248"/>
      <c r="B41" s="244"/>
      <c r="C41" s="244"/>
      <c r="D41" s="244"/>
      <c r="E41" s="244"/>
      <c r="F41" s="244"/>
      <c r="G41" s="1134" t="s">
        <v>278</v>
      </c>
      <c r="H41" s="1135"/>
      <c r="I41" s="1135"/>
      <c r="J41" s="1136"/>
      <c r="K41" s="294">
        <v>77141</v>
      </c>
      <c r="L41" s="300">
        <v>660</v>
      </c>
      <c r="M41" s="301">
        <v>13618</v>
      </c>
      <c r="N41" s="302">
        <v>-95.2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3427241</v>
      </c>
      <c r="J51" s="320">
        <v>28615</v>
      </c>
      <c r="K51" s="321">
        <v>45</v>
      </c>
      <c r="L51" s="322">
        <v>34366</v>
      </c>
      <c r="M51" s="323">
        <v>2.2000000000000002</v>
      </c>
      <c r="N51" s="324">
        <v>42.8</v>
      </c>
    </row>
    <row r="52" spans="1:14">
      <c r="A52" s="248"/>
      <c r="B52" s="244"/>
      <c r="C52" s="244"/>
      <c r="D52" s="244"/>
      <c r="E52" s="244"/>
      <c r="F52" s="244"/>
      <c r="G52" s="325"/>
      <c r="H52" s="326" t="s">
        <v>506</v>
      </c>
      <c r="I52" s="327">
        <v>2004818</v>
      </c>
      <c r="J52" s="328">
        <v>16739</v>
      </c>
      <c r="K52" s="329">
        <v>55.9</v>
      </c>
      <c r="L52" s="330">
        <v>19822</v>
      </c>
      <c r="M52" s="331">
        <v>5.0999999999999996</v>
      </c>
      <c r="N52" s="332">
        <v>50.8</v>
      </c>
    </row>
    <row r="53" spans="1:14">
      <c r="A53" s="248"/>
      <c r="B53" s="244"/>
      <c r="C53" s="244"/>
      <c r="D53" s="244"/>
      <c r="E53" s="244"/>
      <c r="F53" s="244"/>
      <c r="G53" s="310" t="s">
        <v>507</v>
      </c>
      <c r="H53" s="311"/>
      <c r="I53" s="319">
        <v>3142209</v>
      </c>
      <c r="J53" s="320">
        <v>26471</v>
      </c>
      <c r="K53" s="321">
        <v>-7.5</v>
      </c>
      <c r="L53" s="322">
        <v>35965</v>
      </c>
      <c r="M53" s="323">
        <v>4.7</v>
      </c>
      <c r="N53" s="324">
        <v>-12.2</v>
      </c>
    </row>
    <row r="54" spans="1:14">
      <c r="A54" s="248"/>
      <c r="B54" s="244"/>
      <c r="C54" s="244"/>
      <c r="D54" s="244"/>
      <c r="E54" s="244"/>
      <c r="F54" s="244"/>
      <c r="G54" s="325"/>
      <c r="H54" s="326" t="s">
        <v>506</v>
      </c>
      <c r="I54" s="327">
        <v>1797646</v>
      </c>
      <c r="J54" s="328">
        <v>15144</v>
      </c>
      <c r="K54" s="329">
        <v>-9.5</v>
      </c>
      <c r="L54" s="330">
        <v>20136</v>
      </c>
      <c r="M54" s="331">
        <v>1.6</v>
      </c>
      <c r="N54" s="332">
        <v>-11.1</v>
      </c>
    </row>
    <row r="55" spans="1:14">
      <c r="A55" s="248"/>
      <c r="B55" s="244"/>
      <c r="C55" s="244"/>
      <c r="D55" s="244"/>
      <c r="E55" s="244"/>
      <c r="F55" s="244"/>
      <c r="G55" s="310" t="s">
        <v>508</v>
      </c>
      <c r="H55" s="311"/>
      <c r="I55" s="319">
        <v>2254274</v>
      </c>
      <c r="J55" s="320">
        <v>19155</v>
      </c>
      <c r="K55" s="321">
        <v>-27.6</v>
      </c>
      <c r="L55" s="322">
        <v>41433</v>
      </c>
      <c r="M55" s="323">
        <v>15.2</v>
      </c>
      <c r="N55" s="324">
        <v>-42.8</v>
      </c>
    </row>
    <row r="56" spans="1:14">
      <c r="A56" s="248"/>
      <c r="B56" s="244"/>
      <c r="C56" s="244"/>
      <c r="D56" s="244"/>
      <c r="E56" s="244"/>
      <c r="F56" s="244"/>
      <c r="G56" s="325"/>
      <c r="H56" s="326" t="s">
        <v>506</v>
      </c>
      <c r="I56" s="327">
        <v>1256491</v>
      </c>
      <c r="J56" s="328">
        <v>10676</v>
      </c>
      <c r="K56" s="329">
        <v>-29.5</v>
      </c>
      <c r="L56" s="330">
        <v>22351</v>
      </c>
      <c r="M56" s="331">
        <v>11</v>
      </c>
      <c r="N56" s="332">
        <v>-40.5</v>
      </c>
    </row>
    <row r="57" spans="1:14">
      <c r="A57" s="248"/>
      <c r="B57" s="244"/>
      <c r="C57" s="244"/>
      <c r="D57" s="244"/>
      <c r="E57" s="244"/>
      <c r="F57" s="244"/>
      <c r="G57" s="310" t="s">
        <v>509</v>
      </c>
      <c r="H57" s="311"/>
      <c r="I57" s="319">
        <v>2404524</v>
      </c>
      <c r="J57" s="320">
        <v>20460</v>
      </c>
      <c r="K57" s="321">
        <v>6.8</v>
      </c>
      <c r="L57" s="322">
        <v>43493</v>
      </c>
      <c r="M57" s="323">
        <v>5</v>
      </c>
      <c r="N57" s="324">
        <v>1.8</v>
      </c>
    </row>
    <row r="58" spans="1:14">
      <c r="A58" s="248"/>
      <c r="B58" s="244"/>
      <c r="C58" s="244"/>
      <c r="D58" s="244"/>
      <c r="E58" s="244"/>
      <c r="F58" s="244"/>
      <c r="G58" s="325"/>
      <c r="H58" s="326" t="s">
        <v>506</v>
      </c>
      <c r="I58" s="327">
        <v>1558081</v>
      </c>
      <c r="J58" s="328">
        <v>13258</v>
      </c>
      <c r="K58" s="329">
        <v>24.2</v>
      </c>
      <c r="L58" s="330">
        <v>23254</v>
      </c>
      <c r="M58" s="331">
        <v>4</v>
      </c>
      <c r="N58" s="332">
        <v>20.2</v>
      </c>
    </row>
    <row r="59" spans="1:14">
      <c r="A59" s="248"/>
      <c r="B59" s="244"/>
      <c r="C59" s="244"/>
      <c r="D59" s="244"/>
      <c r="E59" s="244"/>
      <c r="F59" s="244"/>
      <c r="G59" s="310" t="s">
        <v>510</v>
      </c>
      <c r="H59" s="311"/>
      <c r="I59" s="319">
        <v>3185535</v>
      </c>
      <c r="J59" s="320">
        <v>27262</v>
      </c>
      <c r="K59" s="321">
        <v>33.200000000000003</v>
      </c>
      <c r="L59" s="322">
        <v>50840</v>
      </c>
      <c r="M59" s="323">
        <v>16.899999999999999</v>
      </c>
      <c r="N59" s="324">
        <v>16.3</v>
      </c>
    </row>
    <row r="60" spans="1:14">
      <c r="A60" s="248"/>
      <c r="B60" s="244"/>
      <c r="C60" s="244"/>
      <c r="D60" s="244"/>
      <c r="E60" s="244"/>
      <c r="F60" s="244"/>
      <c r="G60" s="325"/>
      <c r="H60" s="326" t="s">
        <v>506</v>
      </c>
      <c r="I60" s="333">
        <v>2365749</v>
      </c>
      <c r="J60" s="328">
        <v>20246</v>
      </c>
      <c r="K60" s="329">
        <v>52.7</v>
      </c>
      <c r="L60" s="330">
        <v>25367</v>
      </c>
      <c r="M60" s="331">
        <v>9.1</v>
      </c>
      <c r="N60" s="332">
        <v>43.6</v>
      </c>
    </row>
    <row r="61" spans="1:14">
      <c r="A61" s="248"/>
      <c r="B61" s="244"/>
      <c r="C61" s="244"/>
      <c r="D61" s="244"/>
      <c r="E61" s="244"/>
      <c r="F61" s="244"/>
      <c r="G61" s="310" t="s">
        <v>511</v>
      </c>
      <c r="H61" s="334"/>
      <c r="I61" s="335">
        <v>2882757</v>
      </c>
      <c r="J61" s="336">
        <v>24393</v>
      </c>
      <c r="K61" s="337">
        <v>10</v>
      </c>
      <c r="L61" s="338">
        <v>41219</v>
      </c>
      <c r="M61" s="339">
        <v>8.8000000000000007</v>
      </c>
      <c r="N61" s="324">
        <v>1.2</v>
      </c>
    </row>
    <row r="62" spans="1:14">
      <c r="A62" s="248"/>
      <c r="B62" s="244"/>
      <c r="C62" s="244"/>
      <c r="D62" s="244"/>
      <c r="E62" s="244"/>
      <c r="F62" s="244"/>
      <c r="G62" s="325"/>
      <c r="H62" s="326" t="s">
        <v>506</v>
      </c>
      <c r="I62" s="327">
        <v>1796557</v>
      </c>
      <c r="J62" s="328">
        <v>15213</v>
      </c>
      <c r="K62" s="329">
        <v>18.8</v>
      </c>
      <c r="L62" s="330">
        <v>22186</v>
      </c>
      <c r="M62" s="331">
        <v>6.2</v>
      </c>
      <c r="N62" s="332">
        <v>12.6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17.649999999999999</v>
      </c>
      <c r="G47" s="12">
        <v>17.170000000000002</v>
      </c>
      <c r="H47" s="12">
        <v>16.739999999999998</v>
      </c>
      <c r="I47" s="12">
        <v>16.77</v>
      </c>
      <c r="J47" s="13">
        <v>16.760000000000002</v>
      </c>
    </row>
    <row r="48" spans="2:10" ht="57.75" customHeight="1">
      <c r="B48" s="14"/>
      <c r="C48" s="1139" t="s">
        <v>4</v>
      </c>
      <c r="D48" s="1139"/>
      <c r="E48" s="1140"/>
      <c r="F48" s="15">
        <v>1.68</v>
      </c>
      <c r="G48" s="16">
        <v>2.44</v>
      </c>
      <c r="H48" s="16">
        <v>2.4500000000000002</v>
      </c>
      <c r="I48" s="16">
        <v>2.3199999999999998</v>
      </c>
      <c r="J48" s="17">
        <v>3.48</v>
      </c>
    </row>
    <row r="49" spans="2:10" ht="57.75" customHeight="1" thickBot="1">
      <c r="B49" s="18"/>
      <c r="C49" s="1141" t="s">
        <v>5</v>
      </c>
      <c r="D49" s="1141"/>
      <c r="E49" s="1142"/>
      <c r="F49" s="19">
        <v>7.0000000000000007E-2</v>
      </c>
      <c r="G49" s="20">
        <v>1.33</v>
      </c>
      <c r="H49" s="20">
        <v>0.03</v>
      </c>
      <c r="I49" s="20" t="s">
        <v>518</v>
      </c>
      <c r="J49" s="21">
        <v>1.18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0.86</v>
      </c>
      <c r="G34" s="33">
        <v>0.99</v>
      </c>
      <c r="H34" s="33">
        <v>0.87</v>
      </c>
      <c r="I34" s="33">
        <v>0.2</v>
      </c>
      <c r="J34" s="34" t="s">
        <v>520</v>
      </c>
      <c r="K34" s="22"/>
      <c r="L34" s="22"/>
      <c r="M34" s="22"/>
      <c r="N34" s="22"/>
      <c r="O34" s="22"/>
      <c r="P34" s="22"/>
    </row>
    <row r="35" spans="1:16" ht="39" customHeight="1">
      <c r="A35" s="22"/>
      <c r="B35" s="35"/>
      <c r="C35" s="1143" t="s">
        <v>521</v>
      </c>
      <c r="D35" s="1144"/>
      <c r="E35" s="1145"/>
      <c r="F35" s="36">
        <v>14.05</v>
      </c>
      <c r="G35" s="37">
        <v>15.18</v>
      </c>
      <c r="H35" s="37">
        <v>16.649999999999999</v>
      </c>
      <c r="I35" s="37">
        <v>18.57</v>
      </c>
      <c r="J35" s="38">
        <v>18.79</v>
      </c>
      <c r="K35" s="22"/>
      <c r="L35" s="22"/>
      <c r="M35" s="22"/>
      <c r="N35" s="22"/>
      <c r="O35" s="22"/>
      <c r="P35" s="22"/>
    </row>
    <row r="36" spans="1:16" ht="39" customHeight="1">
      <c r="A36" s="22"/>
      <c r="B36" s="35"/>
      <c r="C36" s="1143" t="s">
        <v>522</v>
      </c>
      <c r="D36" s="1144"/>
      <c r="E36" s="1145"/>
      <c r="F36" s="36">
        <v>1.68</v>
      </c>
      <c r="G36" s="37">
        <v>2.44</v>
      </c>
      <c r="H36" s="37">
        <v>2.4500000000000002</v>
      </c>
      <c r="I36" s="37">
        <v>2.3199999999999998</v>
      </c>
      <c r="J36" s="38">
        <v>3.48</v>
      </c>
      <c r="K36" s="22"/>
      <c r="L36" s="22"/>
      <c r="M36" s="22"/>
      <c r="N36" s="22"/>
      <c r="O36" s="22"/>
      <c r="P36" s="22"/>
    </row>
    <row r="37" spans="1:16" ht="39" customHeight="1">
      <c r="A37" s="22"/>
      <c r="B37" s="35"/>
      <c r="C37" s="1143" t="s">
        <v>523</v>
      </c>
      <c r="D37" s="1144"/>
      <c r="E37" s="1145"/>
      <c r="F37" s="36">
        <v>0.16</v>
      </c>
      <c r="G37" s="37">
        <v>0.15</v>
      </c>
      <c r="H37" s="37">
        <v>0.09</v>
      </c>
      <c r="I37" s="37">
        <v>0.33</v>
      </c>
      <c r="J37" s="38">
        <v>0.35</v>
      </c>
      <c r="K37" s="22"/>
      <c r="L37" s="22"/>
      <c r="M37" s="22"/>
      <c r="N37" s="22"/>
      <c r="O37" s="22"/>
      <c r="P37" s="22"/>
    </row>
    <row r="38" spans="1:16" ht="39" customHeight="1">
      <c r="A38" s="22"/>
      <c r="B38" s="35"/>
      <c r="C38" s="1143" t="s">
        <v>524</v>
      </c>
      <c r="D38" s="1144"/>
      <c r="E38" s="1145"/>
      <c r="F38" s="36">
        <v>0.15</v>
      </c>
      <c r="G38" s="37">
        <v>0.16</v>
      </c>
      <c r="H38" s="37">
        <v>0.16</v>
      </c>
      <c r="I38" s="37">
        <v>0.21</v>
      </c>
      <c r="J38" s="38">
        <v>0.21</v>
      </c>
      <c r="K38" s="22"/>
      <c r="L38" s="22"/>
      <c r="M38" s="22"/>
      <c r="N38" s="22"/>
      <c r="O38" s="22"/>
      <c r="P38" s="22"/>
    </row>
    <row r="39" spans="1:16" ht="39" customHeight="1">
      <c r="A39" s="22"/>
      <c r="B39" s="35"/>
      <c r="C39" s="1143" t="s">
        <v>525</v>
      </c>
      <c r="D39" s="1144"/>
      <c r="E39" s="1145"/>
      <c r="F39" s="36" t="s">
        <v>473</v>
      </c>
      <c r="G39" s="37" t="s">
        <v>473</v>
      </c>
      <c r="H39" s="37">
        <v>0</v>
      </c>
      <c r="I39" s="37">
        <v>0</v>
      </c>
      <c r="J39" s="38">
        <v>0</v>
      </c>
      <c r="K39" s="22"/>
      <c r="L39" s="22"/>
      <c r="M39" s="22"/>
      <c r="N39" s="22"/>
      <c r="O39" s="22"/>
      <c r="P39" s="22"/>
    </row>
    <row r="40" spans="1:16" ht="39" customHeight="1">
      <c r="A40" s="22"/>
      <c r="B40" s="35"/>
      <c r="C40" s="1143" t="s">
        <v>526</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2298</v>
      </c>
      <c r="L45" s="60">
        <v>2331</v>
      </c>
      <c r="M45" s="60">
        <v>2143</v>
      </c>
      <c r="N45" s="60">
        <v>2149</v>
      </c>
      <c r="O45" s="61">
        <v>2232</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1109</v>
      </c>
      <c r="L48" s="64">
        <v>1102</v>
      </c>
      <c r="M48" s="64">
        <v>1046</v>
      </c>
      <c r="N48" s="64">
        <v>1029</v>
      </c>
      <c r="O48" s="65">
        <v>984</v>
      </c>
      <c r="P48" s="48"/>
      <c r="Q48" s="48"/>
      <c r="R48" s="48"/>
      <c r="S48" s="48"/>
      <c r="T48" s="48"/>
      <c r="U48" s="48"/>
    </row>
    <row r="49" spans="1:21" ht="30.75" customHeight="1">
      <c r="A49" s="48"/>
      <c r="B49" s="1161"/>
      <c r="C49" s="1162"/>
      <c r="D49" s="62"/>
      <c r="E49" s="1153" t="s">
        <v>15</v>
      </c>
      <c r="F49" s="1153"/>
      <c r="G49" s="1153"/>
      <c r="H49" s="1153"/>
      <c r="I49" s="1153"/>
      <c r="J49" s="1154"/>
      <c r="K49" s="63">
        <v>447</v>
      </c>
      <c r="L49" s="64">
        <v>452</v>
      </c>
      <c r="M49" s="64">
        <v>474</v>
      </c>
      <c r="N49" s="64">
        <v>445</v>
      </c>
      <c r="O49" s="65">
        <v>436</v>
      </c>
      <c r="P49" s="48"/>
      <c r="Q49" s="48"/>
      <c r="R49" s="48"/>
      <c r="S49" s="48"/>
      <c r="T49" s="48"/>
      <c r="U49" s="48"/>
    </row>
    <row r="50" spans="1:21" ht="30.75" customHeight="1">
      <c r="A50" s="48"/>
      <c r="B50" s="1161"/>
      <c r="C50" s="1162"/>
      <c r="D50" s="62"/>
      <c r="E50" s="1153" t="s">
        <v>16</v>
      </c>
      <c r="F50" s="1153"/>
      <c r="G50" s="1153"/>
      <c r="H50" s="1153"/>
      <c r="I50" s="1153"/>
      <c r="J50" s="1154"/>
      <c r="K50" s="63">
        <v>50</v>
      </c>
      <c r="L50" s="64">
        <v>43</v>
      </c>
      <c r="M50" s="64">
        <v>42</v>
      </c>
      <c r="N50" s="64">
        <v>40</v>
      </c>
      <c r="O50" s="65">
        <v>39</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3431</v>
      </c>
      <c r="L52" s="64">
        <v>3527</v>
      </c>
      <c r="M52" s="64">
        <v>3573</v>
      </c>
      <c r="N52" s="64">
        <v>3571</v>
      </c>
      <c r="O52" s="65">
        <v>3614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473</v>
      </c>
      <c r="L53" s="69">
        <v>401</v>
      </c>
      <c r="M53" s="69">
        <v>132</v>
      </c>
      <c r="N53" s="69">
        <v>92</v>
      </c>
      <c r="O53" s="70">
        <v>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2015-05-07T01:59:40Z</cp:lastPrinted>
  <dcterms:created xsi:type="dcterms:W3CDTF">2015-02-17T07:11:24Z</dcterms:created>
  <dcterms:modified xsi:type="dcterms:W3CDTF">2015-05-07T01:59:47Z</dcterms:modified>
  <cp:category/>
</cp:coreProperties>
</file>