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c r="AF88" i="1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E41" i="9"/>
  <c r="AM41" i="9"/>
  <c r="U41" i="9"/>
  <c r="C41" i="9"/>
  <c r="BE40" i="9"/>
  <c r="AM40" i="9"/>
  <c r="U40" i="9"/>
  <c r="C40" i="9"/>
  <c r="BE39" i="9"/>
  <c r="AM39" i="9"/>
  <c r="U39" i="9"/>
  <c r="C39" i="9"/>
  <c r="BE38" i="9"/>
  <c r="AM38" i="9"/>
  <c r="U38" i="9"/>
  <c r="C38" i="9"/>
  <c r="BE37" i="9"/>
  <c r="AM37" i="9"/>
  <c r="C37" i="9"/>
  <c r="BE36" i="9"/>
  <c r="C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l="1"/>
  <c r="AM34" i="9"/>
  <c r="AM35" i="9" s="1"/>
  <c r="AM36" i="9" s="1"/>
  <c r="BW34" i="9" l="1"/>
  <c r="BW35" i="9" s="1"/>
  <c r="BW36" i="9" s="1"/>
  <c r="BW37" i="9" s="1"/>
  <c r="BW38" i="9" s="1"/>
  <c r="BW39" i="9" s="1"/>
  <c r="BW40" i="9" s="1"/>
  <c r="BW41" i="9" s="1"/>
  <c r="CO34" i="9" l="1"/>
  <c r="CO35" i="9" s="1"/>
  <c r="CO36" i="9" s="1"/>
  <c r="CO37" i="9" s="1"/>
  <c r="CO38" i="9" s="1"/>
  <c r="CO39" i="9" s="1"/>
  <c r="CO40" i="9" s="1"/>
  <c r="CO41" i="9" s="1"/>
</calcChain>
</file>

<file path=xl/sharedStrings.xml><?xml version="1.0" encoding="utf-8"?>
<sst xmlns="http://schemas.openxmlformats.org/spreadsheetml/2006/main" count="1003" uniqueCount="562">
  <si>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</si>
  <si>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</si>
  <si>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</si>
  <si>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</si>
  <si>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</si>
  <si>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</si>
  <si>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</si>
  <si>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</si>
  <si>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</si>
  <si>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</si>
  <si>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</si>
  <si>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</si>
  <si>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</si>
  <si>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</si>
  <si>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</si>
  <si>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</si>
  <si>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</si>
  <si>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</si>
  <si>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</si>
  <si>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</si>
  <si>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</si>
  <si>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</si>
  <si>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</si>
  <si>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</si>
  <si>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</si>
  <si>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</si>
  <si>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</si>
  <si>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</si>
  <si>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</si>
  <si>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</si>
  <si>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</si>
  <si>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</si>
  <si>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</si>
  <si>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</si>
  <si>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</si>
  <si>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</si>
  <si>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</si>
  <si>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</si>
  <si>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</si>
  <si>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</si>
  <si>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</si>
  <si>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</si>
  <si>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</si>
  <si>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</si>
  <si>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</si>
  <si>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</si>
  <si>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</si>
  <si>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</si>
  <si>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</si>
  <si>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</si>
  <si>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</si>
  <si>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</si>
  <si>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</si>
  <si>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</si>
  <si>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</si>
  <si>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</si>
  <si>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</si>
  <si>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</si>
  <si>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</si>
  <si>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</si>
  <si>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</si>
  <si>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</si>
  <si>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</si>
  <si>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</si>
  <si>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</si>
  <si>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</si>
  <si>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</si>
  <si>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</si>
  <si>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</si>
  <si>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</si>
  <si>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</si>
  <si>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</si>
  <si>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</si>
  <si>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</si>
  <si>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</si>
  <si>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</si>
  <si>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</si>
  <si>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</si>
  <si>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</si>
  <si>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</si>
  <si>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</si>
  <si>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</si>
  <si>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</si>
  <si>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</si>
  <si>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</si>
  <si>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</si>
  <si>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</si>
  <si>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</si>
  <si>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</si>
  <si>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</si>
  <si>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</si>
  <si>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</si>
  <si>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</si>
  <si>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</si>
  <si>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</si>
  <si>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</si>
  <si>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</si>
  <si>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</si>
  <si>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</si>
  <si>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</si>
  <si>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</si>
  <si>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</si>
  <si>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</si>
  <si>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</si>
  <si>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</si>
  <si>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</si>
  <si>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</si>
  <si>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</si>
  <si>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</si>
  <si>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</si>
  <si>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</si>
  <si>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</si>
  <si>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</si>
  <si>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</si>
  <si>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</si>
  <si>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</si>
  <si>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</si>
  <si>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</si>
  <si>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</si>
  <si>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</si>
  <si>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</si>
  <si>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</si>
  <si>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</si>
  <si>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</si>
  <si>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</si>
  <si>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</si>
  <si>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</si>
  <si>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</si>
  <si>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</si>
  <si>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</si>
  <si>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</si>
  <si>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</si>
  <si>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</si>
  <si>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</si>
  <si>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</si>
  <si>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</si>
  <si>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</si>
  <si>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</si>
  <si>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</si>
  <si>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</si>
  <si>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</si>
  <si>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</si>
  <si>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</si>
  <si>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</si>
  <si>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</si>
  <si>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</si>
  <si>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</si>
  <si>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</si>
  <si>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</si>
  <si>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</si>
  <si>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</si>
  <si>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</si>
  <si>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</si>
  <si>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</si>
  <si>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</si>
  <si>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</si>
  <si>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</si>
  <si>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</si>
  <si>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</si>
  <si>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</si>
  <si>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</si>
  <si>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</si>
  <si>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</si>
  <si>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</si>
  <si>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</si>
  <si>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</si>
  <si>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</si>
  <si>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</si>
  <si>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</si>
  <si>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</si>
  <si>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</si>
  <si>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</si>
  <si>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</si>
  <si>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</si>
  <si>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</si>
  <si>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</si>
  <si>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</si>
  <si>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</si>
  <si>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</si>
  <si>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</si>
  <si>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</si>
  <si>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</si>
  <si>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</si>
  <si>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</si>
  <si>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</si>
  <si>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</si>
  <si>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</si>
  <si>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</si>
  <si>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</si>
  <si>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</si>
  <si>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</si>
  <si>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</si>
  <si>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</si>
  <si>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</si>
  <si>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</si>
  <si>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</si>
  <si>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大阪府枚方市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</si>
  <si>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</si>
  <si>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</si>
  <si>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</si>
  <si>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</si>
  <si>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</si>
  <si>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</si>
  <si>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</si>
  <si>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</si>
  <si>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</si>
  <si>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</si>
  <si>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</si>
  <si>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</si>
  <si>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</si>
  <si>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</si>
  <si>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</si>
  <si>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</si>
  <si>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</si>
  <si>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</si>
  <si>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</si>
  <si>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</si>
  <si>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</si>
  <si>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</si>
  <si>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</si>
  <si>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</si>
  <si>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</si>
  <si>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</si>
  <si>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</si>
  <si>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</si>
  <si>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</si>
  <si>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</si>
  <si>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</si>
  <si>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</si>
  <si>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</si>
  <si>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</si>
  <si>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</si>
  <si>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</si>
  <si>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</si>
  <si>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</si>
  <si>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</si>
  <si>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</si>
  <si>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</si>
  <si>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</si>
  <si>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</si>
  <si>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</si>
  <si>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</si>
  <si>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</si>
  <si>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</si>
  <si>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</si>
  <si>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</si>
  <si>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</si>
  <si>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</si>
  <si>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</si>
  <si>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</si>
  <si>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</si>
  <si>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</si>
  <si>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</si>
  <si>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</si>
  <si>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</si>
  <si>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</si>
  <si>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</si>
  <si>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</si>
  <si>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</si>
  <si>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</si>
  <si>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</si>
  <si>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</si>
  <si>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</si>
  <si>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</si>
  <si>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</si>
  <si>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</si>
  <si>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</si>
  <si>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</si>
  <si>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</si>
  <si>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</si>
  <si>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</si>
  <si>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</si>
  <si>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</si>
  <si>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</si>
  <si>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</si>
  <si>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</si>
  <si>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</si>
  <si>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</si>
  <si>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</si>
  <si>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</si>
  <si>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</si>
  <si>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</si>
  <si>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</si>
  <si>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</si>
  <si>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</si>
  <si>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</si>
  <si>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</si>
  <si>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</si>
  <si>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</si>
  <si>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</si>
  <si>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</si>
  <si>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</si>
  <si>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</si>
  <si>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</si>
  <si>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</si>
  <si>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</si>
  <si>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</si>
  <si>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</si>
  <si>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</si>
  <si>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</si>
  <si>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</si>
  <si>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</si>
  <si>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</si>
  <si>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</si>
  <si>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</si>
  <si>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</si>
  <si>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</si>
  <si>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</si>
  <si>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</si>
  <si>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</si>
  <si>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</si>
  <si>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</si>
  <si>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</si>
  <si>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</si>
  <si>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</si>
  <si>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</si>
  <si>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</si>
  <si>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</si>
  <si>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</si>
  <si>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</si>
  <si>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</si>
  <si>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</si>
  <si>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</si>
  <si>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</si>
  <si>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</si>
  <si>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</si>
  <si>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</si>
  <si>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</si>
  <si>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</si>
  <si>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</si>
  <si>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</si>
  <si>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</si>
  <si>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</si>
  <si>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</si>
  <si>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</si>
  <si>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</si>
  <si>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</si>
  <si>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</si>
  <si>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</si>
  <si>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</si>
  <si>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</si>
  <si>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</si>
  <si>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</si>
  <si>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</si>
  <si>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</si>
  <si>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大阪府枚方市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</si>
  <si>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</si>
  <si>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</si>
  <si>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</si>
  <si>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</si>
  <si>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</si>
  <si>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</si>
  <si>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</si>
  <si>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</si>
  <si>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</si>
  <si>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</si>
  <si>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</si>
  <si>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</si>
  <si>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</si>
  <si>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</si>
  <si>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</si>
  <si>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</si>
  <si>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</si>
  <si>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</si>
  <si>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</si>
  <si>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</si>
  <si>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</si>
  <si>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</si>
  <si>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</si>
  <si>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</si>
  <si>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</si>
  <si>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</si>
  <si>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</si>
  <si>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</si>
  <si>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</si>
  <si>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</si>
  <si>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</si>
  <si>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</si>
  <si>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</si>
  <si>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</si>
  <si>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</si>
  <si>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</si>
  <si>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</si>
  <si>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</si>
  <si>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</si>
  <si>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</si>
  <si>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</si>
  <si>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</si>
  <si>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</si>
  <si>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</si>
  <si>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</si>
  <si>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</si>
  <si>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</si>
  <si>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</si>
  <si>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</si>
  <si>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</si>
  <si>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</si>
  <si>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</si>
  <si>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</si>
  <si>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</si>
  <si>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</si>
  <si>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</si>
  <si>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</si>
  <si>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</si>
  <si>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</si>
  <si>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</si>
  <si>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</si>
  <si>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</si>
  <si>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</si>
  <si>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</si>
  <si>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</si>
  <si>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</si>
  <si>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</si>
  <si>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</si>
  <si>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</si>
  <si>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</si>
  <si>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</si>
  <si>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</si>
  <si>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</si>
  <si>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</si>
  <si>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</si>
  <si>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</si>
  <si>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</si>
  <si>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</si>
  <si>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</si>
  <si>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</si>
  <si>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</si>
  <si>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</si>
  <si>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</si>
  <si>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</si>
  <si>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</si>
  <si>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</si>
  <si>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</si>
  <si>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</si>
  <si>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</si>
  <si>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</si>
  <si>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</si>
  <si>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</si>
  <si>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</si>
  <si>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</si>
  <si>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</si>
  <si>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</si>
  <si>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</si>
  <si>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</si>
  <si>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</si>
  <si>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</si>
  <si>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</si>
  <si>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</si>
  <si>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</si>
  <si>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</si>
  <si>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</si>
  <si>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</si>
  <si>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</si>
  <si>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</si>
  <si>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</si>
  <si>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</si>
  <si>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</si>
  <si>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</si>
  <si>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</si>
  <si>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</si>
  <si>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</si>
  <si>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</si>
  <si>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</si>
  <si>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</si>
  <si>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</si>
  <si>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</si>
  <si>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</si>
  <si>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</si>
  <si>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</si>
  <si>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</si>
  <si>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</si>
  <si>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</si>
  <si>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</si>
  <si>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</si>
  <si>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</si>
  <si>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</si>
  <si>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</si>
  <si>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</si>
  <si>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</si>
  <si>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</si>
  <si>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</si>
  <si>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</si>
  <si>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</si>
  <si>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</si>
  <si>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</si>
  <si>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</si>
  <si>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</si>
  <si>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</si>
  <si>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</si>
  <si>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</si>
  <si>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</si>
  <si>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</si>
  <si>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</si>
  <si>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</si>
  <si>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</si>
  <si>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</si>
  <si>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</si>
  <si>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</si>
  <si>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</si>
  <si>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</si>
  <si>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</si>
  <si>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</si>
  <si>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</si>
  <si>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</si>
  <si>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</si>
  <si>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</si>
  <si>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</si>
  <si>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</si>
  <si>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</si>
  <si>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</si>
  <si>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</si>
  <si>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</si>
  <si>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</si>
  <si>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</si>
  <si>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</si>
  <si>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</si>
  <si>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</si>
  <si>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</si>
  <si>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</si>
  <si>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</si>
  <si>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</si>
  <si>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</si>
  <si>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 2.03</t>
  </si>
  <si>
    <t>▲ 2.01</t>
  </si>
  <si>
    <t>▲ 1.61</t>
  </si>
  <si>
    <t>▲ 1.88</t>
  </si>
  <si>
    <t>▲ 2.26</t>
  </si>
  <si>
    <t>自動車駐車場特別会計</t>
  </si>
  <si>
    <t>▲ 0.42</t>
  </si>
  <si>
    <t>▲ 0.44</t>
  </si>
  <si>
    <t>▲ 0.51</t>
  </si>
  <si>
    <t>▲ 0.58</t>
  </si>
  <si>
    <t>▲ 0.63</t>
  </si>
  <si>
    <t>水道事業会計</t>
  </si>
  <si>
    <t>病院事業会計</t>
  </si>
  <si>
    <t>一般会計</t>
  </si>
  <si>
    <t>下水道事業会計</t>
  </si>
  <si>
    <t>介護保険特別会計</t>
  </si>
  <si>
    <t>後期高齢者医療特別会計</t>
  </si>
  <si>
    <t>その他会計（赤字）</t>
  </si>
  <si>
    <t>その他会計（黒字）</t>
  </si>
  <si>
    <t>枚方市街地開発</t>
    <rPh sb="0" eb="2">
      <t>ヒラカタ</t>
    </rPh>
    <rPh sb="2" eb="5">
      <t>シガイチ</t>
    </rPh>
    <rPh sb="5" eb="7">
      <t>カイハツ</t>
    </rPh>
    <phoneticPr fontId="2"/>
  </si>
  <si>
    <t>ビオルネ</t>
    <phoneticPr fontId="2"/>
  </si>
  <si>
    <t>エフエムひらかた</t>
    <phoneticPr fontId="2"/>
  </si>
  <si>
    <t>枚方市文化国際財団</t>
    <rPh sb="0" eb="3">
      <t>ヒラカタシ</t>
    </rPh>
    <rPh sb="3" eb="5">
      <t>ブンカ</t>
    </rPh>
    <rPh sb="5" eb="7">
      <t>コクサイ</t>
    </rPh>
    <rPh sb="7" eb="9">
      <t>ザイダン</t>
    </rPh>
    <phoneticPr fontId="2"/>
  </si>
  <si>
    <t>枚方体育協会</t>
    <phoneticPr fontId="2"/>
  </si>
  <si>
    <t>枚方市文化財研究調査会</t>
    <phoneticPr fontId="2"/>
  </si>
  <si>
    <t>枚方市土地開発公社</t>
    <phoneticPr fontId="2"/>
  </si>
  <si>
    <t>○</t>
    <phoneticPr fontId="2"/>
  </si>
  <si>
    <t>-</t>
    <phoneticPr fontId="2"/>
  </si>
  <si>
    <t>-</t>
    <phoneticPr fontId="2"/>
  </si>
  <si>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</si>
  <si>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</si>
  <si>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</si>
  <si>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大阪府都市競艇組合</t>
    <rPh sb="0" eb="3">
      <t>オオサカフ</t>
    </rPh>
    <rPh sb="3" eb="5">
      <t>トシ</t>
    </rPh>
    <rPh sb="5" eb="7">
      <t>キョウテイ</t>
    </rPh>
    <rPh sb="7" eb="9">
      <t>クミアイ</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</si>
  <si>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</si>
  <si>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</si>
  <si>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t>
    <phoneticPr fontId="2"/>
  </si>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</sst>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14335</c:v>
                </c:pt>
                <c:pt idx="1">
                  <c:v>18265</c:v>
                </c:pt>
                <c:pt idx="2">
                  <c:v>12837</c:v>
                </c:pt>
                <c:pt idx="3">
                  <c:v>21783</c:v>
                </c:pt>
                <c:pt idx="4">
                  <c:v>12508</c:v>
                </c:pt>
              </c:numCache>
            </c:numRef>
          </c:val>
          <c:smooth val="0"/>
        </c:ser>
        <c:dLbls>
          <c:showLegendKey val="0"/>
          <c:showVal val="0"/>
          <c:showCatName val="0"/>
          <c:showSerName val="0"/>
          <c:showPercent val="0"/>
          <c:showBubbleSize val="0"/>
        </c:dLbls>
        <c:marker val="1"/>
        <c:smooth val="0"/>
        <c:axId val="98226176"/>
        <c:axId val="98228096"/>
      </c:lineChart>
      <c:catAx>
        <c:axId val="98226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28096"/>
        <c:crosses val="autoZero"/>
        <c:auto val="1"/>
        <c:lblAlgn val="ctr"/>
        <c:lblOffset val="100"/>
        <c:tickLblSkip val="1"/>
        <c:tickMarkSkip val="1"/>
        <c:noMultiLvlLbl val="0"/>
      </c:catAx>
      <c:valAx>
        <c:axId val="9822809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2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c:v>
                </c:pt>
                <c:pt idx="1">
                  <c:v>1.72</c:v>
                </c:pt>
                <c:pt idx="2">
                  <c:v>1.97</c:v>
                </c:pt>
                <c:pt idx="3">
                  <c:v>1.96</c:v>
                </c:pt>
                <c:pt idx="4">
                  <c:v>2.2400000000000002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4.49</c:v>
                </c:pt>
                <c:pt idx="1">
                  <c:v>6.37</c:v>
                </c:pt>
                <c:pt idx="2">
                  <c:v>7.88</c:v>
                </c:pt>
                <c:pt idx="3">
                  <c:v>9.59</c:v>
                </c:pt>
                <c:pt idx="4">
                  <c:v>10.85</c:v>
                </c:pt>
              </c:numCache>
            </c:numRef>
          </c:val>
        </c:ser>
        <c:dLbls>
          <c:showLegendKey val="0"/>
          <c:showVal val="0"/>
          <c:showCatName val="0"/>
          <c:showSerName val="0"/>
          <c:showPercent val="0"/>
          <c:showBubbleSize val="0"/>
        </c:dLbls>
        <c:gapWidth val="250"/>
        <c:overlap val="100"/>
        <c:axId val="102376192"/>
        <c:axId val="10237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1.96</c:v>
                </c:pt>
                <c:pt idx="1">
                  <c:v>3.03</c:v>
                </c:pt>
                <c:pt idx="2">
                  <c:v>2.5299999999999998</c:v>
                </c:pt>
                <c:pt idx="3">
                  <c:v>2.37</c:v>
                </c:pt>
                <c:pt idx="4">
                  <c:v>4.92</c:v>
                </c:pt>
              </c:numCache>
            </c:numRef>
          </c:val>
          <c:smooth val="0"/>
        </c:ser>
        <c:dLbls>
          <c:showLegendKey val="0"/>
          <c:showVal val="0"/>
          <c:showCatName val="0"/>
          <c:showSerName val="0"/>
          <c:showPercent val="0"/>
          <c:showBubbleSize val="0"/>
        </c:dLbls>
        <c:marker val="1"/>
        <c:smooth val="0"/>
        <c:axId val="102376192"/>
        <c:axId val="102378112"/>
      </c:lineChart>
      <c:catAx>
        <c:axId val="1023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378112"/>
        <c:crosses val="autoZero"/>
        <c:auto val="1"/>
        <c:lblAlgn val="ctr"/>
        <c:lblOffset val="100"/>
        <c:tickLblSkip val="1"/>
        <c:tickMarkSkip val="1"/>
        <c:noMultiLvlLbl val="0"/>
      </c:catAx>
      <c:valAx>
        <c:axId val="10237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7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0.06</c:v>
                </c:pt>
                <c:pt idx="4">
                  <c:v>#N/A</c:v>
                </c:pt>
                <c:pt idx="5">
                  <c:v>0.22</c:v>
                </c:pt>
                <c:pt idx="6">
                  <c:v>#N/A</c:v>
                </c:pt>
                <c:pt idx="7">
                  <c:v>0.28000000000000003</c:v>
                </c:pt>
                <c:pt idx="8">
                  <c:v>#N/A</c:v>
                </c:pt>
                <c:pt idx="9">
                  <c:v>0.06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c:v>
                </c:pt>
                <c:pt idx="2">
                  <c:v>#N/A</c:v>
                </c:pt>
                <c:pt idx="3">
                  <c:v>0.66</c:v>
                </c:pt>
                <c:pt idx="4">
                  <c:v>#N/A</c:v>
                </c:pt>
                <c:pt idx="5">
                  <c:v>0.25</c:v>
                </c:pt>
                <c:pt idx="6">
                  <c:v>#N/A</c:v>
                </c:pt>
                <c:pt idx="7">
                  <c:v>0.66</c:v>
                </c:pt>
                <c:pt idx="8">
                  <c:v>#N/A</c:v>
                </c:pt>
                <c:pt idx="9">
                  <c:v>0.66</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#N/A</c:v>
                </c:pt>
                <c:pt idx="5">
                  <c:v>0.18</c:v>
                </c:pt>
                <c:pt idx="6">
                  <c:v>#N/A</c:v>
                </c:pt>
                <c:pt idx="7">
                  <c:v>1.67</c:v>
                </c:pt>
                <c:pt idx="8">
                  <c:v>#N/A</c:v>
                </c:pt>
                <c:pt idx="9">
                  <c:v>1.39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c:v>
                </c:pt>
                <c:pt idx="2">
                  <c:v>#N/A</c:v>
                </c:pt>
                <c:pt idx="3">
                  <c:v>1.72</c:v>
                </c:pt>
                <c:pt idx="4">
                  <c:v>#N/A</c:v>
                </c:pt>
                <c:pt idx="5">
                  <c:v>1.97</c:v>
                </c:pt>
                <c:pt idx="6">
                  <c:v>#N/A</c:v>
                </c:pt>
                <c:pt idx="7">
                  <c:v>1.96</c:v>
                </c:pt>
                <c:pt idx="8">
                  <c:v>#N/A</c:v>
                </c:pt>
                <c:pt idx="9">
                  <c:v>2.2400000000000002</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2.61</c:v>
                </c:pt>
                <c:pt idx="2">
                  <c:v>#N/A</c:v>
                </c:pt>
                <c:pt idx="3">
                  <c:v>3.16</c:v>
                </c:pt>
                <c:pt idx="4">
                  <c:v>#N/A</c:v>
                </c:pt>
                <c:pt idx="5">
                  <c:v>3.36</c:v>
                </c:pt>
                <c:pt idx="6">
                  <c:v>#N/A</c:v>
                </c:pt>
                <c:pt idx="7">
                  <c:v>2.96</c:v>
                </c:pt>
                <c:pt idx="8">
                  <c:v>#N/A</c:v>
                </c:pt>
                <c:pt idx="9">
                  <c:v>2.86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6.48</c:v>
                </c:pt>
                <c:pt idx="2">
                  <c:v>#N/A</c:v>
                </c:pt>
                <c:pt idx="3">
                  <c:v>7.81</c:v>
                </c:pt>
                <c:pt idx="4">
                  <c:v>#N/A</c:v>
                </c:pt>
                <c:pt idx="5">
                  <c:v>8.06</c:v>
                </c:pt>
                <c:pt idx="6">
                  <c:v>#N/A</c:v>
                </c:pt>
                <c:pt idx="7">
                  <c:v>6.65</c:v>
                </c:pt>
                <c:pt idx="8">
                  <c:v>#N/A</c:v>
                </c:pt>
                <c:pt idx="9">
                  <c:v>7.77</c:v>
                </c:pt>
              </c:numCache>
            </c:numRef>
          </c:val>
        </c:ser>
        <c:ser>
          <c:idx val="8"/>
          <c:order val="8"/>
          <c:tx>
            <c:strRef>
              <c:f>データシート!$A$35</c:f>
              <c:strCache>
                <c:ptCount val="1"/>
                <c:pt idx="0">
                  <c:v>自動車駐車場特別会計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0.42</c:v>
                </c:pt>
                <c:pt idx="1">
                  <c:v>#N/A</c:v>
                </c:pt>
                <c:pt idx="2">
                  <c:v>0.44</c:v>
                </c:pt>
                <c:pt idx="3">
                  <c:v>#N/A</c:v>
                </c:pt>
                <c:pt idx="4">
                  <c:v>0.51</c:v>
                </c:pt>
                <c:pt idx="5">
                  <c:v>#N/A</c:v>
                </c:pt>
                <c:pt idx="6">
                  <c:v>0.57999999999999996</c:v>
                </c:pt>
                <c:pt idx="7">
                  <c:v>#N/A</c:v>
                </c:pt>
                <c:pt idx="8">
                  <c:v>0.63</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2.0299999999999998</c:v>
                </c:pt>
                <c:pt idx="1">
                  <c:v>#N/A</c:v>
                </c:pt>
                <c:pt idx="2">
                  <c:v>2.0099999999999998</c:v>
                </c:pt>
                <c:pt idx="3">
                  <c:v>#N/A</c:v>
                </c:pt>
                <c:pt idx="4">
                  <c:v>1.61</c:v>
                </c:pt>
                <c:pt idx="5">
                  <c:v>#N/A</c:v>
                </c:pt>
                <c:pt idx="6">
                  <c:v>1.88</c:v>
                </c:pt>
                <c:pt idx="7">
                  <c:v>#N/A</c:v>
                </c:pt>
                <c:pt idx="8">
                  <c:v>2.2599999999999998</c:v>
                </c:pt>
                <c:pt idx="9">
                  <c:v>#N/A</c:v>
                </c:pt>
              </c:numCache>
            </c:numRef>
          </c:val>
        </c:ser>
        <c:dLbls>
          <c:showLegendKey val="0"/>
          <c:showVal val="0"/>
          <c:showCatName val="0"/>
          <c:showSerName val="0"/>
          <c:showPercent val="0"/>
          <c:showBubbleSize val="0"/>
        </c:dLbls>
        <c:gapWidth val="150"/>
        <c:overlap val="100"/>
        <c:axId val="103840384"/>
        <c:axId val="103866752"/>
      </c:barChart>
      <c:catAx>
        <c:axId val="10384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866752"/>
        <c:crosses val="autoZero"/>
        <c:auto val="1"/>
        <c:lblAlgn val="ctr"/>
        <c:lblOffset val="100"/>
        <c:tickLblSkip val="1"/>
        <c:tickMarkSkip val="1"/>
        <c:noMultiLvlLbl val="0"/>
      </c:catAx>
      <c:valAx>
        <c:axId val="10386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4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14349</c:v>
                </c:pt>
                <c:pt idx="5">
                  <c:v>14240</c:v>
                </c:pt>
                <c:pt idx="8">
                  <c:v>13716</c:v>
                </c:pt>
                <c:pt idx="11">
                  <c:v>14444</c:v>
                </c:pt>
                <c:pt idx="14">
                  <c:v>14375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3</c:v>
                </c:pt>
                <c:pt idx="6">
                  <c:v>3</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230</c:v>
                </c:pt>
                <c:pt idx="3">
                  <c:v>231</c:v>
                </c:pt>
                <c:pt idx="6">
                  <c:v>237</c:v>
                </c:pt>
                <c:pt idx="9">
                  <c:v>252</c:v>
                </c:pt>
                <c:pt idx="12">
                  <c:v>219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212</c:v>
                </c:pt>
                <c:pt idx="3">
                  <c:v>224</c:v>
                </c:pt>
                <c:pt idx="6">
                  <c:v>260</c:v>
                </c:pt>
                <c:pt idx="9">
                  <c:v>218</c:v>
                </c:pt>
                <c:pt idx="12">
                  <c:v>214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4173</c:v>
                </c:pt>
                <c:pt idx="3">
                  <c:v>4006</c:v>
                </c:pt>
                <c:pt idx="6">
                  <c:v>4186</c:v>
                </c:pt>
                <c:pt idx="9">
                  <c:v>4231</c:v>
                </c:pt>
                <c:pt idx="12">
                  <c:v>3861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10029</c:v>
                </c:pt>
                <c:pt idx="3">
                  <c:v>10113</c:v>
                </c:pt>
                <c:pt idx="6">
                  <c:v>10255</c:v>
                </c:pt>
                <c:pt idx="9">
                  <c:v>10692</c:v>
                </c:pt>
                <c:pt idx="12">
                  <c:v>10832</c:v>
                </c:pt>
              </c:numCache>
            </c:numRef>
          </c:val>
        </c:ser>
        <c:dLbls>
          <c:showLegendKey val="0"/>
          <c:showVal val="0"/>
          <c:showCatName val="0"/>
          <c:showSerName val="0"/>
          <c:showPercent val="0"/>
          <c:showBubbleSize val="0"/>
        </c:dLbls>
        <c:gapWidth val="100"/>
        <c:overlap val="100"/>
        <c:axId val="101443456"/>
        <c:axId val="10229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307</c:v>
                </c:pt>
                <c:pt idx="2">
                  <c:v>#N/A</c:v>
                </c:pt>
                <c:pt idx="3">
                  <c:v>#N/A</c:v>
                </c:pt>
                <c:pt idx="4">
                  <c:v>337</c:v>
                </c:pt>
                <c:pt idx="5">
                  <c:v>#N/A</c:v>
                </c:pt>
                <c:pt idx="6">
                  <c:v>#N/A</c:v>
                </c:pt>
                <c:pt idx="7">
                  <c:v>1225</c:v>
                </c:pt>
                <c:pt idx="8">
                  <c:v>#N/A</c:v>
                </c:pt>
                <c:pt idx="9">
                  <c:v>#N/A</c:v>
                </c:pt>
                <c:pt idx="10">
                  <c:v>949</c:v>
                </c:pt>
                <c:pt idx="11">
                  <c:v>#N/A</c:v>
                </c:pt>
                <c:pt idx="12">
                  <c:v>#N/A</c:v>
                </c:pt>
                <c:pt idx="13">
                  <c:v>751</c:v>
                </c:pt>
                <c:pt idx="14">
                  <c:v>#N/A</c:v>
                </c:pt>
              </c:numCache>
            </c:numRef>
          </c:val>
          <c:smooth val="0"/>
        </c:ser>
        <c:dLbls>
          <c:showLegendKey val="0"/>
          <c:showVal val="0"/>
          <c:showCatName val="0"/>
          <c:showSerName val="0"/>
          <c:showPercent val="0"/>
          <c:showBubbleSize val="0"/>
        </c:dLbls>
        <c:marker val="1"/>
        <c:smooth val="0"/>
        <c:axId val="101443456"/>
        <c:axId val="102297600"/>
      </c:lineChart>
      <c:catAx>
        <c:axId val="1014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297600"/>
        <c:crosses val="autoZero"/>
        <c:auto val="1"/>
        <c:lblAlgn val="ctr"/>
        <c:lblOffset val="100"/>
        <c:tickLblSkip val="1"/>
        <c:tickMarkSkip val="1"/>
        <c:noMultiLvlLbl val="0"/>
      </c:catAx>
      <c:valAx>
        <c:axId val="10229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108923</c:v>
                </c:pt>
                <c:pt idx="5">
                  <c:v>110780</c:v>
                </c:pt>
                <c:pt idx="8">
                  <c:v>111641</c:v>
                </c:pt>
                <c:pt idx="11">
                  <c:v>112676</c:v>
                </c:pt>
                <c:pt idx="14">
                  <c:v>114305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39752</c:v>
                </c:pt>
                <c:pt idx="5">
                  <c:v>41496</c:v>
                </c:pt>
                <c:pt idx="8">
                  <c:v>39152</c:v>
                </c:pt>
                <c:pt idx="11">
                  <c:v>38461</c:v>
                </c:pt>
                <c:pt idx="14">
                  <c:v>35639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14969</c:v>
                </c:pt>
                <c:pt idx="5">
                  <c:v>18900</c:v>
                </c:pt>
                <c:pt idx="8">
                  <c:v>20811</c:v>
                </c:pt>
                <c:pt idx="11">
                  <c:v>22605</c:v>
                </c:pt>
                <c:pt idx="14">
                  <c:v>24569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3329</c:v>
                </c:pt>
                <c:pt idx="3">
                  <c:v>3124</c:v>
                </c:pt>
                <c:pt idx="6">
                  <c:v>2926</c:v>
                </c:pt>
                <c:pt idx="9">
                  <c:v>2549</c:v>
                </c:pt>
                <c:pt idx="12">
                  <c:v>2486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21116</c:v>
                </c:pt>
                <c:pt idx="3">
                  <c:v>20284</c:v>
                </c:pt>
                <c:pt idx="6">
                  <c:v>18142</c:v>
                </c:pt>
                <c:pt idx="9">
                  <c:v>17696</c:v>
                </c:pt>
                <c:pt idx="12">
                  <c:v>17527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1568</c:v>
                </c:pt>
                <c:pt idx="3">
                  <c:v>1403</c:v>
                </c:pt>
                <c:pt idx="6">
                  <c:v>1339</c:v>
                </c:pt>
                <c:pt idx="9">
                  <c:v>1359</c:v>
                </c:pt>
                <c:pt idx="12">
                  <c:v>1407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48514</c:v>
                </c:pt>
                <c:pt idx="3">
                  <c:v>46106</c:v>
                </c:pt>
                <c:pt idx="6">
                  <c:v>47138</c:v>
                </c:pt>
                <c:pt idx="9">
                  <c:v>45369</c:v>
                </c:pt>
                <c:pt idx="12">
                  <c:v>44978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9803</c:v>
                </c:pt>
                <c:pt idx="3">
                  <c:v>9234</c:v>
                </c:pt>
                <c:pt idx="6">
                  <c:v>8851</c:v>
                </c:pt>
                <c:pt idx="9">
                  <c:v>7387</c:v>
                </c:pt>
                <c:pt idx="12">
                  <c:v>6294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99013</c:v>
                </c:pt>
                <c:pt idx="3">
                  <c:v>99368</c:v>
                </c:pt>
                <c:pt idx="6">
                  <c:v>98327</c:v>
                </c:pt>
                <c:pt idx="9">
                  <c:v>99173</c:v>
                </c:pt>
                <c:pt idx="12">
                  <c:v>96848</c:v>
                </c:pt>
              </c:numCache>
            </c:numRef>
          </c:val>
        </c:ser>
        <c:dLbls>
          <c:showLegendKey val="0"/>
          <c:showVal val="0"/>
          <c:showCatName val="0"/>
          <c:showSerName val="0"/>
          <c:showPercent val="0"/>
          <c:showBubbleSize val="0"/>
        </c:dLbls>
        <c:gapWidth val="100"/>
        <c:overlap val="100"/>
        <c:axId val="101541376"/>
        <c:axId val="101543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19698</c:v>
                </c:pt>
                <c:pt idx="2">
                  <c:v>#N/A</c:v>
                </c:pt>
                <c:pt idx="3">
                  <c:v>#N/A</c:v>
                </c:pt>
                <c:pt idx="4">
                  <c:v>8344</c:v>
                </c:pt>
                <c:pt idx="5">
                  <c:v>#N/A</c:v>
                </c:pt>
                <c:pt idx="6">
                  <c:v>#N/A</c:v>
                </c:pt>
                <c:pt idx="7">
                  <c:v>5118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1541376"/>
        <c:axId val="101543296"/>
      </c:lineChart>
      <c:catAx>
        <c:axId val="1015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543296"/>
        <c:crosses val="autoZero"/>
        <c:auto val="1"/>
        <c:lblAlgn val="ctr"/>
        <c:lblOffset val="100"/>
        <c:tickLblSkip val="1"/>
        <c:tickMarkSkip val="1"/>
        <c:noMultiLvlLbl val="0"/>
      </c:catAx>
      <c:valAx>
        <c:axId val="10154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4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408,610
404,847
65.08
118,883,181
116,989,314
1,656,358
74,061,653
96,848,355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100">
              <a:latin typeface="ＭＳ Ｐゴシック"/>
            </a:rPr>
            <a:t>財政力指数は、前年度に引き続き類似団体を下回り、対前年度比では、現状維持となった。</a:t>
          </a:r>
          <a:endParaRPr kumimoji="1" lang="en-US" altLang="ja-JP" sz="1100">
            <a:latin typeface="ＭＳ Ｐゴシック"/>
          </a:endParaRPr>
        </a:p>
        <a:p>
          <a:r>
            <a:rPr kumimoji="1" lang="ja-JP" altLang="en-US" sz="1100">
              <a:latin typeface="ＭＳ Ｐゴシック"/>
            </a:rPr>
            <a:t>　　将来的にも人口の減少や高齢化等の影響により市税の増加が見込めないことから、行政改革を一層強化し財政基盤の安定化を図っていく。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127000</xdr:rowOff>
    </xdr:to>
    <xdr:cxnSp macro="">
      <xdr:nvCxnSpPr>
        <xdr:cNvPr id="71" name="直線コネクタ 70"/>
        <xdr:cNvCxnSpPr/>
      </xdr:nvCxnSpPr>
      <xdr:spPr>
        <a:xfrm>
          <a:off x="3225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66675</xdr:rowOff>
    </xdr:to>
    <xdr:cxnSp macro="">
      <xdr:nvCxnSpPr>
        <xdr:cNvPr id="74" name="直線コネクタ 73"/>
        <xdr:cNvCxnSpPr/>
      </xdr:nvCxnSpPr>
      <xdr:spPr>
        <a:xfrm>
          <a:off x="2336800" y="686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40</xdr:row>
      <xdr:rowOff>6350</xdr:rowOff>
    </xdr:to>
    <xdr:cxnSp macro="">
      <xdr:nvCxnSpPr>
        <xdr:cNvPr id="77" name="直線コネクタ 76"/>
        <xdr:cNvCxnSpPr/>
      </xdr:nvCxnSpPr>
      <xdr:spPr>
        <a:xfrm>
          <a:off x="1447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48277</xdr:rowOff>
    </xdr:from>
    <xdr:ext cx="762000" cy="259045"/>
    <xdr:sp macro="" textlink="">
      <xdr:nvSpPr>
        <xdr:cNvPr id="88"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90" name="テキスト ボックス 8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92" name="テキスト ボックス 91"/>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94" name="テキスト ボックス 93"/>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153052</xdr:rowOff>
    </xdr:from>
    <xdr:ext cx="762000" cy="259045"/>
    <xdr:sp macro="" textlink="">
      <xdr:nvSpPr>
        <xdr:cNvPr id="96" name="テキスト ボックス 95"/>
        <xdr:cNvSpPr txBox="1"/>
      </xdr:nvSpPr>
      <xdr:spPr>
        <a:xfrm>
          <a:off x="1066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経常収支比率は、対前年度比で</a:t>
          </a:r>
          <a:r>
            <a:rPr kumimoji="1" lang="en-US" altLang="ja-JP" sz="1100">
              <a:latin typeface="ＭＳ Ｐゴシック"/>
            </a:rPr>
            <a:t>1.9</a:t>
          </a:r>
          <a:r>
            <a:rPr kumimoji="1" lang="ja-JP" altLang="en-US" sz="1100">
              <a:latin typeface="ＭＳ Ｐゴシック"/>
            </a:rPr>
            <a:t>ポイント改善した。主な要因として、歳出では補助費等や繰出金が増となったことにより、経常経費充当一般財源総額が、前年度比</a:t>
          </a:r>
          <a:r>
            <a:rPr kumimoji="1" lang="en-US" altLang="ja-JP" sz="1100">
              <a:latin typeface="ＭＳ Ｐゴシック"/>
            </a:rPr>
            <a:t>5</a:t>
          </a:r>
          <a:r>
            <a:rPr kumimoji="1" lang="ja-JP" altLang="en-US" sz="1100">
              <a:latin typeface="ＭＳ Ｐゴシック"/>
            </a:rPr>
            <a:t>億</a:t>
          </a:r>
          <a:r>
            <a:rPr kumimoji="1" lang="en-US" altLang="ja-JP" sz="1100">
              <a:latin typeface="ＭＳ Ｐゴシック"/>
            </a:rPr>
            <a:t>3,600</a:t>
          </a:r>
          <a:r>
            <a:rPr kumimoji="1" lang="ja-JP" altLang="en-US" sz="1100">
              <a:latin typeface="ＭＳ Ｐゴシック"/>
            </a:rPr>
            <a:t>万円増加した。一方歳入では、法人市民税、臨時財政対策債が増となったことにより、経常一般財源総額が、</a:t>
          </a:r>
          <a:r>
            <a:rPr kumimoji="1" lang="en-US" altLang="ja-JP" sz="1100">
              <a:latin typeface="ＭＳ Ｐゴシック"/>
            </a:rPr>
            <a:t>22</a:t>
          </a:r>
          <a:r>
            <a:rPr kumimoji="1" lang="ja-JP" altLang="en-US" sz="1100">
              <a:latin typeface="ＭＳ Ｐゴシック"/>
            </a:rPr>
            <a:t>億</a:t>
          </a:r>
          <a:r>
            <a:rPr kumimoji="1" lang="en-US" altLang="ja-JP" sz="1100">
              <a:latin typeface="ＭＳ Ｐゴシック"/>
            </a:rPr>
            <a:t>4,300</a:t>
          </a:r>
          <a:r>
            <a:rPr kumimoji="1" lang="ja-JP" altLang="en-US" sz="1100">
              <a:latin typeface="ＭＳ Ｐゴシック"/>
            </a:rPr>
            <a:t>万円の増となったことによるものである。平成</a:t>
          </a:r>
          <a:r>
            <a:rPr kumimoji="1" lang="en-US" altLang="ja-JP" sz="1100">
              <a:latin typeface="ＭＳ Ｐゴシック"/>
            </a:rPr>
            <a:t>25</a:t>
          </a:r>
          <a:r>
            <a:rPr kumimoji="1" lang="ja-JP" altLang="en-US" sz="1100">
              <a:latin typeface="ＭＳ Ｐゴシック"/>
            </a:rPr>
            <a:t>年度は一定改善されたが、今後においては扶助費の伸びが継続する見込みであること等から悪化が予想されるが、現行水準を維持できるよう努めていく。</a:t>
          </a:r>
          <a:endParaRPr kumimoji="1" lang="en-US" altLang="ja-JP" sz="11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140970</xdr:rowOff>
    </xdr:to>
    <xdr:cxnSp macro="">
      <xdr:nvCxnSpPr>
        <xdr:cNvPr id="131" name="直線コネクタ 130"/>
        <xdr:cNvCxnSpPr/>
      </xdr:nvCxnSpPr>
      <xdr:spPr>
        <a:xfrm flipV="1">
          <a:off x="4114800" y="1061804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140970</xdr:rowOff>
    </xdr:to>
    <xdr:cxnSp macro="">
      <xdr:nvCxnSpPr>
        <xdr:cNvPr id="134" name="直線コネクタ 133"/>
        <xdr:cNvCxnSpPr/>
      </xdr:nvCxnSpPr>
      <xdr:spPr>
        <a:xfrm>
          <a:off x="3225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116840</xdr:rowOff>
    </xdr:to>
    <xdr:cxnSp macro="">
      <xdr:nvCxnSpPr>
        <xdr:cNvPr id="137" name="直線コネクタ 136"/>
        <xdr:cNvCxnSpPr/>
      </xdr:nvCxnSpPr>
      <xdr:spPr>
        <a:xfrm>
          <a:off x="2336800" y="1069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64</xdr:row>
      <xdr:rowOff>47413</xdr:rowOff>
    </xdr:to>
    <xdr:cxnSp macro="">
      <xdr:nvCxnSpPr>
        <xdr:cNvPr id="140" name="直線コネクタ 139"/>
        <xdr:cNvCxnSpPr/>
      </xdr:nvCxnSpPr>
      <xdr:spPr>
        <a:xfrm flipV="1">
          <a:off x="1447800" y="10690437"/>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0" name="円/楕円 149"/>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1"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6" name="円/楕円 155"/>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121514</xdr:rowOff>
    </xdr:from>
    <xdr:ext cx="762000" cy="259045"/>
    <xdr:sp macro="" textlink="">
      <xdr:nvSpPr>
        <xdr:cNvPr id="157" name="テキスト ボックス 156"/>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8" name="円/楕円 157"/>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82990</xdr:rowOff>
    </xdr:from>
    <xdr:ext cx="762000" cy="259045"/>
    <xdr:sp macro="" textlink="">
      <xdr:nvSpPr>
        <xdr:cNvPr id="159" name="テキスト ボックス 158"/>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人口１人当たり決算額は、対前年度比</a:t>
          </a:r>
          <a:r>
            <a:rPr kumimoji="1" lang="en-US" altLang="ja-JP" sz="1100">
              <a:latin typeface="ＭＳ Ｐゴシック"/>
            </a:rPr>
            <a:t>110</a:t>
          </a:r>
          <a:r>
            <a:rPr kumimoji="1" lang="ja-JP" altLang="en-US" sz="1100">
              <a:latin typeface="ＭＳ Ｐゴシック"/>
            </a:rPr>
            <a:t>円の減となっている。類似団体平均値は下回っているが、これは退職者数の減により退職手当が減となったこと等により人件費全体が減少したことや消防業務を一部事務組合で行っているため、その決算額が補助費等に計上されていることが主な要因である。</a:t>
          </a:r>
          <a:endParaRPr kumimoji="1" lang="en-US" altLang="ja-JP"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148944</xdr:rowOff>
    </xdr:from>
    <xdr:to>
      <xdr:col>7</xdr:col>
      <xdr:colOff>152400</xdr:colOff>
      <xdr:row>81</xdr:row>
      <xdr:rowOff>150840</xdr:rowOff>
    </xdr:to>
    <xdr:cxnSp macro="">
      <xdr:nvCxnSpPr>
        <xdr:cNvPr id="196" name="直線コネクタ 195"/>
        <xdr:cNvCxnSpPr/>
      </xdr:nvCxnSpPr>
      <xdr:spPr>
        <a:xfrm flipV="1">
          <a:off x="4114800" y="14036394"/>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150840</xdr:rowOff>
    </xdr:from>
    <xdr:to>
      <xdr:col>6</xdr:col>
      <xdr:colOff>0</xdr:colOff>
      <xdr:row>82</xdr:row>
      <xdr:rowOff>21048</xdr:rowOff>
    </xdr:to>
    <xdr:cxnSp macro="">
      <xdr:nvCxnSpPr>
        <xdr:cNvPr id="199" name="直線コネクタ 198"/>
        <xdr:cNvCxnSpPr/>
      </xdr:nvCxnSpPr>
      <xdr:spPr>
        <a:xfrm flipV="1">
          <a:off x="3225800" y="14038290"/>
          <a:ext cx="889000" cy="4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21048</xdr:rowOff>
    </xdr:from>
    <xdr:to>
      <xdr:col>4</xdr:col>
      <xdr:colOff>482600</xdr:colOff>
      <xdr:row>82</xdr:row>
      <xdr:rowOff>29701</xdr:rowOff>
    </xdr:to>
    <xdr:cxnSp macro="">
      <xdr:nvCxnSpPr>
        <xdr:cNvPr id="202" name="直線コネクタ 201"/>
        <xdr:cNvCxnSpPr/>
      </xdr:nvCxnSpPr>
      <xdr:spPr>
        <a:xfrm flipV="1">
          <a:off x="2336800" y="14079948"/>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29701</xdr:rowOff>
    </xdr:from>
    <xdr:to>
      <xdr:col>3</xdr:col>
      <xdr:colOff>279400</xdr:colOff>
      <xdr:row>82</xdr:row>
      <xdr:rowOff>45041</xdr:rowOff>
    </xdr:to>
    <xdr:cxnSp macro="">
      <xdr:nvCxnSpPr>
        <xdr:cNvPr id="205" name="直線コネクタ 204"/>
        <xdr:cNvCxnSpPr/>
      </xdr:nvCxnSpPr>
      <xdr:spPr>
        <a:xfrm flipV="1">
          <a:off x="1447800" y="14088601"/>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98144</xdr:rowOff>
    </xdr:from>
    <xdr:to>
      <xdr:col>7</xdr:col>
      <xdr:colOff>203200</xdr:colOff>
      <xdr:row>82</xdr:row>
      <xdr:rowOff>28294</xdr:rowOff>
    </xdr:to>
    <xdr:sp macro="" textlink="">
      <xdr:nvSpPr>
        <xdr:cNvPr id="215" name="円/楕円 214"/>
        <xdr:cNvSpPr/>
      </xdr:nvSpPr>
      <xdr:spPr>
        <a:xfrm>
          <a:off x="4902200" y="139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19421</xdr:rowOff>
    </xdr:from>
    <xdr:ext cx="762000" cy="259045"/>
    <xdr:sp macro="" textlink="">
      <xdr:nvSpPr>
        <xdr:cNvPr id="216" name="人件費・物件費等の状況該当値テキスト"/>
        <xdr:cNvSpPr txBox="1"/>
      </xdr:nvSpPr>
      <xdr:spPr>
        <a:xfrm>
          <a:off x="5041900" y="1390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100040</xdr:rowOff>
    </xdr:from>
    <xdr:to>
      <xdr:col>6</xdr:col>
      <xdr:colOff>50800</xdr:colOff>
      <xdr:row>82</xdr:row>
      <xdr:rowOff>30190</xdr:rowOff>
    </xdr:to>
    <xdr:sp macro="" textlink="">
      <xdr:nvSpPr>
        <xdr:cNvPr id="217" name="円/楕円 216"/>
        <xdr:cNvSpPr/>
      </xdr:nvSpPr>
      <xdr:spPr>
        <a:xfrm>
          <a:off x="4064000" y="139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40367</xdr:rowOff>
    </xdr:from>
    <xdr:ext cx="736600" cy="259045"/>
    <xdr:sp macro="" textlink="">
      <xdr:nvSpPr>
        <xdr:cNvPr id="218" name="テキスト ボックス 217"/>
        <xdr:cNvSpPr txBox="1"/>
      </xdr:nvSpPr>
      <xdr:spPr>
        <a:xfrm>
          <a:off x="3733800" y="13756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141698</xdr:rowOff>
    </xdr:from>
    <xdr:to>
      <xdr:col>4</xdr:col>
      <xdr:colOff>533400</xdr:colOff>
      <xdr:row>82</xdr:row>
      <xdr:rowOff>71848</xdr:rowOff>
    </xdr:to>
    <xdr:sp macro="" textlink="">
      <xdr:nvSpPr>
        <xdr:cNvPr id="219" name="円/楕円 218"/>
        <xdr:cNvSpPr/>
      </xdr:nvSpPr>
      <xdr:spPr>
        <a:xfrm>
          <a:off x="3175000" y="140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82025</xdr:rowOff>
    </xdr:from>
    <xdr:ext cx="762000" cy="259045"/>
    <xdr:sp macro="" textlink="">
      <xdr:nvSpPr>
        <xdr:cNvPr id="220" name="テキスト ボックス 219"/>
        <xdr:cNvSpPr txBox="1"/>
      </xdr:nvSpPr>
      <xdr:spPr>
        <a:xfrm>
          <a:off x="2844800" y="137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150351</xdr:rowOff>
    </xdr:from>
    <xdr:to>
      <xdr:col>3</xdr:col>
      <xdr:colOff>330200</xdr:colOff>
      <xdr:row>82</xdr:row>
      <xdr:rowOff>80501</xdr:rowOff>
    </xdr:to>
    <xdr:sp macro="" textlink="">
      <xdr:nvSpPr>
        <xdr:cNvPr id="221" name="円/楕円 220"/>
        <xdr:cNvSpPr/>
      </xdr:nvSpPr>
      <xdr:spPr>
        <a:xfrm>
          <a:off x="2286000" y="140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90678</xdr:rowOff>
    </xdr:from>
    <xdr:ext cx="762000" cy="259045"/>
    <xdr:sp macro="" textlink="">
      <xdr:nvSpPr>
        <xdr:cNvPr id="222" name="テキスト ボックス 221"/>
        <xdr:cNvSpPr txBox="1"/>
      </xdr:nvSpPr>
      <xdr:spPr>
        <a:xfrm>
          <a:off x="1955800" y="1380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165691</xdr:rowOff>
    </xdr:from>
    <xdr:to>
      <xdr:col>2</xdr:col>
      <xdr:colOff>127000</xdr:colOff>
      <xdr:row>82</xdr:row>
      <xdr:rowOff>95841</xdr:rowOff>
    </xdr:to>
    <xdr:sp macro="" textlink="">
      <xdr:nvSpPr>
        <xdr:cNvPr id="223" name="円/楕円 222"/>
        <xdr:cNvSpPr/>
      </xdr:nvSpPr>
      <xdr:spPr>
        <a:xfrm>
          <a:off x="1397000" y="140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106018</xdr:rowOff>
    </xdr:from>
    <xdr:ext cx="762000" cy="259045"/>
    <xdr:sp macro="" textlink="">
      <xdr:nvSpPr>
        <xdr:cNvPr id="224" name="テキスト ボックス 223"/>
        <xdr:cNvSpPr txBox="1"/>
      </xdr:nvSpPr>
      <xdr:spPr>
        <a:xfrm>
          <a:off x="1066800" y="1382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 ラスパイレス指数が、前年度比で</a:t>
          </a:r>
          <a:r>
            <a:rPr kumimoji="1" lang="en-US" altLang="ja-JP" sz="1100">
              <a:latin typeface="ＭＳ Ｐゴシック"/>
            </a:rPr>
            <a:t>10.5</a:t>
          </a:r>
          <a:r>
            <a:rPr kumimoji="1" lang="ja-JP" altLang="en-US" sz="1100">
              <a:latin typeface="ＭＳ Ｐゴシック"/>
            </a:rPr>
            <a:t>ポイントの減となっている主な要因としては、国家公務員の時限的な給与改定・臨時特例法による給与減額措置がなくなったことによるものである。</a:t>
          </a:r>
          <a:endParaRPr kumimoji="1" lang="en-US" altLang="ja-JP" sz="1100">
            <a:latin typeface="ＭＳ Ｐゴシック"/>
          </a:endParaRPr>
        </a:p>
        <a:p>
          <a:r>
            <a:rPr kumimoji="1" lang="ja-JP" altLang="en-US" sz="1100">
              <a:latin typeface="ＭＳ Ｐゴシック"/>
            </a:rPr>
            <a:t>　</a:t>
          </a:r>
          <a:r>
            <a:rPr kumimoji="1" lang="ja-JP" altLang="en-US" sz="1100" baseline="0">
              <a:latin typeface="ＭＳ Ｐゴシック"/>
            </a:rPr>
            <a:t> 給与水準については、今後も引き続き、国や他の自治体及び民間事業所等との均衡を図り、適正化に努めていく。</a:t>
          </a:r>
          <a:endParaRPr kumimoji="1" lang="en-US" altLang="ja-JP" sz="1100" baseline="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88</xdr:row>
      <xdr:rowOff>56304</xdr:rowOff>
    </xdr:to>
    <xdr:cxnSp macro="">
      <xdr:nvCxnSpPr>
        <xdr:cNvPr id="258" name="直線コネクタ 257"/>
        <xdr:cNvCxnSpPr/>
      </xdr:nvCxnSpPr>
      <xdr:spPr>
        <a:xfrm flipV="1">
          <a:off x="16179800" y="14299354"/>
          <a:ext cx="8382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56304</xdr:rowOff>
    </xdr:from>
    <xdr:to>
      <xdr:col>23</xdr:col>
      <xdr:colOff>406400</xdr:colOff>
      <xdr:row>88</xdr:row>
      <xdr:rowOff>80434</xdr:rowOff>
    </xdr:to>
    <xdr:cxnSp macro="">
      <xdr:nvCxnSpPr>
        <xdr:cNvPr id="261" name="直線コネクタ 260"/>
        <xdr:cNvCxnSpPr/>
      </xdr:nvCxnSpPr>
      <xdr:spPr>
        <a:xfrm flipV="1">
          <a:off x="15290800" y="151439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88</xdr:row>
      <xdr:rowOff>80434</xdr:rowOff>
    </xdr:to>
    <xdr:cxnSp macro="">
      <xdr:nvCxnSpPr>
        <xdr:cNvPr id="264" name="直線コネクタ 263"/>
        <xdr:cNvCxnSpPr/>
      </xdr:nvCxnSpPr>
      <xdr:spPr>
        <a:xfrm>
          <a:off x="14401800" y="1456478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85</xdr:row>
      <xdr:rowOff>71966</xdr:rowOff>
    </xdr:to>
    <xdr:cxnSp macro="">
      <xdr:nvCxnSpPr>
        <xdr:cNvPr id="267" name="直線コネクタ 266"/>
        <xdr:cNvCxnSpPr/>
      </xdr:nvCxnSpPr>
      <xdr:spPr>
        <a:xfrm flipV="1">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71" name="テキスト ボックス 270"/>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77" name="円/楕円 276"/>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34731</xdr:rowOff>
    </xdr:from>
    <xdr:ext cx="762000" cy="259045"/>
    <xdr:sp macro="" textlink="">
      <xdr:nvSpPr>
        <xdr:cNvPr id="278" name="給与水準   （国との比較）該当値テキスト"/>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5504</xdr:rowOff>
    </xdr:from>
    <xdr:to>
      <xdr:col>23</xdr:col>
      <xdr:colOff>457200</xdr:colOff>
      <xdr:row>88</xdr:row>
      <xdr:rowOff>107104</xdr:rowOff>
    </xdr:to>
    <xdr:sp macro="" textlink="">
      <xdr:nvSpPr>
        <xdr:cNvPr id="279" name="円/楕円 278"/>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117281</xdr:rowOff>
    </xdr:from>
    <xdr:ext cx="736600" cy="259045"/>
    <xdr:sp macro="" textlink="">
      <xdr:nvSpPr>
        <xdr:cNvPr id="280" name="テキスト ボックス 279"/>
        <xdr:cNvSpPr txBox="1"/>
      </xdr:nvSpPr>
      <xdr:spPr>
        <a:xfrm>
          <a:off x="15798800" y="1486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1" name="円/楕円 280"/>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82" name="テキスト ボックス 281"/>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3" name="円/楕円 282"/>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52511</xdr:rowOff>
    </xdr:from>
    <xdr:ext cx="762000" cy="259045"/>
    <xdr:sp macro="" textlink="">
      <xdr:nvSpPr>
        <xdr:cNvPr id="284" name="テキスト ボックス 283"/>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5" name="円/楕円 284"/>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86" name="テキスト ボックス 28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職員数については、前年度比</a:t>
          </a:r>
          <a:r>
            <a:rPr kumimoji="1" lang="en-US" altLang="ja-JP" sz="1100">
              <a:latin typeface="ＭＳ Ｐゴシック"/>
            </a:rPr>
            <a:t>100</a:t>
          </a:r>
          <a:r>
            <a:rPr kumimoji="1" lang="ja-JP" altLang="en-US" sz="1100">
              <a:latin typeface="ＭＳ Ｐゴシック"/>
            </a:rPr>
            <a:t>人増（正職員は</a:t>
          </a:r>
          <a:r>
            <a:rPr kumimoji="1" lang="en-US" altLang="ja-JP" sz="1100">
              <a:latin typeface="ＭＳ Ｐゴシック"/>
            </a:rPr>
            <a:t>49</a:t>
          </a:r>
          <a:r>
            <a:rPr kumimoji="1" lang="ja-JP" altLang="en-US" sz="1100">
              <a:latin typeface="ＭＳ Ｐゴシック"/>
            </a:rPr>
            <a:t>人増）となっているが、これは中核市移行などの新たな体制に対応するためによるものである。今後は枚方市職員定数基本方針に基づき、職員数と総人件費の適正化を図っていく。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114119</xdr:rowOff>
    </xdr:from>
    <xdr:to>
      <xdr:col>24</xdr:col>
      <xdr:colOff>558800</xdr:colOff>
      <xdr:row>60</xdr:row>
      <xdr:rowOff>28847</xdr:rowOff>
    </xdr:to>
    <xdr:cxnSp macro="">
      <xdr:nvCxnSpPr>
        <xdr:cNvPr id="323" name="直線コネクタ 322"/>
        <xdr:cNvCxnSpPr/>
      </xdr:nvCxnSpPr>
      <xdr:spPr>
        <a:xfrm>
          <a:off x="16179800" y="1022966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4"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110672</xdr:rowOff>
    </xdr:from>
    <xdr:to>
      <xdr:col>23</xdr:col>
      <xdr:colOff>406400</xdr:colOff>
      <xdr:row>59</xdr:row>
      <xdr:rowOff>114119</xdr:rowOff>
    </xdr:to>
    <xdr:cxnSp macro="">
      <xdr:nvCxnSpPr>
        <xdr:cNvPr id="326" name="直線コネクタ 325"/>
        <xdr:cNvCxnSpPr/>
      </xdr:nvCxnSpPr>
      <xdr:spPr>
        <a:xfrm>
          <a:off x="15290800" y="1022622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8" name="テキスト ボックス 327"/>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110672</xdr:rowOff>
    </xdr:from>
    <xdr:to>
      <xdr:col>22</xdr:col>
      <xdr:colOff>203200</xdr:colOff>
      <xdr:row>59</xdr:row>
      <xdr:rowOff>158931</xdr:rowOff>
    </xdr:to>
    <xdr:cxnSp macro="">
      <xdr:nvCxnSpPr>
        <xdr:cNvPr id="329" name="直線コネクタ 328"/>
        <xdr:cNvCxnSpPr/>
      </xdr:nvCxnSpPr>
      <xdr:spPr>
        <a:xfrm flipV="1">
          <a:off x="14401800" y="1022622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31" name="テキスト ボックス 330"/>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158931</xdr:rowOff>
    </xdr:from>
    <xdr:to>
      <xdr:col>21</xdr:col>
      <xdr:colOff>0</xdr:colOff>
      <xdr:row>60</xdr:row>
      <xdr:rowOff>59872</xdr:rowOff>
    </xdr:to>
    <xdr:cxnSp macro="">
      <xdr:nvCxnSpPr>
        <xdr:cNvPr id="332" name="直線コネクタ 331"/>
        <xdr:cNvCxnSpPr/>
      </xdr:nvCxnSpPr>
      <xdr:spPr>
        <a:xfrm flipV="1">
          <a:off x="13512800" y="1027448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4" name="テキスト ボックス 333"/>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6" name="テキスト ボックス 33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149497</xdr:rowOff>
    </xdr:from>
    <xdr:to>
      <xdr:col>24</xdr:col>
      <xdr:colOff>609600</xdr:colOff>
      <xdr:row>60</xdr:row>
      <xdr:rowOff>79647</xdr:rowOff>
    </xdr:to>
    <xdr:sp macro="" textlink="">
      <xdr:nvSpPr>
        <xdr:cNvPr id="342" name="円/楕円 341"/>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166024</xdr:rowOff>
    </xdr:from>
    <xdr:ext cx="762000" cy="259045"/>
    <xdr:sp macro="" textlink="">
      <xdr:nvSpPr>
        <xdr:cNvPr id="343" name="定員管理の状況該当値テキスト"/>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63319</xdr:rowOff>
    </xdr:from>
    <xdr:to>
      <xdr:col>23</xdr:col>
      <xdr:colOff>457200</xdr:colOff>
      <xdr:row>59</xdr:row>
      <xdr:rowOff>164919</xdr:rowOff>
    </xdr:to>
    <xdr:sp macro="" textlink="">
      <xdr:nvSpPr>
        <xdr:cNvPr id="344" name="円/楕円 343"/>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3646</xdr:rowOff>
    </xdr:from>
    <xdr:ext cx="736600" cy="259045"/>
    <xdr:sp macro="" textlink="">
      <xdr:nvSpPr>
        <xdr:cNvPr id="345" name="テキスト ボックス 344"/>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59872</xdr:rowOff>
    </xdr:from>
    <xdr:to>
      <xdr:col>22</xdr:col>
      <xdr:colOff>254000</xdr:colOff>
      <xdr:row>59</xdr:row>
      <xdr:rowOff>161472</xdr:rowOff>
    </xdr:to>
    <xdr:sp macro="" textlink="">
      <xdr:nvSpPr>
        <xdr:cNvPr id="346" name="円/楕円 345"/>
        <xdr:cNvSpPr/>
      </xdr:nvSpPr>
      <xdr:spPr>
        <a:xfrm>
          <a:off x="15240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199</xdr:rowOff>
    </xdr:from>
    <xdr:ext cx="762000" cy="259045"/>
    <xdr:sp macro="" textlink="">
      <xdr:nvSpPr>
        <xdr:cNvPr id="347" name="テキスト ボックス 346"/>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108131</xdr:rowOff>
    </xdr:from>
    <xdr:to>
      <xdr:col>21</xdr:col>
      <xdr:colOff>50800</xdr:colOff>
      <xdr:row>60</xdr:row>
      <xdr:rowOff>38281</xdr:rowOff>
    </xdr:to>
    <xdr:sp macro="" textlink="">
      <xdr:nvSpPr>
        <xdr:cNvPr id="348" name="円/楕円 347"/>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48458</xdr:rowOff>
    </xdr:from>
    <xdr:ext cx="762000" cy="259045"/>
    <xdr:sp macro="" textlink="">
      <xdr:nvSpPr>
        <xdr:cNvPr id="349" name="テキスト ボックス 348"/>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9072</xdr:rowOff>
    </xdr:from>
    <xdr:to>
      <xdr:col>19</xdr:col>
      <xdr:colOff>533400</xdr:colOff>
      <xdr:row>60</xdr:row>
      <xdr:rowOff>110672</xdr:rowOff>
    </xdr:to>
    <xdr:sp macro="" textlink="">
      <xdr:nvSpPr>
        <xdr:cNvPr id="350" name="円/楕円 349"/>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120849</xdr:rowOff>
    </xdr:from>
    <xdr:ext cx="762000" cy="259045"/>
    <xdr:sp macro="" textlink="">
      <xdr:nvSpPr>
        <xdr:cNvPr id="351" name="テキスト ボックス 350"/>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baseline="0">
              <a:latin typeface="ＭＳ Ｐゴシック"/>
            </a:rPr>
            <a:t> </a:t>
          </a:r>
          <a:r>
            <a:rPr kumimoji="1" lang="ja-JP" altLang="en-US" sz="1100">
              <a:latin typeface="ＭＳ Ｐゴシック"/>
            </a:rPr>
            <a:t>実質公債費比率は、類似団体平均との比較においては前年度に引き続き下回っているものの、前年度比</a:t>
          </a:r>
          <a:r>
            <a:rPr kumimoji="1" lang="en-US" altLang="ja-JP" sz="1100">
              <a:latin typeface="ＭＳ Ｐゴシック"/>
            </a:rPr>
            <a:t>0.2</a:t>
          </a:r>
          <a:r>
            <a:rPr kumimoji="1" lang="ja-JP" altLang="en-US" sz="1100">
              <a:latin typeface="ＭＳ Ｐゴシック"/>
            </a:rPr>
            <a:t>ポイント増の</a:t>
          </a:r>
          <a:r>
            <a:rPr kumimoji="1" lang="en-US" altLang="ja-JP" sz="1100">
              <a:latin typeface="ＭＳ Ｐゴシック"/>
            </a:rPr>
            <a:t>1.5</a:t>
          </a:r>
          <a:r>
            <a:rPr kumimoji="1" lang="ja-JP" altLang="en-US" sz="1100">
              <a:latin typeface="ＭＳ Ｐゴシック"/>
            </a:rPr>
            <a:t>％となった。単年度の実質公債費比率は、下水道事業会計への公債費分に係る繰出金の減などにより公営企業債償還充当分が減となったことや臨時財政対策債等の増により標準財政規模が増となったことから、単年度では前年度と比較し約</a:t>
          </a:r>
          <a:r>
            <a:rPr kumimoji="1" lang="en-US" altLang="ja-JP" sz="1100">
              <a:latin typeface="ＭＳ Ｐゴシック"/>
            </a:rPr>
            <a:t>0.3</a:t>
          </a:r>
          <a:r>
            <a:rPr kumimoji="1" lang="ja-JP" altLang="en-US" sz="1100">
              <a:latin typeface="ＭＳ Ｐゴシック"/>
            </a:rPr>
            <a:t>ポイントの減少となったが、入れ替わりとなる平成</a:t>
          </a:r>
          <a:r>
            <a:rPr kumimoji="1" lang="en-US" altLang="ja-JP" sz="1100">
              <a:latin typeface="ＭＳ Ｐゴシック"/>
            </a:rPr>
            <a:t>22</a:t>
          </a:r>
          <a:r>
            <a:rPr kumimoji="1" lang="ja-JP" altLang="en-US" sz="1100">
              <a:latin typeface="ＭＳ Ｐゴシック"/>
            </a:rPr>
            <a:t>年度と比べ増加しているため、</a:t>
          </a:r>
          <a:r>
            <a:rPr kumimoji="1" lang="en-US" altLang="ja-JP" sz="1100">
              <a:latin typeface="ＭＳ Ｐゴシック"/>
            </a:rPr>
            <a:t>3</a:t>
          </a:r>
          <a:r>
            <a:rPr kumimoji="1" lang="ja-JP" altLang="en-US" sz="1100">
              <a:latin typeface="ＭＳ Ｐゴシック"/>
            </a:rPr>
            <a:t>ヵ年平均としては増加したものである。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42454</xdr:rowOff>
    </xdr:from>
    <xdr:to>
      <xdr:col>24</xdr:col>
      <xdr:colOff>558800</xdr:colOff>
      <xdr:row>38</xdr:row>
      <xdr:rowOff>56243</xdr:rowOff>
    </xdr:to>
    <xdr:cxnSp macro="">
      <xdr:nvCxnSpPr>
        <xdr:cNvPr id="386" name="直線コネクタ 385"/>
        <xdr:cNvCxnSpPr/>
      </xdr:nvCxnSpPr>
      <xdr:spPr>
        <a:xfrm>
          <a:off x="16179800" y="655755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7"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21772</xdr:rowOff>
    </xdr:from>
    <xdr:to>
      <xdr:col>23</xdr:col>
      <xdr:colOff>406400</xdr:colOff>
      <xdr:row>38</xdr:row>
      <xdr:rowOff>42454</xdr:rowOff>
    </xdr:to>
    <xdr:cxnSp macro="">
      <xdr:nvCxnSpPr>
        <xdr:cNvPr id="389" name="直線コネクタ 388"/>
        <xdr:cNvCxnSpPr/>
      </xdr:nvCxnSpPr>
      <xdr:spPr>
        <a:xfrm>
          <a:off x="15290800" y="65368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91" name="テキスト ボックス 390"/>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144961</xdr:rowOff>
    </xdr:from>
    <xdr:to>
      <xdr:col>22</xdr:col>
      <xdr:colOff>203200</xdr:colOff>
      <xdr:row>38</xdr:row>
      <xdr:rowOff>21772</xdr:rowOff>
    </xdr:to>
    <xdr:cxnSp macro="">
      <xdr:nvCxnSpPr>
        <xdr:cNvPr id="392" name="直線コネクタ 391"/>
        <xdr:cNvCxnSpPr/>
      </xdr:nvCxnSpPr>
      <xdr:spPr>
        <a:xfrm>
          <a:off x="14401800" y="648861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4" name="テキスト ボックス 393"/>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144961</xdr:rowOff>
    </xdr:from>
    <xdr:to>
      <xdr:col>21</xdr:col>
      <xdr:colOff>0</xdr:colOff>
      <xdr:row>38</xdr:row>
      <xdr:rowOff>21772</xdr:rowOff>
    </xdr:to>
    <xdr:cxnSp macro="">
      <xdr:nvCxnSpPr>
        <xdr:cNvPr id="395" name="直線コネクタ 394"/>
        <xdr:cNvCxnSpPr/>
      </xdr:nvCxnSpPr>
      <xdr:spPr>
        <a:xfrm flipV="1">
          <a:off x="13512800" y="648861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7" name="テキスト ボックス 396"/>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9" name="テキスト ボックス 398"/>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5443</xdr:rowOff>
    </xdr:from>
    <xdr:to>
      <xdr:col>24</xdr:col>
      <xdr:colOff>609600</xdr:colOff>
      <xdr:row>38</xdr:row>
      <xdr:rowOff>107043</xdr:rowOff>
    </xdr:to>
    <xdr:sp macro="" textlink="">
      <xdr:nvSpPr>
        <xdr:cNvPr id="405" name="円/楕円 404"/>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21970</xdr:rowOff>
    </xdr:from>
    <xdr:ext cx="762000" cy="259045"/>
    <xdr:sp macro="" textlink="">
      <xdr:nvSpPr>
        <xdr:cNvPr id="406"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163104</xdr:rowOff>
    </xdr:from>
    <xdr:to>
      <xdr:col>23</xdr:col>
      <xdr:colOff>457200</xdr:colOff>
      <xdr:row>38</xdr:row>
      <xdr:rowOff>93254</xdr:rowOff>
    </xdr:to>
    <xdr:sp macro="" textlink="">
      <xdr:nvSpPr>
        <xdr:cNvPr id="407" name="円/楕円 406"/>
        <xdr:cNvSpPr/>
      </xdr:nvSpPr>
      <xdr:spPr>
        <a:xfrm>
          <a:off x="16129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103431</xdr:rowOff>
    </xdr:from>
    <xdr:ext cx="736600" cy="259045"/>
    <xdr:sp macro="" textlink="">
      <xdr:nvSpPr>
        <xdr:cNvPr id="408" name="テキスト ボックス 407"/>
        <xdr:cNvSpPr txBox="1"/>
      </xdr:nvSpPr>
      <xdr:spPr>
        <a:xfrm>
          <a:off x="15798800" y="627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142422</xdr:rowOff>
    </xdr:from>
    <xdr:to>
      <xdr:col>22</xdr:col>
      <xdr:colOff>254000</xdr:colOff>
      <xdr:row>38</xdr:row>
      <xdr:rowOff>72572</xdr:rowOff>
    </xdr:to>
    <xdr:sp macro="" textlink="">
      <xdr:nvSpPr>
        <xdr:cNvPr id="409" name="円/楕円 408"/>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82749</xdr:rowOff>
    </xdr:from>
    <xdr:ext cx="762000" cy="259045"/>
    <xdr:sp macro="" textlink="">
      <xdr:nvSpPr>
        <xdr:cNvPr id="410" name="テキスト ボックス 409"/>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94161</xdr:rowOff>
    </xdr:from>
    <xdr:to>
      <xdr:col>21</xdr:col>
      <xdr:colOff>50800</xdr:colOff>
      <xdr:row>38</xdr:row>
      <xdr:rowOff>24312</xdr:rowOff>
    </xdr:to>
    <xdr:sp macro="" textlink="">
      <xdr:nvSpPr>
        <xdr:cNvPr id="411" name="円/楕円 410"/>
        <xdr:cNvSpPr/>
      </xdr:nvSpPr>
      <xdr:spPr>
        <a:xfrm>
          <a:off x="143510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34488</xdr:rowOff>
    </xdr:from>
    <xdr:ext cx="762000" cy="259045"/>
    <xdr:sp macro="" textlink="">
      <xdr:nvSpPr>
        <xdr:cNvPr id="412" name="テキスト ボックス 411"/>
        <xdr:cNvSpPr txBox="1"/>
      </xdr:nvSpPr>
      <xdr:spPr>
        <a:xfrm>
          <a:off x="14020800" y="620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142422</xdr:rowOff>
    </xdr:from>
    <xdr:to>
      <xdr:col>19</xdr:col>
      <xdr:colOff>533400</xdr:colOff>
      <xdr:row>38</xdr:row>
      <xdr:rowOff>72572</xdr:rowOff>
    </xdr:to>
    <xdr:sp macro="" textlink="">
      <xdr:nvSpPr>
        <xdr:cNvPr id="413" name="円/楕円 412"/>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82749</xdr:rowOff>
    </xdr:from>
    <xdr:ext cx="762000" cy="259045"/>
    <xdr:sp macro="" textlink="">
      <xdr:nvSpPr>
        <xdr:cNvPr id="414" name="テキスト ボックス 413"/>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baseline="0">
              <a:latin typeface="ＭＳ Ｐゴシック"/>
            </a:rPr>
            <a:t> </a:t>
          </a:r>
          <a:r>
            <a:rPr kumimoji="1" lang="ja-JP" altLang="en-US" sz="1100">
              <a:latin typeface="ＭＳ Ｐゴシック"/>
            </a:rPr>
            <a:t>総合文化施設整備事業用地に係る公共用地先行取得等事業債の繰上償還を行ったことによる地方債現在高の減、また、長尾駅前広場整備事業用地や小中学校給食共同調理場整備事業用地の買戻し等、事業の進捗による債務負担行為に基づく支出予定額の減等により、将来負担額全体が減少したことや、財政調整基金や減債基金等の増加による充当可能基金の増加により</a:t>
          </a:r>
          <a:r>
            <a:rPr kumimoji="1" lang="ja-JP" altLang="ja-JP" sz="1100">
              <a:solidFill>
                <a:schemeClr val="dk1"/>
              </a:solidFill>
              <a:latin typeface="+mn-lt"/>
              <a:ea typeface="+mn-ea"/>
              <a:cs typeface="+mn-cs"/>
            </a:rPr>
            <a:t>将来負担比率は</a:t>
          </a:r>
          <a:r>
            <a:rPr kumimoji="1" lang="ja-JP" altLang="en-US" sz="1100">
              <a:latin typeface="ＭＳ Ｐゴシック"/>
            </a:rPr>
            <a:t>「－」となっている。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7136</xdr:rowOff>
    </xdr:from>
    <xdr:to>
      <xdr:col>22</xdr:col>
      <xdr:colOff>203200</xdr:colOff>
      <xdr:row>14</xdr:row>
      <xdr:rowOff>68036</xdr:rowOff>
    </xdr:to>
    <xdr:cxnSp macro="">
      <xdr:nvCxnSpPr>
        <xdr:cNvPr id="450" name="直線コネクタ 449"/>
        <xdr:cNvCxnSpPr/>
      </xdr:nvCxnSpPr>
      <xdr:spPr>
        <a:xfrm flipV="1">
          <a:off x="14401800" y="2407436"/>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51"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2" name="フローチャート : 判断 451"/>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68036</xdr:rowOff>
    </xdr:from>
    <xdr:to>
      <xdr:col>21</xdr:col>
      <xdr:colOff>0</xdr:colOff>
      <xdr:row>15</xdr:row>
      <xdr:rowOff>114905</xdr:rowOff>
    </xdr:to>
    <xdr:cxnSp macro="">
      <xdr:nvCxnSpPr>
        <xdr:cNvPr id="453" name="直線コネクタ 452"/>
        <xdr:cNvCxnSpPr/>
      </xdr:nvCxnSpPr>
      <xdr:spPr>
        <a:xfrm flipV="1">
          <a:off x="13512800" y="246833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4" name="フローチャート : 判断 453"/>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5" name="テキスト ボックス 454"/>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65919</xdr:rowOff>
    </xdr:from>
    <xdr:to>
      <xdr:col>22</xdr:col>
      <xdr:colOff>254000</xdr:colOff>
      <xdr:row>17</xdr:row>
      <xdr:rowOff>167519</xdr:rowOff>
    </xdr:to>
    <xdr:sp macro="" textlink="">
      <xdr:nvSpPr>
        <xdr:cNvPr id="456" name="フローチャート : 判断 455"/>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7" name="テキスト ボックス 456"/>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58" name="フローチャート : 判断 457"/>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59" name="テキスト ボックス 458"/>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0" name="フローチャート : 判断 459"/>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61" name="テキスト ボックス 460"/>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127786</xdr:rowOff>
    </xdr:from>
    <xdr:to>
      <xdr:col>22</xdr:col>
      <xdr:colOff>254000</xdr:colOff>
      <xdr:row>14</xdr:row>
      <xdr:rowOff>57936</xdr:rowOff>
    </xdr:to>
    <xdr:sp macro="" textlink="">
      <xdr:nvSpPr>
        <xdr:cNvPr id="467" name="円/楕円 466"/>
        <xdr:cNvSpPr/>
      </xdr:nvSpPr>
      <xdr:spPr>
        <a:xfrm>
          <a:off x="15240000" y="23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68113</xdr:rowOff>
    </xdr:from>
    <xdr:ext cx="762000" cy="259045"/>
    <xdr:sp macro="" textlink="">
      <xdr:nvSpPr>
        <xdr:cNvPr id="468" name="テキスト ボックス 467"/>
        <xdr:cNvSpPr txBox="1"/>
      </xdr:nvSpPr>
      <xdr:spPr>
        <a:xfrm>
          <a:off x="14909800" y="212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17236</xdr:rowOff>
    </xdr:from>
    <xdr:to>
      <xdr:col>21</xdr:col>
      <xdr:colOff>50800</xdr:colOff>
      <xdr:row>14</xdr:row>
      <xdr:rowOff>118836</xdr:rowOff>
    </xdr:to>
    <xdr:sp macro="" textlink="">
      <xdr:nvSpPr>
        <xdr:cNvPr id="469" name="円/楕円 468"/>
        <xdr:cNvSpPr/>
      </xdr:nvSpPr>
      <xdr:spPr>
        <a:xfrm>
          <a:off x="143510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129013</xdr:rowOff>
    </xdr:from>
    <xdr:ext cx="762000" cy="259045"/>
    <xdr:sp macro="" textlink="">
      <xdr:nvSpPr>
        <xdr:cNvPr id="470" name="テキスト ボックス 469"/>
        <xdr:cNvSpPr txBox="1"/>
      </xdr:nvSpPr>
      <xdr:spPr>
        <a:xfrm>
          <a:off x="14020800" y="21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64105</xdr:rowOff>
    </xdr:from>
    <xdr:to>
      <xdr:col>19</xdr:col>
      <xdr:colOff>533400</xdr:colOff>
      <xdr:row>15</xdr:row>
      <xdr:rowOff>165705</xdr:rowOff>
    </xdr:to>
    <xdr:sp macro="" textlink="">
      <xdr:nvSpPr>
        <xdr:cNvPr id="471" name="円/楕円 470"/>
        <xdr:cNvSpPr/>
      </xdr:nvSpPr>
      <xdr:spPr>
        <a:xfrm>
          <a:off x="134620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4432</xdr:rowOff>
    </xdr:from>
    <xdr:ext cx="762000" cy="259045"/>
    <xdr:sp macro="" textlink="">
      <xdr:nvSpPr>
        <xdr:cNvPr id="472" name="テキスト ボックス 471"/>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408,610
404,847
65.08
118,883,181
116,989,314
1,656,358
74,061,653
96,848,355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100" baseline="0">
              <a:latin typeface="ＭＳ Ｐゴシック"/>
            </a:rPr>
            <a:t>経常収支比率における人件費の割合は、類似団体平均を下回った。人件費は平成</a:t>
          </a:r>
          <a:r>
            <a:rPr kumimoji="1" lang="en-US" altLang="ja-JP" sz="1100" baseline="0">
              <a:latin typeface="ＭＳ Ｐゴシック"/>
            </a:rPr>
            <a:t>10</a:t>
          </a:r>
          <a:r>
            <a:rPr kumimoji="1" lang="ja-JP" altLang="en-US" sz="1100" baseline="0">
              <a:latin typeface="ＭＳ Ｐゴシック"/>
            </a:rPr>
            <a:t>年度をピークに減少傾向にある。平成</a:t>
          </a:r>
          <a:r>
            <a:rPr kumimoji="1" lang="en-US" altLang="ja-JP" sz="1100" baseline="0">
              <a:latin typeface="ＭＳ Ｐゴシック"/>
            </a:rPr>
            <a:t>25</a:t>
          </a:r>
          <a:r>
            <a:rPr kumimoji="1" lang="ja-JP" altLang="en-US" sz="1100" baseline="0">
              <a:latin typeface="ＭＳ Ｐゴシック"/>
            </a:rPr>
            <a:t>年度は、退職手当の減少などにより、</a:t>
          </a:r>
          <a:r>
            <a:rPr kumimoji="1" lang="ja-JP" altLang="en-US" sz="1100">
              <a:solidFill>
                <a:schemeClr val="dk1"/>
              </a:solidFill>
              <a:latin typeface="+mn-lt"/>
              <a:ea typeface="+mn-ea"/>
              <a:cs typeface="+mn-cs"/>
            </a:rPr>
            <a:t>前年度に比べ人件費に占める経常経費充当一般財源が減となった。今後も枚方市職員定数基本方針に基づき、職員数と総人件費の適正化を図っていく。</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146050</xdr:rowOff>
    </xdr:to>
    <xdr:cxnSp macro="">
      <xdr:nvCxnSpPr>
        <xdr:cNvPr id="69" name="直線コネクタ 68"/>
        <xdr:cNvCxnSpPr/>
      </xdr:nvCxnSpPr>
      <xdr:spPr>
        <a:xfrm flipV="1">
          <a:off x="3987800" y="6337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117475</xdr:rowOff>
    </xdr:to>
    <xdr:cxnSp macro="">
      <xdr:nvCxnSpPr>
        <xdr:cNvPr id="72" name="直線コネクタ 71"/>
        <xdr:cNvCxnSpPr/>
      </xdr:nvCxnSpPr>
      <xdr:spPr>
        <a:xfrm flipV="1">
          <a:off x="3098800" y="64897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117475</xdr:rowOff>
    </xdr:from>
    <xdr:to>
      <xdr:col>4</xdr:col>
      <xdr:colOff>346075</xdr:colOff>
      <xdr:row>39</xdr:row>
      <xdr:rowOff>79375</xdr:rowOff>
    </xdr:to>
    <xdr:cxnSp macro="">
      <xdr:nvCxnSpPr>
        <xdr:cNvPr id="75" name="直線コネクタ 74"/>
        <xdr:cNvCxnSpPr/>
      </xdr:nvCxnSpPr>
      <xdr:spPr>
        <a:xfrm flipV="1">
          <a:off x="2209800" y="66325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79375</xdr:rowOff>
    </xdr:from>
    <xdr:to>
      <xdr:col>3</xdr:col>
      <xdr:colOff>142875</xdr:colOff>
      <xdr:row>40</xdr:row>
      <xdr:rowOff>165100</xdr:rowOff>
    </xdr:to>
    <xdr:cxnSp macro="">
      <xdr:nvCxnSpPr>
        <xdr:cNvPr id="78" name="直線コネクタ 77"/>
        <xdr:cNvCxnSpPr/>
      </xdr:nvCxnSpPr>
      <xdr:spPr>
        <a:xfrm flipV="1">
          <a:off x="1320800" y="67659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8" name="円/楕円 87"/>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9"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90" name="円/楕円 89"/>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91" name="テキスト ボックス 9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66675</xdr:rowOff>
    </xdr:from>
    <xdr:to>
      <xdr:col>4</xdr:col>
      <xdr:colOff>396875</xdr:colOff>
      <xdr:row>38</xdr:row>
      <xdr:rowOff>168275</xdr:rowOff>
    </xdr:to>
    <xdr:sp macro="" textlink="">
      <xdr:nvSpPr>
        <xdr:cNvPr id="92" name="円/楕円 91"/>
        <xdr:cNvSpPr/>
      </xdr:nvSpPr>
      <xdr:spPr>
        <a:xfrm>
          <a:off x="3048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7002</xdr:rowOff>
    </xdr:from>
    <xdr:ext cx="762000" cy="259045"/>
    <xdr:sp macro="" textlink="">
      <xdr:nvSpPr>
        <xdr:cNvPr id="93" name="テキスト ボックス 92"/>
        <xdr:cNvSpPr txBox="1"/>
      </xdr:nvSpPr>
      <xdr:spPr>
        <a:xfrm>
          <a:off x="2717800" y="635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28575</xdr:rowOff>
    </xdr:from>
    <xdr:to>
      <xdr:col>3</xdr:col>
      <xdr:colOff>193675</xdr:colOff>
      <xdr:row>39</xdr:row>
      <xdr:rowOff>130175</xdr:rowOff>
    </xdr:to>
    <xdr:sp macro="" textlink="">
      <xdr:nvSpPr>
        <xdr:cNvPr id="94" name="円/楕円 93"/>
        <xdr:cNvSpPr/>
      </xdr:nvSpPr>
      <xdr:spPr>
        <a:xfrm>
          <a:off x="21590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114952</xdr:rowOff>
    </xdr:from>
    <xdr:ext cx="762000" cy="259045"/>
    <xdr:sp macro="" textlink="">
      <xdr:nvSpPr>
        <xdr:cNvPr id="95" name="テキスト ボックス 94"/>
        <xdr:cNvSpPr txBox="1"/>
      </xdr:nvSpPr>
      <xdr:spPr>
        <a:xfrm>
          <a:off x="1828800" y="68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6" name="円/楕円 95"/>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7" name="テキスト ボックス 96"/>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baseline="0">
              <a:latin typeface="ＭＳ Ｐゴシック"/>
            </a:rPr>
            <a:t> 物件費は、類似団体平均を下回っており、前年度に比べて</a:t>
          </a:r>
          <a:r>
            <a:rPr kumimoji="1" lang="en-US" altLang="ja-JP" sz="1300" baseline="0">
              <a:latin typeface="ＭＳ Ｐゴシック"/>
            </a:rPr>
            <a:t>0.4</a:t>
          </a:r>
          <a:r>
            <a:rPr kumimoji="1" lang="ja-JP" altLang="en-US" sz="1300" baseline="0">
              <a:latin typeface="ＭＳ Ｐゴシック"/>
            </a:rPr>
            <a:t>ポイント改善した。今後も引き続き、経常的経費の抑制に努めていく。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139700</xdr:rowOff>
    </xdr:to>
    <xdr:cxnSp macro="">
      <xdr:nvCxnSpPr>
        <xdr:cNvPr id="130" name="直線コネクタ 129"/>
        <xdr:cNvCxnSpPr/>
      </xdr:nvCxnSpPr>
      <xdr:spPr>
        <a:xfrm flipV="1">
          <a:off x="15671800" y="2489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139700</xdr:rowOff>
    </xdr:from>
    <xdr:to>
      <xdr:col>22</xdr:col>
      <xdr:colOff>565150</xdr:colOff>
      <xdr:row>14</xdr:row>
      <xdr:rowOff>139700</xdr:rowOff>
    </xdr:to>
    <xdr:cxnSp macro="">
      <xdr:nvCxnSpPr>
        <xdr:cNvPr id="133" name="直線コネクタ 132"/>
        <xdr:cNvCxnSpPr/>
      </xdr:nvCxnSpPr>
      <xdr:spPr>
        <a:xfrm>
          <a:off x="14782800" y="254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139700</xdr:rowOff>
    </xdr:to>
    <xdr:cxnSp macro="">
      <xdr:nvCxnSpPr>
        <xdr:cNvPr id="136" name="直線コネクタ 135"/>
        <xdr:cNvCxnSpPr/>
      </xdr:nvCxnSpPr>
      <xdr:spPr>
        <a:xfrm>
          <a:off x="13893800" y="241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50800</xdr:rowOff>
    </xdr:to>
    <xdr:cxnSp macro="">
      <xdr:nvCxnSpPr>
        <xdr:cNvPr id="139" name="直線コネクタ 138"/>
        <xdr:cNvCxnSpPr/>
      </xdr:nvCxnSpPr>
      <xdr:spPr>
        <a:xfrm flipV="1">
          <a:off x="13004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9" name="円/楕円 148"/>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54627</xdr:rowOff>
    </xdr:from>
    <xdr:ext cx="762000" cy="259045"/>
    <xdr:sp macro="" textlink="">
      <xdr:nvSpPr>
        <xdr:cNvPr id="150"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51" name="円/楕円 150"/>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52" name="テキスト ボックス 151"/>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88900</xdr:rowOff>
    </xdr:from>
    <xdr:to>
      <xdr:col>21</xdr:col>
      <xdr:colOff>412750</xdr:colOff>
      <xdr:row>15</xdr:row>
      <xdr:rowOff>19050</xdr:rowOff>
    </xdr:to>
    <xdr:sp macro="" textlink="">
      <xdr:nvSpPr>
        <xdr:cNvPr id="153" name="円/楕円 152"/>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29227</xdr:rowOff>
    </xdr:from>
    <xdr:ext cx="762000" cy="259045"/>
    <xdr:sp macro="" textlink="">
      <xdr:nvSpPr>
        <xdr:cNvPr id="154" name="テキスト ボックス 153"/>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5" name="円/楕円 154"/>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6" name="テキスト ボックス 155"/>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7" name="円/楕円 156"/>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8" name="テキスト ボックス 157"/>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ＭＳ Ｐゴシック"/>
            </a:rPr>
            <a:t>経常収支比率における扶助費の割合が類似団体を上回り、かつ上昇傾向にある要因として、障害者自立支援費や放課後等デイサービス事業費等が増加していることによるものである。</a:t>
          </a:r>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139700</xdr:rowOff>
    </xdr:from>
    <xdr:to>
      <xdr:col>7</xdr:col>
      <xdr:colOff>15875</xdr:colOff>
      <xdr:row>59</xdr:row>
      <xdr:rowOff>6350</xdr:rowOff>
    </xdr:to>
    <xdr:cxnSp macro="">
      <xdr:nvCxnSpPr>
        <xdr:cNvPr id="191" name="直線コネクタ 190"/>
        <xdr:cNvCxnSpPr/>
      </xdr:nvCxnSpPr>
      <xdr:spPr>
        <a:xfrm flipV="1">
          <a:off x="3987800" y="1008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63500</xdr:rowOff>
    </xdr:from>
    <xdr:to>
      <xdr:col>5</xdr:col>
      <xdr:colOff>549275</xdr:colOff>
      <xdr:row>59</xdr:row>
      <xdr:rowOff>6350</xdr:rowOff>
    </xdr:to>
    <xdr:cxnSp macro="">
      <xdr:nvCxnSpPr>
        <xdr:cNvPr id="194" name="直線コネクタ 193"/>
        <xdr:cNvCxnSpPr/>
      </xdr:nvCxnSpPr>
      <xdr:spPr>
        <a:xfrm>
          <a:off x="3098800" y="1000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6" name="テキスト ボックス 19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38100</xdr:rowOff>
    </xdr:from>
    <xdr:to>
      <xdr:col>4</xdr:col>
      <xdr:colOff>346075</xdr:colOff>
      <xdr:row>58</xdr:row>
      <xdr:rowOff>63500</xdr:rowOff>
    </xdr:to>
    <xdr:cxnSp macro="">
      <xdr:nvCxnSpPr>
        <xdr:cNvPr id="197" name="直線コネクタ 196"/>
        <xdr:cNvCxnSpPr/>
      </xdr:nvCxnSpPr>
      <xdr:spPr>
        <a:xfrm>
          <a:off x="2209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9" name="テキスト ボックス 19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38100</xdr:rowOff>
    </xdr:to>
    <xdr:cxnSp macro="">
      <xdr:nvCxnSpPr>
        <xdr:cNvPr id="200" name="直線コネクタ 199"/>
        <xdr:cNvCxnSpPr/>
      </xdr:nvCxnSpPr>
      <xdr:spPr>
        <a:xfrm>
          <a:off x="1320800" y="9842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2" name="テキスト ボックス 20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88900</xdr:rowOff>
    </xdr:from>
    <xdr:to>
      <xdr:col>7</xdr:col>
      <xdr:colOff>66675</xdr:colOff>
      <xdr:row>59</xdr:row>
      <xdr:rowOff>19050</xdr:rowOff>
    </xdr:to>
    <xdr:sp macro="" textlink="">
      <xdr:nvSpPr>
        <xdr:cNvPr id="210" name="円/楕円 209"/>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60977</xdr:rowOff>
    </xdr:from>
    <xdr:ext cx="762000" cy="259045"/>
    <xdr:sp macro="" textlink="">
      <xdr:nvSpPr>
        <xdr:cNvPr id="211"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127000</xdr:rowOff>
    </xdr:from>
    <xdr:to>
      <xdr:col>5</xdr:col>
      <xdr:colOff>600075</xdr:colOff>
      <xdr:row>59</xdr:row>
      <xdr:rowOff>57150</xdr:rowOff>
    </xdr:to>
    <xdr:sp macro="" textlink="">
      <xdr:nvSpPr>
        <xdr:cNvPr id="212" name="円/楕円 211"/>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41927</xdr:rowOff>
    </xdr:from>
    <xdr:ext cx="736600" cy="259045"/>
    <xdr:sp macro="" textlink="">
      <xdr:nvSpPr>
        <xdr:cNvPr id="213" name="テキスト ボックス 212"/>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12700</xdr:rowOff>
    </xdr:from>
    <xdr:to>
      <xdr:col>4</xdr:col>
      <xdr:colOff>396875</xdr:colOff>
      <xdr:row>58</xdr:row>
      <xdr:rowOff>114300</xdr:rowOff>
    </xdr:to>
    <xdr:sp macro="" textlink="">
      <xdr:nvSpPr>
        <xdr:cNvPr id="214" name="円/楕円 213"/>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99077</xdr:rowOff>
    </xdr:from>
    <xdr:ext cx="762000" cy="259045"/>
    <xdr:sp macro="" textlink="">
      <xdr:nvSpPr>
        <xdr:cNvPr id="215" name="テキスト ボックス 214"/>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158750</xdr:rowOff>
    </xdr:from>
    <xdr:to>
      <xdr:col>3</xdr:col>
      <xdr:colOff>193675</xdr:colOff>
      <xdr:row>58</xdr:row>
      <xdr:rowOff>88900</xdr:rowOff>
    </xdr:to>
    <xdr:sp macro="" textlink="">
      <xdr:nvSpPr>
        <xdr:cNvPr id="216" name="円/楕円 215"/>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73677</xdr:rowOff>
    </xdr:from>
    <xdr:ext cx="762000" cy="259045"/>
    <xdr:sp macro="" textlink="">
      <xdr:nvSpPr>
        <xdr:cNvPr id="217" name="テキスト ボックス 216"/>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8" name="円/楕円 217"/>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9" name="テキスト ボックス 218"/>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その他は、近年では減少傾向にあり、前年度に引き続き類似団体を下回った。引き続き、行政改革実施プランを中心とした行財政改革に取り組んでいく。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31750</xdr:rowOff>
    </xdr:to>
    <xdr:cxnSp macro="">
      <xdr:nvCxnSpPr>
        <xdr:cNvPr id="252" name="直線コネクタ 251"/>
        <xdr:cNvCxnSpPr/>
      </xdr:nvCxnSpPr>
      <xdr:spPr>
        <a:xfrm>
          <a:off x="15671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63500</xdr:rowOff>
    </xdr:from>
    <xdr:to>
      <xdr:col>22</xdr:col>
      <xdr:colOff>565150</xdr:colOff>
      <xdr:row>54</xdr:row>
      <xdr:rowOff>127000</xdr:rowOff>
    </xdr:to>
    <xdr:cxnSp macro="">
      <xdr:nvCxnSpPr>
        <xdr:cNvPr id="255" name="直線コネクタ 254"/>
        <xdr:cNvCxnSpPr/>
      </xdr:nvCxnSpPr>
      <xdr:spPr>
        <a:xfrm>
          <a:off x="14782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7" name="テキスト ボックス 256"/>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63500</xdr:rowOff>
    </xdr:from>
    <xdr:to>
      <xdr:col>21</xdr:col>
      <xdr:colOff>361950</xdr:colOff>
      <xdr:row>56</xdr:row>
      <xdr:rowOff>0</xdr:rowOff>
    </xdr:to>
    <xdr:cxnSp macro="">
      <xdr:nvCxnSpPr>
        <xdr:cNvPr id="258" name="直線コネクタ 257"/>
        <xdr:cNvCxnSpPr/>
      </xdr:nvCxnSpPr>
      <xdr:spPr>
        <a:xfrm flipV="1">
          <a:off x="13893800" y="93218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0" name="テキスト ボックス 25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0</xdr:rowOff>
    </xdr:from>
    <xdr:to>
      <xdr:col>20</xdr:col>
      <xdr:colOff>158750</xdr:colOff>
      <xdr:row>56</xdr:row>
      <xdr:rowOff>88900</xdr:rowOff>
    </xdr:to>
    <xdr:cxnSp macro="">
      <xdr:nvCxnSpPr>
        <xdr:cNvPr id="261" name="直線コネクタ 260"/>
        <xdr:cNvCxnSpPr/>
      </xdr:nvCxnSpPr>
      <xdr:spPr>
        <a:xfrm flipV="1">
          <a:off x="13004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71" name="円/楕円 270"/>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72"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3" name="円/楕円 272"/>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4" name="テキスト ボックス 273"/>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xdr:rowOff>
    </xdr:from>
    <xdr:to>
      <xdr:col>21</xdr:col>
      <xdr:colOff>412750</xdr:colOff>
      <xdr:row>54</xdr:row>
      <xdr:rowOff>114300</xdr:rowOff>
    </xdr:to>
    <xdr:sp macro="" textlink="">
      <xdr:nvSpPr>
        <xdr:cNvPr id="275" name="円/楕円 274"/>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124477</xdr:rowOff>
    </xdr:from>
    <xdr:ext cx="762000" cy="259045"/>
    <xdr:sp macro="" textlink="">
      <xdr:nvSpPr>
        <xdr:cNvPr id="276" name="テキスト ボックス 275"/>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120650</xdr:rowOff>
    </xdr:from>
    <xdr:to>
      <xdr:col>20</xdr:col>
      <xdr:colOff>209550</xdr:colOff>
      <xdr:row>56</xdr:row>
      <xdr:rowOff>50800</xdr:rowOff>
    </xdr:to>
    <xdr:sp macro="" textlink="">
      <xdr:nvSpPr>
        <xdr:cNvPr id="277" name="円/楕円 276"/>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78" name="テキスト ボックス 277"/>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9" name="円/楕円 278"/>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80" name="テキスト ボックス 27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 </a:t>
          </a:r>
          <a:r>
            <a:rPr kumimoji="1" lang="ja-JP" altLang="en-US" sz="1300">
              <a:latin typeface="ＭＳ Ｐゴシック"/>
            </a:rPr>
            <a:t>補助金等にかかる経常収支比率は近年では、類似団体平均を上回り前年度に比べて</a:t>
          </a:r>
          <a:r>
            <a:rPr kumimoji="1" lang="en-US" altLang="ja-JP" sz="1300">
              <a:latin typeface="ＭＳ Ｐゴシック"/>
            </a:rPr>
            <a:t>0.1</a:t>
          </a:r>
          <a:r>
            <a:rPr kumimoji="1" lang="ja-JP" altLang="en-US" sz="1300">
              <a:latin typeface="ＭＳ Ｐゴシック"/>
            </a:rPr>
            <a:t>ポイント改善した。　</a:t>
          </a:r>
          <a:r>
            <a:rPr kumimoji="1" lang="ja-JP" altLang="en-US" sz="1300" baseline="0">
              <a:latin typeface="ＭＳ Ｐゴシック"/>
            </a:rPr>
            <a:t>今後引き続き、補助金等の適切な執行に努めていく。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38</xdr:row>
      <xdr:rowOff>157480</xdr:rowOff>
    </xdr:to>
    <xdr:cxnSp macro="">
      <xdr:nvCxnSpPr>
        <xdr:cNvPr id="312" name="直線コネクタ 311"/>
        <xdr:cNvCxnSpPr/>
      </xdr:nvCxnSpPr>
      <xdr:spPr>
        <a:xfrm>
          <a:off x="15671800" y="6664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38</xdr:row>
      <xdr:rowOff>165100</xdr:rowOff>
    </xdr:to>
    <xdr:cxnSp macro="">
      <xdr:nvCxnSpPr>
        <xdr:cNvPr id="315" name="直線コネクタ 314"/>
        <xdr:cNvCxnSpPr/>
      </xdr:nvCxnSpPr>
      <xdr:spPr>
        <a:xfrm flipV="1">
          <a:off x="14782800" y="666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38</xdr:row>
      <xdr:rowOff>165100</xdr:rowOff>
    </xdr:to>
    <xdr:cxnSp macro="">
      <xdr:nvCxnSpPr>
        <xdr:cNvPr id="318" name="直線コネクタ 317"/>
        <xdr:cNvCxnSpPr/>
      </xdr:nvCxnSpPr>
      <xdr:spPr>
        <a:xfrm>
          <a:off x="13893800" y="6482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38</xdr:row>
      <xdr:rowOff>5080</xdr:rowOff>
    </xdr:to>
    <xdr:cxnSp macro="">
      <xdr:nvCxnSpPr>
        <xdr:cNvPr id="321" name="直線コネクタ 320"/>
        <xdr:cNvCxnSpPr/>
      </xdr:nvCxnSpPr>
      <xdr:spPr>
        <a:xfrm flipV="1">
          <a:off x="13004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23" name="テキスト ボックス 322"/>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106680</xdr:rowOff>
    </xdr:from>
    <xdr:to>
      <xdr:col>24</xdr:col>
      <xdr:colOff>82550</xdr:colOff>
      <xdr:row>39</xdr:row>
      <xdr:rowOff>36830</xdr:rowOff>
    </xdr:to>
    <xdr:sp macro="" textlink="">
      <xdr:nvSpPr>
        <xdr:cNvPr id="331" name="円/楕円 330"/>
        <xdr:cNvSpPr/>
      </xdr:nvSpPr>
      <xdr:spPr>
        <a:xfrm>
          <a:off x="16459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78757</xdr:rowOff>
    </xdr:from>
    <xdr:ext cx="762000" cy="259045"/>
    <xdr:sp macro="" textlink="">
      <xdr:nvSpPr>
        <xdr:cNvPr id="332" name="補助費等該当値テキスト"/>
        <xdr:cNvSpPr txBox="1"/>
      </xdr:nvSpPr>
      <xdr:spPr>
        <a:xfrm>
          <a:off x="16598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33" name="円/楕円 332"/>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34" name="テキスト ボックス 333"/>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114300</xdr:rowOff>
    </xdr:from>
    <xdr:to>
      <xdr:col>21</xdr:col>
      <xdr:colOff>412750</xdr:colOff>
      <xdr:row>39</xdr:row>
      <xdr:rowOff>44450</xdr:rowOff>
    </xdr:to>
    <xdr:sp macro="" textlink="">
      <xdr:nvSpPr>
        <xdr:cNvPr id="335" name="円/楕円 334"/>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29227</xdr:rowOff>
    </xdr:from>
    <xdr:ext cx="762000" cy="259045"/>
    <xdr:sp macro="" textlink="">
      <xdr:nvSpPr>
        <xdr:cNvPr id="336" name="テキスト ボックス 335"/>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7" name="円/楕円 336"/>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8" name="テキスト ボックス 337"/>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125730</xdr:rowOff>
    </xdr:from>
    <xdr:to>
      <xdr:col>19</xdr:col>
      <xdr:colOff>6350</xdr:colOff>
      <xdr:row>38</xdr:row>
      <xdr:rowOff>55880</xdr:rowOff>
    </xdr:to>
    <xdr:sp macro="" textlink="">
      <xdr:nvSpPr>
        <xdr:cNvPr id="339" name="円/楕円 338"/>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40657</xdr:rowOff>
    </xdr:from>
    <xdr:ext cx="762000" cy="259045"/>
    <xdr:sp macro="" textlink="">
      <xdr:nvSpPr>
        <xdr:cNvPr id="340" name="テキスト ボックス 339"/>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latin typeface="ＭＳ Ｐゴシック"/>
            </a:rPr>
            <a:t>公債費については類似団体平均を下回っており、対前年度比では</a:t>
          </a:r>
          <a:r>
            <a:rPr kumimoji="1" lang="en-US" altLang="ja-JP" sz="1100">
              <a:latin typeface="ＭＳ Ｐゴシック"/>
            </a:rPr>
            <a:t>0.3</a:t>
          </a:r>
          <a:r>
            <a:rPr kumimoji="1" lang="ja-JP" altLang="en-US" sz="1100">
              <a:latin typeface="ＭＳ Ｐゴシック"/>
            </a:rPr>
            <a:t>ポイントの減となった。公債費については、臨時財政対策債の増等により、平成</a:t>
          </a:r>
          <a:r>
            <a:rPr kumimoji="1" lang="en-US" altLang="ja-JP" sz="1100">
              <a:latin typeface="ＭＳ Ｐゴシック"/>
            </a:rPr>
            <a:t>22</a:t>
          </a:r>
          <a:r>
            <a:rPr kumimoji="1" lang="ja-JP" altLang="en-US" sz="1100">
              <a:latin typeface="ＭＳ Ｐゴシック"/>
            </a:rPr>
            <a:t>年度以降、増加傾向にあり、平成</a:t>
          </a:r>
          <a:r>
            <a:rPr kumimoji="1" lang="en-US" altLang="ja-JP" sz="1100">
              <a:latin typeface="ＭＳ Ｐゴシック"/>
            </a:rPr>
            <a:t>25</a:t>
          </a:r>
          <a:r>
            <a:rPr kumimoji="1" lang="ja-JP" altLang="en-US" sz="1100">
              <a:latin typeface="ＭＳ Ｐゴシック"/>
            </a:rPr>
            <a:t>年度は、前年度に比べ経常経費充当一般財源が増となったものの、</a:t>
          </a:r>
          <a:r>
            <a:rPr kumimoji="1" lang="ja-JP" altLang="ja-JP" sz="1100" baseline="0">
              <a:solidFill>
                <a:schemeClr val="dk1"/>
              </a:solidFill>
              <a:latin typeface="+mn-lt"/>
              <a:ea typeface="+mn-ea"/>
              <a:cs typeface="+mn-cs"/>
            </a:rPr>
            <a:t>経常一般財源が前年度</a:t>
          </a:r>
          <a:r>
            <a:rPr kumimoji="1" lang="ja-JP" altLang="en-US" sz="1100" baseline="0">
              <a:solidFill>
                <a:schemeClr val="dk1"/>
              </a:solidFill>
              <a:latin typeface="+mn-lt"/>
              <a:ea typeface="+mn-ea"/>
              <a:cs typeface="+mn-cs"/>
            </a:rPr>
            <a:t>に比べ</a:t>
          </a:r>
          <a:r>
            <a:rPr kumimoji="1" lang="ja-JP" altLang="ja-JP" sz="1100" baseline="0">
              <a:solidFill>
                <a:schemeClr val="dk1"/>
              </a:solidFill>
              <a:latin typeface="+mn-lt"/>
              <a:ea typeface="+mn-ea"/>
              <a:cs typeface="+mn-cs"/>
            </a:rPr>
            <a:t>増加し</a:t>
          </a:r>
          <a:r>
            <a:rPr kumimoji="1" lang="ja-JP" altLang="en-US" sz="1100" baseline="0">
              <a:solidFill>
                <a:schemeClr val="dk1"/>
              </a:solidFill>
              <a:latin typeface="+mn-lt"/>
              <a:ea typeface="+mn-ea"/>
              <a:cs typeface="+mn-cs"/>
            </a:rPr>
            <a:t>た</a:t>
          </a:r>
          <a:r>
            <a:rPr kumimoji="1" lang="ja-JP" altLang="ja-JP" sz="1100" baseline="0">
              <a:solidFill>
                <a:schemeClr val="dk1"/>
              </a:solidFill>
              <a:latin typeface="+mn-lt"/>
              <a:ea typeface="+mn-ea"/>
              <a:cs typeface="+mn-cs"/>
            </a:rPr>
            <a:t>ため、</a:t>
          </a:r>
          <a:r>
            <a:rPr kumimoji="1" lang="en-US" altLang="ja-JP" sz="1100" baseline="0">
              <a:solidFill>
                <a:schemeClr val="dk1"/>
              </a:solidFill>
              <a:latin typeface="+mn-lt"/>
              <a:ea typeface="+mn-ea"/>
              <a:cs typeface="+mn-cs"/>
            </a:rPr>
            <a:t>0.3</a:t>
          </a:r>
          <a:r>
            <a:rPr kumimoji="1" lang="ja-JP" altLang="ja-JP" sz="1100" baseline="0">
              <a:solidFill>
                <a:schemeClr val="dk1"/>
              </a:solidFill>
              <a:latin typeface="+mn-lt"/>
              <a:ea typeface="+mn-ea"/>
              <a:cs typeface="+mn-cs"/>
            </a:rPr>
            <a:t>ポイント</a:t>
          </a:r>
          <a:r>
            <a:rPr kumimoji="1" lang="ja-JP" altLang="en-US" sz="1100" baseline="0">
              <a:solidFill>
                <a:schemeClr val="dk1"/>
              </a:solidFill>
              <a:latin typeface="+mn-lt"/>
              <a:ea typeface="+mn-ea"/>
              <a:cs typeface="+mn-cs"/>
            </a:rPr>
            <a:t>の</a:t>
          </a:r>
          <a:r>
            <a:rPr kumimoji="1" lang="ja-JP" altLang="ja-JP" sz="1100" baseline="0">
              <a:solidFill>
                <a:schemeClr val="dk1"/>
              </a:solidFill>
              <a:latin typeface="+mn-lt"/>
              <a:ea typeface="+mn-ea"/>
              <a:cs typeface="+mn-cs"/>
            </a:rPr>
            <a:t>改善となった。</a:t>
          </a:r>
          <a:endParaRPr kumimoji="1" lang="ja-JP" altLang="ja-JP" sz="1100">
            <a:solidFill>
              <a:schemeClr val="dk1"/>
            </a:solidFill>
            <a:latin typeface="+mn-lt"/>
            <a:ea typeface="+mn-ea"/>
            <a:cs typeface="+mn-cs"/>
          </a:endParaRP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110998</xdr:rowOff>
    </xdr:from>
    <xdr:to>
      <xdr:col>7</xdr:col>
      <xdr:colOff>15875</xdr:colOff>
      <xdr:row>75</xdr:row>
      <xdr:rowOff>138430</xdr:rowOff>
    </xdr:to>
    <xdr:cxnSp macro="">
      <xdr:nvCxnSpPr>
        <xdr:cNvPr id="371" name="直線コネクタ 370"/>
        <xdr:cNvCxnSpPr/>
      </xdr:nvCxnSpPr>
      <xdr:spPr>
        <a:xfrm flipV="1">
          <a:off x="3987800" y="12969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83566</xdr:rowOff>
    </xdr:from>
    <xdr:to>
      <xdr:col>5</xdr:col>
      <xdr:colOff>549275</xdr:colOff>
      <xdr:row>75</xdr:row>
      <xdr:rowOff>138430</xdr:rowOff>
    </xdr:to>
    <xdr:cxnSp macro="">
      <xdr:nvCxnSpPr>
        <xdr:cNvPr id="374" name="直線コネクタ 373"/>
        <xdr:cNvCxnSpPr/>
      </xdr:nvCxnSpPr>
      <xdr:spPr>
        <a:xfrm>
          <a:off x="3098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6" name="テキスト ボックス 37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37846</xdr:rowOff>
    </xdr:from>
    <xdr:to>
      <xdr:col>4</xdr:col>
      <xdr:colOff>346075</xdr:colOff>
      <xdr:row>75</xdr:row>
      <xdr:rowOff>83566</xdr:rowOff>
    </xdr:to>
    <xdr:cxnSp macro="">
      <xdr:nvCxnSpPr>
        <xdr:cNvPr id="377" name="直線コネクタ 376"/>
        <xdr:cNvCxnSpPr/>
      </xdr:nvCxnSpPr>
      <xdr:spPr>
        <a:xfrm>
          <a:off x="2209800" y="12896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9" name="テキスト ボックス 378"/>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37846</xdr:rowOff>
    </xdr:from>
    <xdr:to>
      <xdr:col>3</xdr:col>
      <xdr:colOff>142875</xdr:colOff>
      <xdr:row>75</xdr:row>
      <xdr:rowOff>129286</xdr:rowOff>
    </xdr:to>
    <xdr:cxnSp macro="">
      <xdr:nvCxnSpPr>
        <xdr:cNvPr id="380" name="直線コネクタ 379"/>
        <xdr:cNvCxnSpPr/>
      </xdr:nvCxnSpPr>
      <xdr:spPr>
        <a:xfrm flipV="1">
          <a:off x="1320800" y="12896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2" name="テキスト ボックス 381"/>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4" name="テキスト ボックス 38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60198</xdr:rowOff>
    </xdr:from>
    <xdr:to>
      <xdr:col>7</xdr:col>
      <xdr:colOff>66675</xdr:colOff>
      <xdr:row>75</xdr:row>
      <xdr:rowOff>161798</xdr:rowOff>
    </xdr:to>
    <xdr:sp macro="" textlink="">
      <xdr:nvSpPr>
        <xdr:cNvPr id="390" name="円/楕円 389"/>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76725</xdr:rowOff>
    </xdr:from>
    <xdr:ext cx="762000" cy="259045"/>
    <xdr:sp macro="" textlink="">
      <xdr:nvSpPr>
        <xdr:cNvPr id="391" name="公債費該当値テキスト"/>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92" name="円/楕円 391"/>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3" name="テキスト ボックス 392"/>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32766</xdr:rowOff>
    </xdr:from>
    <xdr:to>
      <xdr:col>4</xdr:col>
      <xdr:colOff>396875</xdr:colOff>
      <xdr:row>75</xdr:row>
      <xdr:rowOff>134366</xdr:rowOff>
    </xdr:to>
    <xdr:sp macro="" textlink="">
      <xdr:nvSpPr>
        <xdr:cNvPr id="394" name="円/楕円 393"/>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144543</xdr:rowOff>
    </xdr:from>
    <xdr:ext cx="762000" cy="259045"/>
    <xdr:sp macro="" textlink="">
      <xdr:nvSpPr>
        <xdr:cNvPr id="395" name="テキスト ボックス 394"/>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158496</xdr:rowOff>
    </xdr:from>
    <xdr:to>
      <xdr:col>3</xdr:col>
      <xdr:colOff>193675</xdr:colOff>
      <xdr:row>75</xdr:row>
      <xdr:rowOff>88646</xdr:rowOff>
    </xdr:to>
    <xdr:sp macro="" textlink="">
      <xdr:nvSpPr>
        <xdr:cNvPr id="396" name="円/楕円 395"/>
        <xdr:cNvSpPr/>
      </xdr:nvSpPr>
      <xdr:spPr>
        <a:xfrm>
          <a:off x="2159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98823</xdr:rowOff>
    </xdr:from>
    <xdr:ext cx="762000" cy="259045"/>
    <xdr:sp macro="" textlink="">
      <xdr:nvSpPr>
        <xdr:cNvPr id="397" name="テキスト ボックス 396"/>
        <xdr:cNvSpPr txBox="1"/>
      </xdr:nvSpPr>
      <xdr:spPr>
        <a:xfrm>
          <a:off x="1828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78486</xdr:rowOff>
    </xdr:from>
    <xdr:to>
      <xdr:col>1</xdr:col>
      <xdr:colOff>676275</xdr:colOff>
      <xdr:row>76</xdr:row>
      <xdr:rowOff>8635</xdr:rowOff>
    </xdr:to>
    <xdr:sp macro="" textlink="">
      <xdr:nvSpPr>
        <xdr:cNvPr id="398" name="円/楕円 397"/>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18813</xdr:rowOff>
    </xdr:from>
    <xdr:ext cx="762000" cy="259045"/>
    <xdr:sp macro="" textlink="">
      <xdr:nvSpPr>
        <xdr:cNvPr id="399" name="テキスト ボックス 398"/>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aseline="0">
              <a:latin typeface="ＭＳ Ｐゴシック"/>
            </a:rPr>
            <a:t> </a:t>
          </a:r>
          <a:r>
            <a:rPr lang="ja-JP" altLang="ja-JP" sz="1100">
              <a:solidFill>
                <a:schemeClr val="dk1"/>
              </a:solidFill>
              <a:latin typeface="+mn-lt"/>
              <a:ea typeface="+mn-ea"/>
              <a:cs typeface="+mn-cs"/>
            </a:rPr>
            <a:t>公債費以外は、近年では減少傾向にあ</a:t>
          </a:r>
          <a:r>
            <a:rPr lang="ja-JP" altLang="en-US" sz="1100">
              <a:solidFill>
                <a:schemeClr val="dk1"/>
              </a:solidFill>
              <a:latin typeface="+mn-lt"/>
              <a:ea typeface="+mn-ea"/>
              <a:cs typeface="+mn-cs"/>
            </a:rPr>
            <a:t>り</a:t>
          </a:r>
          <a:r>
            <a:rPr lang="ja-JP" altLang="ja-JP" sz="1100">
              <a:solidFill>
                <a:schemeClr val="dk1"/>
              </a:solidFill>
              <a:latin typeface="+mn-lt"/>
              <a:ea typeface="+mn-ea"/>
              <a:cs typeface="+mn-cs"/>
            </a:rPr>
            <a:t>、今年度については類似団体平均を下回っている状況にある。今後も、行政改革実施プランを中心とした行財政改革に取り組んでいく。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xdr:rowOff>
    </xdr:from>
    <xdr:to>
      <xdr:col>24</xdr:col>
      <xdr:colOff>31750</xdr:colOff>
      <xdr:row>77</xdr:row>
      <xdr:rowOff>78994</xdr:rowOff>
    </xdr:to>
    <xdr:cxnSp macro="">
      <xdr:nvCxnSpPr>
        <xdr:cNvPr id="430" name="直線コネクタ 429"/>
        <xdr:cNvCxnSpPr/>
      </xdr:nvCxnSpPr>
      <xdr:spPr>
        <a:xfrm flipV="1">
          <a:off x="15671800" y="13207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77</xdr:row>
      <xdr:rowOff>92711</xdr:rowOff>
    </xdr:to>
    <xdr:cxnSp macro="">
      <xdr:nvCxnSpPr>
        <xdr:cNvPr id="433" name="直線コネクタ 432"/>
        <xdr:cNvCxnSpPr/>
      </xdr:nvCxnSpPr>
      <xdr:spPr>
        <a:xfrm flipV="1">
          <a:off x="14782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5" name="テキスト ボックス 43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83565</xdr:rowOff>
    </xdr:from>
    <xdr:to>
      <xdr:col>21</xdr:col>
      <xdr:colOff>361950</xdr:colOff>
      <xdr:row>77</xdr:row>
      <xdr:rowOff>92711</xdr:rowOff>
    </xdr:to>
    <xdr:cxnSp macro="">
      <xdr:nvCxnSpPr>
        <xdr:cNvPr id="436" name="直線コネクタ 435"/>
        <xdr:cNvCxnSpPr/>
      </xdr:nvCxnSpPr>
      <xdr:spPr>
        <a:xfrm>
          <a:off x="13893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8" name="テキスト ボックス 43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78</xdr:row>
      <xdr:rowOff>53848</xdr:rowOff>
    </xdr:to>
    <xdr:cxnSp macro="">
      <xdr:nvCxnSpPr>
        <xdr:cNvPr id="439" name="直線コネクタ 438"/>
        <xdr:cNvCxnSpPr/>
      </xdr:nvCxnSpPr>
      <xdr:spPr>
        <a:xfrm flipV="1">
          <a:off x="13004800" y="13285215"/>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41" name="テキスト ボックス 440"/>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9" name="円/楕円 448"/>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143019</xdr:rowOff>
    </xdr:from>
    <xdr:ext cx="762000" cy="259045"/>
    <xdr:sp macro="" textlink="">
      <xdr:nvSpPr>
        <xdr:cNvPr id="450"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51" name="円/楕円 450"/>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52" name="テキスト ボックス 451"/>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3" name="円/楕円 452"/>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54" name="テキスト ボックス 453"/>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5" name="円/楕円 454"/>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56" name="テキスト ボックス 455"/>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xdr:rowOff>
    </xdr:from>
    <xdr:to>
      <xdr:col>19</xdr:col>
      <xdr:colOff>6350</xdr:colOff>
      <xdr:row>78</xdr:row>
      <xdr:rowOff>104648</xdr:rowOff>
    </xdr:to>
    <xdr:sp macro="" textlink="">
      <xdr:nvSpPr>
        <xdr:cNvPr id="457" name="円/楕円 456"/>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89425</xdr:rowOff>
    </xdr:from>
    <xdr:ext cx="762000" cy="259045"/>
    <xdr:sp macro="" textlink="">
      <xdr:nvSpPr>
        <xdr:cNvPr id="458" name="テキスト ボックス 457"/>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大阪府枚方市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44454</xdr:rowOff>
    </xdr:from>
    <xdr:to>
      <xdr:col>4</xdr:col>
      <xdr:colOff>1117600</xdr:colOff>
      <xdr:row>17</xdr:row>
      <xdr:rowOff>52814</xdr:rowOff>
    </xdr:to>
    <xdr:cxnSp macro="">
      <xdr:nvCxnSpPr>
        <xdr:cNvPr id="52" name="直線コネクタ 51"/>
        <xdr:cNvCxnSpPr/>
      </xdr:nvCxnSpPr>
      <xdr:spPr bwMode="auto">
        <a:xfrm>
          <a:off x="5003800" y="3006729"/>
          <a:ext cx="6477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137559</xdr:rowOff>
    </xdr:from>
    <xdr:to>
      <xdr:col>4</xdr:col>
      <xdr:colOff>469900</xdr:colOff>
      <xdr:row>17</xdr:row>
      <xdr:rowOff>44454</xdr:rowOff>
    </xdr:to>
    <xdr:cxnSp macro="">
      <xdr:nvCxnSpPr>
        <xdr:cNvPr id="55" name="直線コネクタ 54"/>
        <xdr:cNvCxnSpPr/>
      </xdr:nvCxnSpPr>
      <xdr:spPr bwMode="auto">
        <a:xfrm>
          <a:off x="4305300" y="2928384"/>
          <a:ext cx="698500" cy="78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39816</xdr:rowOff>
    </xdr:from>
    <xdr:to>
      <xdr:col>3</xdr:col>
      <xdr:colOff>904875</xdr:colOff>
      <xdr:row>16</xdr:row>
      <xdr:rowOff>137559</xdr:rowOff>
    </xdr:to>
    <xdr:cxnSp macro="">
      <xdr:nvCxnSpPr>
        <xdr:cNvPr id="58" name="直線コネクタ 57"/>
        <xdr:cNvCxnSpPr/>
      </xdr:nvCxnSpPr>
      <xdr:spPr bwMode="auto">
        <a:xfrm>
          <a:off x="3606800" y="2830641"/>
          <a:ext cx="698500" cy="97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25904</xdr:rowOff>
    </xdr:from>
    <xdr:to>
      <xdr:col>3</xdr:col>
      <xdr:colOff>206375</xdr:colOff>
      <xdr:row>16</xdr:row>
      <xdr:rowOff>39816</xdr:rowOff>
    </xdr:to>
    <xdr:cxnSp macro="">
      <xdr:nvCxnSpPr>
        <xdr:cNvPr id="61" name="直線コネクタ 60"/>
        <xdr:cNvCxnSpPr/>
      </xdr:nvCxnSpPr>
      <xdr:spPr bwMode="auto">
        <a:xfrm>
          <a:off x="2908300" y="2816729"/>
          <a:ext cx="6985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2014</xdr:rowOff>
    </xdr:from>
    <xdr:to>
      <xdr:col>5</xdr:col>
      <xdr:colOff>34925</xdr:colOff>
      <xdr:row>17</xdr:row>
      <xdr:rowOff>103614</xdr:rowOff>
    </xdr:to>
    <xdr:sp macro="" textlink="">
      <xdr:nvSpPr>
        <xdr:cNvPr id="71" name="円/楕円 70"/>
        <xdr:cNvSpPr/>
      </xdr:nvSpPr>
      <xdr:spPr bwMode="auto">
        <a:xfrm>
          <a:off x="5600700" y="296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145541</xdr:rowOff>
    </xdr:from>
    <xdr:ext cx="762000" cy="259045"/>
    <xdr:sp macro="" textlink="">
      <xdr:nvSpPr>
        <xdr:cNvPr id="72" name="人口1人当たり決算額の推移該当値テキスト130"/>
        <xdr:cNvSpPr txBox="1"/>
      </xdr:nvSpPr>
      <xdr:spPr>
        <a:xfrm>
          <a:off x="5740400" y="293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165104</xdr:rowOff>
    </xdr:from>
    <xdr:to>
      <xdr:col>4</xdr:col>
      <xdr:colOff>520700</xdr:colOff>
      <xdr:row>17</xdr:row>
      <xdr:rowOff>95254</xdr:rowOff>
    </xdr:to>
    <xdr:sp macro="" textlink="">
      <xdr:nvSpPr>
        <xdr:cNvPr id="73" name="円/楕円 72"/>
        <xdr:cNvSpPr/>
      </xdr:nvSpPr>
      <xdr:spPr bwMode="auto">
        <a:xfrm>
          <a:off x="4953000" y="295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80031</xdr:rowOff>
    </xdr:from>
    <xdr:ext cx="736600" cy="259045"/>
    <xdr:sp macro="" textlink="">
      <xdr:nvSpPr>
        <xdr:cNvPr id="74" name="テキスト ボックス 73"/>
        <xdr:cNvSpPr txBox="1"/>
      </xdr:nvSpPr>
      <xdr:spPr>
        <a:xfrm>
          <a:off x="4622800" y="3042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86759</xdr:rowOff>
    </xdr:from>
    <xdr:to>
      <xdr:col>3</xdr:col>
      <xdr:colOff>955675</xdr:colOff>
      <xdr:row>17</xdr:row>
      <xdr:rowOff>16909</xdr:rowOff>
    </xdr:to>
    <xdr:sp macro="" textlink="">
      <xdr:nvSpPr>
        <xdr:cNvPr id="75" name="円/楕円 74"/>
        <xdr:cNvSpPr/>
      </xdr:nvSpPr>
      <xdr:spPr bwMode="auto">
        <a:xfrm>
          <a:off x="4254500" y="287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1686</xdr:rowOff>
    </xdr:from>
    <xdr:ext cx="762000" cy="259045"/>
    <xdr:sp macro="" textlink="">
      <xdr:nvSpPr>
        <xdr:cNvPr id="76" name="テキスト ボックス 75"/>
        <xdr:cNvSpPr txBox="1"/>
      </xdr:nvSpPr>
      <xdr:spPr>
        <a:xfrm>
          <a:off x="3924300" y="29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160466</xdr:rowOff>
    </xdr:from>
    <xdr:to>
      <xdr:col>3</xdr:col>
      <xdr:colOff>257175</xdr:colOff>
      <xdr:row>16</xdr:row>
      <xdr:rowOff>90616</xdr:rowOff>
    </xdr:to>
    <xdr:sp macro="" textlink="">
      <xdr:nvSpPr>
        <xdr:cNvPr id="77" name="円/楕円 76"/>
        <xdr:cNvSpPr/>
      </xdr:nvSpPr>
      <xdr:spPr bwMode="auto">
        <a:xfrm>
          <a:off x="3556000" y="277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100793</xdr:rowOff>
    </xdr:from>
    <xdr:ext cx="762000" cy="259045"/>
    <xdr:sp macro="" textlink="">
      <xdr:nvSpPr>
        <xdr:cNvPr id="78" name="テキスト ボックス 77"/>
        <xdr:cNvSpPr txBox="1"/>
      </xdr:nvSpPr>
      <xdr:spPr>
        <a:xfrm>
          <a:off x="3225800" y="254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63,878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146554</xdr:rowOff>
    </xdr:from>
    <xdr:to>
      <xdr:col>2</xdr:col>
      <xdr:colOff>692150</xdr:colOff>
      <xdr:row>16</xdr:row>
      <xdr:rowOff>76704</xdr:rowOff>
    </xdr:to>
    <xdr:sp macro="" textlink="">
      <xdr:nvSpPr>
        <xdr:cNvPr id="79" name="円/楕円 78"/>
        <xdr:cNvSpPr/>
      </xdr:nvSpPr>
      <xdr:spPr bwMode="auto">
        <a:xfrm>
          <a:off x="2857500" y="276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61481</xdr:rowOff>
    </xdr:from>
    <xdr:ext cx="762000" cy="259045"/>
    <xdr:sp macro="" textlink="">
      <xdr:nvSpPr>
        <xdr:cNvPr id="80" name="テキスト ボックス 79"/>
        <xdr:cNvSpPr txBox="1"/>
      </xdr:nvSpPr>
      <xdr:spPr>
        <a:xfrm>
          <a:off x="2527300" y="285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83860</xdr:rowOff>
    </xdr:from>
    <xdr:to>
      <xdr:col>4</xdr:col>
      <xdr:colOff>1117600</xdr:colOff>
      <xdr:row>37</xdr:row>
      <xdr:rowOff>99633</xdr:rowOff>
    </xdr:to>
    <xdr:cxnSp macro="">
      <xdr:nvCxnSpPr>
        <xdr:cNvPr id="115" name="直線コネクタ 114"/>
        <xdr:cNvCxnSpPr/>
      </xdr:nvCxnSpPr>
      <xdr:spPr bwMode="auto">
        <a:xfrm>
          <a:off x="5003800" y="7208560"/>
          <a:ext cx="6477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61033</xdr:rowOff>
    </xdr:from>
    <xdr:to>
      <xdr:col>4</xdr:col>
      <xdr:colOff>469900</xdr:colOff>
      <xdr:row>37</xdr:row>
      <xdr:rowOff>83860</xdr:rowOff>
    </xdr:to>
    <xdr:cxnSp macro="">
      <xdr:nvCxnSpPr>
        <xdr:cNvPr id="118" name="直線コネクタ 117"/>
        <xdr:cNvCxnSpPr/>
      </xdr:nvCxnSpPr>
      <xdr:spPr bwMode="auto">
        <a:xfrm>
          <a:off x="4305300" y="7185733"/>
          <a:ext cx="6985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61033</xdr:rowOff>
    </xdr:from>
    <xdr:to>
      <xdr:col>3</xdr:col>
      <xdr:colOff>904875</xdr:colOff>
      <xdr:row>37</xdr:row>
      <xdr:rowOff>132617</xdr:rowOff>
    </xdr:to>
    <xdr:cxnSp macro="">
      <xdr:nvCxnSpPr>
        <xdr:cNvPr id="121" name="直線コネクタ 120"/>
        <xdr:cNvCxnSpPr/>
      </xdr:nvCxnSpPr>
      <xdr:spPr bwMode="auto">
        <a:xfrm flipV="1">
          <a:off x="3606800" y="7185733"/>
          <a:ext cx="698500" cy="7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132617</xdr:rowOff>
    </xdr:from>
    <xdr:to>
      <xdr:col>3</xdr:col>
      <xdr:colOff>206375</xdr:colOff>
      <xdr:row>37</xdr:row>
      <xdr:rowOff>135034</xdr:rowOff>
    </xdr:to>
    <xdr:cxnSp macro="">
      <xdr:nvCxnSpPr>
        <xdr:cNvPr id="124" name="直線コネクタ 123"/>
        <xdr:cNvCxnSpPr/>
      </xdr:nvCxnSpPr>
      <xdr:spPr bwMode="auto">
        <a:xfrm flipV="1">
          <a:off x="2908300" y="7257317"/>
          <a:ext cx="6985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48833</xdr:rowOff>
    </xdr:from>
    <xdr:to>
      <xdr:col>5</xdr:col>
      <xdr:colOff>34925</xdr:colOff>
      <xdr:row>37</xdr:row>
      <xdr:rowOff>150433</xdr:rowOff>
    </xdr:to>
    <xdr:sp macro="" textlink="">
      <xdr:nvSpPr>
        <xdr:cNvPr id="134" name="円/楕円 133"/>
        <xdr:cNvSpPr/>
      </xdr:nvSpPr>
      <xdr:spPr bwMode="auto">
        <a:xfrm>
          <a:off x="5600700" y="7173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20910</xdr:rowOff>
    </xdr:from>
    <xdr:ext cx="762000" cy="259045"/>
    <xdr:sp macro="" textlink="">
      <xdr:nvSpPr>
        <xdr:cNvPr id="135" name="人口1人当たり決算額の推移該当値テキスト445"/>
        <xdr:cNvSpPr txBox="1"/>
      </xdr:nvSpPr>
      <xdr:spPr>
        <a:xfrm>
          <a:off x="5740400" y="714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33060</xdr:rowOff>
    </xdr:from>
    <xdr:to>
      <xdr:col>4</xdr:col>
      <xdr:colOff>520700</xdr:colOff>
      <xdr:row>37</xdr:row>
      <xdr:rowOff>134660</xdr:rowOff>
    </xdr:to>
    <xdr:sp macro="" textlink="">
      <xdr:nvSpPr>
        <xdr:cNvPr id="136" name="円/楕円 135"/>
        <xdr:cNvSpPr/>
      </xdr:nvSpPr>
      <xdr:spPr bwMode="auto">
        <a:xfrm>
          <a:off x="4953000" y="715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119437</xdr:rowOff>
    </xdr:from>
    <xdr:ext cx="736600" cy="259045"/>
    <xdr:sp macro="" textlink="">
      <xdr:nvSpPr>
        <xdr:cNvPr id="137" name="テキスト ボックス 136"/>
        <xdr:cNvSpPr txBox="1"/>
      </xdr:nvSpPr>
      <xdr:spPr>
        <a:xfrm>
          <a:off x="4622800" y="724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10233</xdr:rowOff>
    </xdr:from>
    <xdr:to>
      <xdr:col>3</xdr:col>
      <xdr:colOff>955675</xdr:colOff>
      <xdr:row>37</xdr:row>
      <xdr:rowOff>111833</xdr:rowOff>
    </xdr:to>
    <xdr:sp macro="" textlink="">
      <xdr:nvSpPr>
        <xdr:cNvPr id="138" name="円/楕円 137"/>
        <xdr:cNvSpPr/>
      </xdr:nvSpPr>
      <xdr:spPr bwMode="auto">
        <a:xfrm>
          <a:off x="4254500" y="713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96610</xdr:rowOff>
    </xdr:from>
    <xdr:ext cx="762000" cy="259045"/>
    <xdr:sp macro="" textlink="">
      <xdr:nvSpPr>
        <xdr:cNvPr id="139" name="テキスト ボックス 138"/>
        <xdr:cNvSpPr txBox="1"/>
      </xdr:nvSpPr>
      <xdr:spPr>
        <a:xfrm>
          <a:off x="3924300" y="722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81817</xdr:rowOff>
    </xdr:from>
    <xdr:to>
      <xdr:col>3</xdr:col>
      <xdr:colOff>257175</xdr:colOff>
      <xdr:row>37</xdr:row>
      <xdr:rowOff>183417</xdr:rowOff>
    </xdr:to>
    <xdr:sp macro="" textlink="">
      <xdr:nvSpPr>
        <xdr:cNvPr id="140" name="円/楕円 139"/>
        <xdr:cNvSpPr/>
      </xdr:nvSpPr>
      <xdr:spPr bwMode="auto">
        <a:xfrm>
          <a:off x="3556000" y="720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168194</xdr:rowOff>
    </xdr:from>
    <xdr:ext cx="762000" cy="259045"/>
    <xdr:sp macro="" textlink="">
      <xdr:nvSpPr>
        <xdr:cNvPr id="141" name="テキスト ボックス 140"/>
        <xdr:cNvSpPr txBox="1"/>
      </xdr:nvSpPr>
      <xdr:spPr>
        <a:xfrm>
          <a:off x="3225800" y="729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84234</xdr:rowOff>
    </xdr:from>
    <xdr:to>
      <xdr:col>2</xdr:col>
      <xdr:colOff>692150</xdr:colOff>
      <xdr:row>37</xdr:row>
      <xdr:rowOff>185834</xdr:rowOff>
    </xdr:to>
    <xdr:sp macro="" textlink="">
      <xdr:nvSpPr>
        <xdr:cNvPr id="142" name="円/楕円 141"/>
        <xdr:cNvSpPr/>
      </xdr:nvSpPr>
      <xdr:spPr bwMode="auto">
        <a:xfrm>
          <a:off x="2857500" y="720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170611</xdr:rowOff>
    </xdr:from>
    <xdr:ext cx="762000" cy="259045"/>
    <xdr:sp macro="" textlink="">
      <xdr:nvSpPr>
        <xdr:cNvPr id="143" name="テキスト ボックス 142"/>
        <xdr:cNvSpPr txBox="1"/>
      </xdr:nvSpPr>
      <xdr:spPr>
        <a:xfrm>
          <a:off x="2527300" y="72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これまでの人件費の削減を中心とした行政改革の取り組みなどにより平成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年度においても実質収支黒字を維持することができた。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引き続き、収支均衡を基本とした財政運営を進める。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年度の連結実質赤字比率については、公営企業に係る特別会計以外の会計で赤字計上となったが、公営企業に係る特別会計を含めた全会計では黒字計上となった。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赤字の会計については、引き続き収支改善に向けた取り組みを進める。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元利償還金等については、臨時財政対策債の増により元利償還金が増加したが、下水道事業会計への公債費分に係る繰出金の減などにより公営企業債の元利償還金に対する繰入金が減少したことによるものである。引き続き、地方債残高に留意しながら比率の改善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　　平成</a:t>
          </a:r>
          <a:r>
            <a:rPr kumimoji="1" lang="en-US" altLang="ja-JP" sz="1400">
              <a:solidFill>
                <a:schemeClr val="dk1"/>
              </a:solidFill>
              <a:latin typeface="+mn-lt"/>
              <a:ea typeface="+mn-ea"/>
              <a:cs typeface="+mn-cs"/>
            </a:rPr>
            <a:t>25</a:t>
          </a:r>
          <a:r>
            <a:rPr kumimoji="1" lang="ja-JP" altLang="en-US" sz="1400">
              <a:solidFill>
                <a:schemeClr val="dk1"/>
              </a:solidFill>
              <a:latin typeface="+mn-lt"/>
              <a:ea typeface="+mn-ea"/>
              <a:cs typeface="+mn-cs"/>
            </a:rPr>
            <a:t>年度の将来負担費比率の低下は、</a:t>
          </a:r>
          <a:r>
            <a:rPr kumimoji="1" lang="ja-JP" altLang="ja-JP" sz="1400">
              <a:solidFill>
                <a:schemeClr val="dk1"/>
              </a:solidFill>
              <a:latin typeface="+mn-lt"/>
              <a:ea typeface="+mn-ea"/>
              <a:cs typeface="+mn-cs"/>
            </a:rPr>
            <a:t>総合文化施設整備事業用地に係る公共用地先行取得等事業債の繰上償還を行ったことによる</a:t>
          </a:r>
          <a:r>
            <a:rPr kumimoji="1" lang="ja-JP" altLang="en-US" sz="1400">
              <a:solidFill>
                <a:schemeClr val="dk1"/>
              </a:solidFill>
              <a:latin typeface="+mn-lt"/>
              <a:ea typeface="+mn-ea"/>
              <a:cs typeface="+mn-cs"/>
            </a:rPr>
            <a:t>一般会計等に係る</a:t>
          </a:r>
          <a:r>
            <a:rPr kumimoji="1" lang="ja-JP" altLang="ja-JP" sz="1400">
              <a:solidFill>
                <a:schemeClr val="dk1"/>
              </a:solidFill>
              <a:latin typeface="+mn-lt"/>
              <a:ea typeface="+mn-ea"/>
              <a:cs typeface="+mn-cs"/>
            </a:rPr>
            <a:t>地方債</a:t>
          </a:r>
          <a:r>
            <a:rPr kumimoji="1" lang="ja-JP" altLang="en-US" sz="1400">
              <a:solidFill>
                <a:schemeClr val="dk1"/>
              </a:solidFill>
              <a:latin typeface="+mn-lt"/>
              <a:ea typeface="+mn-ea"/>
              <a:cs typeface="+mn-cs"/>
            </a:rPr>
            <a:t>の</a:t>
          </a:r>
          <a:r>
            <a:rPr kumimoji="1" lang="ja-JP" altLang="ja-JP" sz="1400">
              <a:solidFill>
                <a:schemeClr val="dk1"/>
              </a:solidFill>
              <a:latin typeface="+mn-lt"/>
              <a:ea typeface="+mn-ea"/>
              <a:cs typeface="+mn-cs"/>
            </a:rPr>
            <a:t>現在高の減、また、長尾駅前広場整備事業用地や小中学校給食共同調理場整備事業用地の買戻し等、事業の進捗による債務負担行為に基づく支出予定額の減等により、将来負担額</a:t>
          </a:r>
          <a:r>
            <a:rPr kumimoji="1" lang="ja-JP" altLang="en-US" sz="1400">
              <a:solidFill>
                <a:schemeClr val="dk1"/>
              </a:solidFill>
              <a:latin typeface="+mn-lt"/>
              <a:ea typeface="+mn-ea"/>
              <a:cs typeface="+mn-cs"/>
            </a:rPr>
            <a:t>が</a:t>
          </a:r>
          <a:r>
            <a:rPr kumimoji="1" lang="ja-JP" altLang="ja-JP" sz="1400">
              <a:solidFill>
                <a:schemeClr val="dk1"/>
              </a:solidFill>
              <a:latin typeface="+mn-lt"/>
              <a:ea typeface="+mn-ea"/>
              <a:cs typeface="+mn-cs"/>
            </a:rPr>
            <a:t>減</a:t>
          </a:r>
          <a:r>
            <a:rPr kumimoji="1" lang="ja-JP" altLang="en-US" sz="1400">
              <a:solidFill>
                <a:schemeClr val="dk1"/>
              </a:solidFill>
              <a:latin typeface="+mn-lt"/>
              <a:ea typeface="+mn-ea"/>
              <a:cs typeface="+mn-cs"/>
            </a:rPr>
            <a:t>少した</a:t>
          </a:r>
          <a:r>
            <a:rPr kumimoji="1" lang="ja-JP" altLang="ja-JP" sz="1400">
              <a:solidFill>
                <a:schemeClr val="dk1"/>
              </a:solidFill>
              <a:latin typeface="+mn-lt"/>
              <a:ea typeface="+mn-ea"/>
              <a:cs typeface="+mn-cs"/>
            </a:rPr>
            <a:t>ことや、財政調整基金や減債基金等の充当可能基金の増</a:t>
          </a:r>
          <a:r>
            <a:rPr kumimoji="1" lang="ja-JP" altLang="en-US" sz="1400">
              <a:solidFill>
                <a:schemeClr val="dk1"/>
              </a:solidFill>
              <a:latin typeface="+mn-lt"/>
              <a:ea typeface="+mn-ea"/>
              <a:cs typeface="+mn-cs"/>
            </a:rPr>
            <a:t>加</a:t>
          </a:r>
          <a:r>
            <a:rPr kumimoji="1" lang="ja-JP" altLang="ja-JP" sz="1400">
              <a:solidFill>
                <a:schemeClr val="dk1"/>
              </a:solidFill>
              <a:latin typeface="+mn-lt"/>
              <a:ea typeface="+mn-ea"/>
              <a:cs typeface="+mn-cs"/>
            </a:rPr>
            <a:t>によ</a:t>
          </a:r>
          <a:r>
            <a:rPr kumimoji="1" lang="ja-JP" altLang="en-US" sz="1400">
              <a:solidFill>
                <a:schemeClr val="dk1"/>
              </a:solidFill>
              <a:latin typeface="+mn-lt"/>
              <a:ea typeface="+mn-ea"/>
              <a:cs typeface="+mn-cs"/>
            </a:rPr>
            <a:t>るものである。引き続き、地方債残高をはじめとした将来負担額の抑制に努めていく。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118883181</v>
      </c>
      <c r="BO4" s="349"/>
      <c r="BP4" s="349"/>
      <c r="BQ4" s="349"/>
      <c r="BR4" s="349"/>
      <c r="BS4" s="349"/>
      <c r="BT4" s="349"/>
      <c r="BU4" s="350"/>
      <c r="BV4" s="348">
        <v>120151842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116989314</v>
      </c>
      <c r="BO5" s="386"/>
      <c r="BP5" s="386"/>
      <c r="BQ5" s="386"/>
      <c r="BR5" s="386"/>
      <c r="BS5" s="386"/>
      <c r="BT5" s="386"/>
      <c r="BU5" s="387"/>
      <c r="BV5" s="385">
        <v>118550341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89.7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1893867</v>
      </c>
      <c r="BO6" s="386"/>
      <c r="BP6" s="386"/>
      <c r="BQ6" s="386"/>
      <c r="BR6" s="386"/>
      <c r="BS6" s="386"/>
      <c r="BT6" s="386"/>
      <c r="BU6" s="387"/>
      <c r="BV6" s="385">
        <v>1601501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98.2</v>
      </c>
      <c r="CU6" s="423"/>
      <c r="CV6" s="423"/>
      <c r="CW6" s="423"/>
      <c r="CX6" s="423"/>
      <c r="CY6" s="423"/>
      <c r="CZ6" s="423"/>
      <c r="DA6" s="424"/>
      <c r="DB6" s="422">
        <v>99.6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237509</v>
      </c>
      <c r="BO7" s="386"/>
      <c r="BP7" s="386"/>
      <c r="BQ7" s="386"/>
      <c r="BR7" s="386"/>
      <c r="BS7" s="386"/>
      <c r="BT7" s="386"/>
      <c r="BU7" s="387"/>
      <c r="BV7" s="385">
        <v>166314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74061653</v>
      </c>
      <c r="CU7" s="386"/>
      <c r="CV7" s="386"/>
      <c r="CW7" s="386"/>
      <c r="CX7" s="386"/>
      <c r="CY7" s="386"/>
      <c r="CZ7" s="386"/>
      <c r="DA7" s="387"/>
      <c r="DB7" s="385">
        <v>73086170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1656358</v>
      </c>
      <c r="BO8" s="386"/>
      <c r="BP8" s="386"/>
      <c r="BQ8" s="386"/>
      <c r="BR8" s="386"/>
      <c r="BS8" s="386"/>
      <c r="BT8" s="386"/>
      <c r="BU8" s="387"/>
      <c r="BV8" s="385">
        <v>1435187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407978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221171</v>
      </c>
      <c r="BO9" s="386"/>
      <c r="BP9" s="386"/>
      <c r="BQ9" s="386"/>
      <c r="BR9" s="386"/>
      <c r="BS9" s="386"/>
      <c r="BT9" s="386"/>
      <c r="BU9" s="387"/>
      <c r="BV9" s="385">
        <v>23486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13.4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404044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1030211</v>
      </c>
      <c r="BO10" s="386"/>
      <c r="BP10" s="386"/>
      <c r="BQ10" s="386"/>
      <c r="BR10" s="386"/>
      <c r="BS10" s="386"/>
      <c r="BT10" s="386"/>
      <c r="BU10" s="387"/>
      <c r="BV10" s="385">
        <v>1347709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2392700</v>
      </c>
      <c r="BO11" s="386"/>
      <c r="BP11" s="386"/>
      <c r="BQ11" s="386"/>
      <c r="BR11" s="386"/>
      <c r="BS11" s="386"/>
      <c r="BT11" s="386"/>
      <c r="BU11" s="387"/>
      <c r="BV11" s="385">
        <v>365483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408610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5009</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404847</v>
      </c>
      <c r="S13" s="467"/>
      <c r="T13" s="467"/>
      <c r="U13" s="467"/>
      <c r="V13" s="468"/>
      <c r="W13" s="401" t="s">
        <v>124</v>
      </c>
      <c r="X13" s="402"/>
      <c r="Y13" s="402"/>
      <c r="Z13" s="402"/>
      <c r="AA13" s="402"/>
      <c r="AB13" s="392"/>
      <c r="AC13" s="436">
        <v>871</v>
      </c>
      <c r="AD13" s="437"/>
      <c r="AE13" s="437"/>
      <c r="AF13" s="437"/>
      <c r="AG13" s="476"/>
      <c r="AH13" s="436">
        <v>1134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3644082</v>
      </c>
      <c r="BO13" s="386"/>
      <c r="BP13" s="386"/>
      <c r="BQ13" s="386"/>
      <c r="BR13" s="386"/>
      <c r="BS13" s="386"/>
      <c r="BT13" s="386"/>
      <c r="BU13" s="387"/>
      <c r="BV13" s="385">
        <v>1731669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408966</v>
      </c>
      <c r="S14" s="467"/>
      <c r="T14" s="467"/>
      <c r="U14" s="467"/>
      <c r="V14" s="468"/>
      <c r="W14" s="375"/>
      <c r="X14" s="376"/>
      <c r="Y14" s="376"/>
      <c r="Z14" s="376"/>
      <c r="AA14" s="376"/>
      <c r="AB14" s="365"/>
      <c r="AC14" s="469">
        <v>0.5</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405046</v>
      </c>
      <c r="S15" s="467"/>
      <c r="T15" s="467"/>
      <c r="U15" s="467"/>
      <c r="V15" s="468"/>
      <c r="W15" s="401" t="s">
        <v>131</v>
      </c>
      <c r="X15" s="402"/>
      <c r="Y15" s="402"/>
      <c r="Z15" s="402"/>
      <c r="AA15" s="402"/>
      <c r="AB15" s="392"/>
      <c r="AC15" s="436">
        <v>40541</v>
      </c>
      <c r="AD15" s="437"/>
      <c r="AE15" s="437"/>
      <c r="AF15" s="437"/>
      <c r="AG15" s="476"/>
      <c r="AH15" s="436">
        <v>48251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42392490</v>
      </c>
      <c r="BO15" s="349"/>
      <c r="BP15" s="349"/>
      <c r="BQ15" s="349"/>
      <c r="BR15" s="349"/>
      <c r="BS15" s="349"/>
      <c r="BT15" s="349"/>
      <c r="BU15" s="350"/>
      <c r="BV15" s="348">
        <v>42447840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24.9</v>
      </c>
      <c r="AD16" s="470"/>
      <c r="AE16" s="470"/>
      <c r="AF16" s="470"/>
      <c r="AG16" s="471"/>
      <c r="AH16" s="469">
        <v>26.6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52925040</v>
      </c>
      <c r="BO16" s="386"/>
      <c r="BP16" s="386"/>
      <c r="BQ16" s="386"/>
      <c r="BR16" s="386"/>
      <c r="BS16" s="386"/>
      <c r="BT16" s="386"/>
      <c r="BU16" s="387"/>
      <c r="BV16" s="385">
        <v>53117950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121367</v>
      </c>
      <c r="AD17" s="437"/>
      <c r="AE17" s="437"/>
      <c r="AF17" s="437"/>
      <c r="AG17" s="476"/>
      <c r="AH17" s="436">
        <v>127030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55140727</v>
      </c>
      <c r="BO17" s="386"/>
      <c r="BP17" s="386"/>
      <c r="BQ17" s="386"/>
      <c r="BR17" s="386"/>
      <c r="BS17" s="386"/>
      <c r="BT17" s="386"/>
      <c r="BU17" s="387"/>
      <c r="BV17" s="385">
        <v>55112438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65.08</v>
      </c>
      <c r="M18" s="498"/>
      <c r="N18" s="498"/>
      <c r="O18" s="498"/>
      <c r="P18" s="498"/>
      <c r="Q18" s="498"/>
      <c r="R18" s="499"/>
      <c r="S18" s="499"/>
      <c r="T18" s="499"/>
      <c r="U18" s="499"/>
      <c r="V18" s="500"/>
      <c r="W18" s="403"/>
      <c r="X18" s="404"/>
      <c r="Y18" s="404"/>
      <c r="Z18" s="404"/>
      <c r="AA18" s="404"/>
      <c r="AB18" s="395"/>
      <c r="AC18" s="501">
        <v>74.599999999999994</v>
      </c>
      <c r="AD18" s="502"/>
      <c r="AE18" s="502"/>
      <c r="AF18" s="502"/>
      <c r="AG18" s="503"/>
      <c r="AH18" s="501">
        <v>70</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66832138</v>
      </c>
      <c r="BO18" s="386"/>
      <c r="BP18" s="386"/>
      <c r="BQ18" s="386"/>
      <c r="BR18" s="386"/>
      <c r="BS18" s="386"/>
      <c r="BT18" s="386"/>
      <c r="BU18" s="387"/>
      <c r="BV18" s="385">
        <v>66295759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6269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84260295</v>
      </c>
      <c r="BO19" s="386"/>
      <c r="BP19" s="386"/>
      <c r="BQ19" s="386"/>
      <c r="BR19" s="386"/>
      <c r="BS19" s="386"/>
      <c r="BT19" s="386"/>
      <c r="BU19" s="387"/>
      <c r="BV19" s="385">
        <v>82484364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163983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96848355</v>
      </c>
      <c r="BO23" s="386"/>
      <c r="BP23" s="386"/>
      <c r="BQ23" s="386"/>
      <c r="BR23" s="386"/>
      <c r="BS23" s="386"/>
      <c r="BT23" s="386"/>
      <c r="BU23" s="387"/>
      <c r="BV23" s="385">
        <v>99172905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9002</v>
      </c>
      <c r="R24" s="437"/>
      <c r="S24" s="437"/>
      <c r="T24" s="437"/>
      <c r="U24" s="437"/>
      <c r="V24" s="476"/>
      <c r="W24" s="531"/>
      <c r="X24" s="519"/>
      <c r="Y24" s="520"/>
      <c r="Z24" s="435" t="s">
        <v>155</v>
      </c>
      <c r="AA24" s="415"/>
      <c r="AB24" s="415"/>
      <c r="AC24" s="415"/>
      <c r="AD24" s="415"/>
      <c r="AE24" s="415"/>
      <c r="AF24" s="415"/>
      <c r="AG24" s="416"/>
      <c r="AH24" s="436">
        <v>1959</v>
      </c>
      <c r="AI24" s="437"/>
      <c r="AJ24" s="437"/>
      <c r="AK24" s="437"/>
      <c r="AL24" s="476"/>
      <c r="AM24" s="436">
        <v>6068982</v>
      </c>
      <c r="AN24" s="437"/>
      <c r="AO24" s="437"/>
      <c r="AP24" s="437"/>
      <c r="AQ24" s="437"/>
      <c r="AR24" s="476"/>
      <c r="AS24" s="436">
        <v>3098</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76731056</v>
      </c>
      <c r="BO24" s="386"/>
      <c r="BP24" s="386"/>
      <c r="BQ24" s="386"/>
      <c r="BR24" s="386"/>
      <c r="BS24" s="386"/>
      <c r="BT24" s="386"/>
      <c r="BU24" s="387"/>
      <c r="BV24" s="385">
        <v>74772132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3</v>
      </c>
      <c r="M25" s="437"/>
      <c r="N25" s="437"/>
      <c r="O25" s="437"/>
      <c r="P25" s="476"/>
      <c r="Q25" s="436">
        <v>8010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22202491</v>
      </c>
      <c r="BO25" s="349"/>
      <c r="BP25" s="349"/>
      <c r="BQ25" s="349"/>
      <c r="BR25" s="349"/>
      <c r="BS25" s="349"/>
      <c r="BT25" s="349"/>
      <c r="BU25" s="350"/>
      <c r="BV25" s="348">
        <v>18461214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7164</v>
      </c>
      <c r="R26" s="437"/>
      <c r="S26" s="437"/>
      <c r="T26" s="437"/>
      <c r="U26" s="437"/>
      <c r="V26" s="476"/>
      <c r="W26" s="531"/>
      <c r="X26" s="519"/>
      <c r="Y26" s="520"/>
      <c r="Z26" s="435" t="s">
        <v>161</v>
      </c>
      <c r="AA26" s="539"/>
      <c r="AB26" s="539"/>
      <c r="AC26" s="539"/>
      <c r="AD26" s="539"/>
      <c r="AE26" s="539"/>
      <c r="AF26" s="539"/>
      <c r="AG26" s="540"/>
      <c r="AH26" s="436">
        <v>255</v>
      </c>
      <c r="AI26" s="437"/>
      <c r="AJ26" s="437"/>
      <c r="AK26" s="437"/>
      <c r="AL26" s="476"/>
      <c r="AM26" s="436">
        <v>794070</v>
      </c>
      <c r="AN26" s="437"/>
      <c r="AO26" s="437"/>
      <c r="AP26" s="437"/>
      <c r="AQ26" s="437"/>
      <c r="AR26" s="476"/>
      <c r="AS26" s="436">
        <v>3114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86279</v>
      </c>
      <c r="BO26" s="386"/>
      <c r="BP26" s="386"/>
      <c r="BQ26" s="386"/>
      <c r="BR26" s="386"/>
      <c r="BS26" s="386"/>
      <c r="BT26" s="386"/>
      <c r="BU26" s="387"/>
      <c r="BV26" s="385">
        <v>46596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7200</v>
      </c>
      <c r="R27" s="437"/>
      <c r="S27" s="437"/>
      <c r="T27" s="437"/>
      <c r="U27" s="437"/>
      <c r="V27" s="476"/>
      <c r="W27" s="531"/>
      <c r="X27" s="519"/>
      <c r="Y27" s="520"/>
      <c r="Z27" s="435" t="s">
        <v>164</v>
      </c>
      <c r="AA27" s="415"/>
      <c r="AB27" s="415"/>
      <c r="AC27" s="415"/>
      <c r="AD27" s="415"/>
      <c r="AE27" s="415"/>
      <c r="AF27" s="415"/>
      <c r="AG27" s="416"/>
      <c r="AH27" s="436">
        <v>128</v>
      </c>
      <c r="AI27" s="437"/>
      <c r="AJ27" s="437"/>
      <c r="AK27" s="437"/>
      <c r="AL27" s="476"/>
      <c r="AM27" s="436">
        <v>377504</v>
      </c>
      <c r="AN27" s="437"/>
      <c r="AO27" s="437"/>
      <c r="AP27" s="437"/>
      <c r="AQ27" s="437"/>
      <c r="AR27" s="476"/>
      <c r="AS27" s="436">
        <v>2949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715450</v>
      </c>
      <c r="BO27" s="553"/>
      <c r="BP27" s="553"/>
      <c r="BQ27" s="553"/>
      <c r="BR27" s="553"/>
      <c r="BS27" s="553"/>
      <c r="BT27" s="553"/>
      <c r="BU27" s="554"/>
      <c r="BV27" s="552">
        <v>715450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6833</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8036955</v>
      </c>
      <c r="BO28" s="349"/>
      <c r="BP28" s="349"/>
      <c r="BQ28" s="349"/>
      <c r="BR28" s="349"/>
      <c r="BS28" s="349"/>
      <c r="BT28" s="349"/>
      <c r="BU28" s="350"/>
      <c r="BV28" s="348">
        <v>7006744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34</v>
      </c>
      <c r="M29" s="437"/>
      <c r="N29" s="437"/>
      <c r="O29" s="437"/>
      <c r="P29" s="476"/>
      <c r="Q29" s="436">
        <v>6288</v>
      </c>
      <c r="R29" s="437"/>
      <c r="S29" s="437"/>
      <c r="T29" s="437"/>
      <c r="U29" s="437"/>
      <c r="V29" s="476"/>
      <c r="W29" s="531"/>
      <c r="X29" s="519"/>
      <c r="Y29" s="520"/>
      <c r="Z29" s="435" t="s">
        <v>171</v>
      </c>
      <c r="AA29" s="415"/>
      <c r="AB29" s="415"/>
      <c r="AC29" s="415"/>
      <c r="AD29" s="415"/>
      <c r="AE29" s="415"/>
      <c r="AF29" s="415"/>
      <c r="AG29" s="416"/>
      <c r="AH29" s="436">
        <v>2087</v>
      </c>
      <c r="AI29" s="437"/>
      <c r="AJ29" s="437"/>
      <c r="AK29" s="437"/>
      <c r="AL29" s="476"/>
      <c r="AM29" s="436">
        <v>6446486</v>
      </c>
      <c r="AN29" s="437"/>
      <c r="AO29" s="437"/>
      <c r="AP29" s="437"/>
      <c r="AQ29" s="437"/>
      <c r="AR29" s="476"/>
      <c r="AS29" s="436">
        <v>3089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6007317</v>
      </c>
      <c r="BO29" s="386"/>
      <c r="BP29" s="386"/>
      <c r="BQ29" s="386"/>
      <c r="BR29" s="386"/>
      <c r="BS29" s="386"/>
      <c r="BT29" s="386"/>
      <c r="BU29" s="387"/>
      <c r="BV29" s="385">
        <v>5669281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96.2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13863503</v>
      </c>
      <c r="BO30" s="553"/>
      <c r="BP30" s="553"/>
      <c r="BQ30" s="553"/>
      <c r="BR30" s="553"/>
      <c r="BS30" s="553"/>
      <c r="BT30" s="553"/>
      <c r="BU30" s="554"/>
      <c r="BV30" s="552">
        <v>13192479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枚方寝屋川消防組合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枚方市街地開発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北河内４市リサイクル施設組合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ビオルネ</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IF('各会計、関係団体の財政状況及び健全化判断比率'!B34="","",'各会計、関係団体の財政状況及び健全化判断比率'!B34)</f>
        <v>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淀川左岸水防事務組合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エフエムひらかた</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自動車駐車場特別会計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大阪府都市競艇組合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枚方市文化国際財団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大阪府後期高齢者医療広域連合（一般会計）</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枚方体育協会</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大阪府後期高齢者医療広域連合（後期高齢者医療特別会計）</v>
      </c>
      <c r="BZ39" s="565"/>
      <c r="CA39" s="565"/>
      <c r="CB39" s="565"/>
      <c r="CC39" s="565"/>
      <c r="CD39" s="565"/>
      <c r="CE39" s="565"/>
      <c r="CF39" s="565"/>
      <c r="CG39" s="565"/>
      <c r="CH39" s="565"/>
      <c r="CI39" s="565"/>
      <c r="CJ39" s="565"/>
      <c r="CK39" s="565"/>
      <c r="CL39" s="565"/>
      <c r="CM39" s="565"/>
      <c r="CN39" s="165"/>
      <c r="CO39" s="564">
        <f t="shared" si="3"/>
        <v>23</v>
      </c>
      <c r="CP39" s="564"/>
      <c r="CQ39" s="565" t="str">
        <f>IF('各会計、関係団体の財政状況及び健全化判断比率'!BS12="","",'各会計、関係団体の財政状況及び健全化判断比率'!BS12)</f>
        <v>枚方市文化財研究調査会</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大阪広域水道企業団（水道事業会計）</v>
      </c>
      <c r="BZ40" s="565"/>
      <c r="CA40" s="565"/>
      <c r="CB40" s="565"/>
      <c r="CC40" s="565"/>
      <c r="CD40" s="565"/>
      <c r="CE40" s="565"/>
      <c r="CF40" s="565"/>
      <c r="CG40" s="565"/>
      <c r="CH40" s="565"/>
      <c r="CI40" s="565"/>
      <c r="CJ40" s="565"/>
      <c r="CK40" s="565"/>
      <c r="CL40" s="565"/>
      <c r="CM40" s="565"/>
      <c r="CN40" s="165"/>
      <c r="CO40" s="564">
        <f t="shared" si="3"/>
        <v>24</v>
      </c>
      <c r="CP40" s="564"/>
      <c r="CQ40" s="565" t="str">
        <f>IF('各会計、関係団体の財政状況及び健全化判断比率'!BS13="","",'各会計、関係団体の財政状況及び健全化判断比率'!BS13)</f>
        <v>枚方市土地開発公社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大阪広域水道企業団（工業用水道事業会計）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99013</v>
      </c>
      <c r="J41" s="83">
        <v>99368</v>
      </c>
      <c r="K41" s="83">
        <v>98327</v>
      </c>
      <c r="L41" s="83">
        <v>99173</v>
      </c>
      <c r="M41" s="84">
        <v>96848</v>
      </c>
    </row>
    <row r="42" spans="2:13" ht="27.75" customHeight="1">
      <c r="B42" s="1169"/>
      <c r="C42" s="1170"/>
      <c r="D42" s="85"/>
      <c r="E42" s="1175" t="s">
        <v>26</v>
      </c>
      <c r="F42" s="1175"/>
      <c r="G42" s="1175"/>
      <c r="H42" s="1176"/>
      <c r="I42" s="86">
        <v>9803</v>
      </c>
      <c r="J42" s="87">
        <v>9234</v>
      </c>
      <c r="K42" s="87">
        <v>8851</v>
      </c>
      <c r="L42" s="87">
        <v>7387</v>
      </c>
      <c r="M42" s="88">
        <v>6294</v>
      </c>
    </row>
    <row r="43" spans="2:13" ht="27.75" customHeight="1">
      <c r="B43" s="1169"/>
      <c r="C43" s="1170"/>
      <c r="D43" s="85"/>
      <c r="E43" s="1175" t="s">
        <v>27</v>
      </c>
      <c r="F43" s="1175"/>
      <c r="G43" s="1175"/>
      <c r="H43" s="1176"/>
      <c r="I43" s="86">
        <v>48514</v>
      </c>
      <c r="J43" s="87">
        <v>46106</v>
      </c>
      <c r="K43" s="87">
        <v>47138</v>
      </c>
      <c r="L43" s="87">
        <v>45369</v>
      </c>
      <c r="M43" s="88">
        <v>44978</v>
      </c>
    </row>
    <row r="44" spans="2:13" ht="27.75" customHeight="1">
      <c r="B44" s="1169"/>
      <c r="C44" s="1170"/>
      <c r="D44" s="85"/>
      <c r="E44" s="1175" t="s">
        <v>28</v>
      </c>
      <c r="F44" s="1175"/>
      <c r="G44" s="1175"/>
      <c r="H44" s="1176"/>
      <c r="I44" s="86">
        <v>1568</v>
      </c>
      <c r="J44" s="87">
        <v>1403</v>
      </c>
      <c r="K44" s="87">
        <v>1339</v>
      </c>
      <c r="L44" s="87">
        <v>1359</v>
      </c>
      <c r="M44" s="88">
        <v>1407</v>
      </c>
    </row>
    <row r="45" spans="2:13" ht="27.75" customHeight="1">
      <c r="B45" s="1169"/>
      <c r="C45" s="1170"/>
      <c r="D45" s="85"/>
      <c r="E45" s="1175" t="s">
        <v>29</v>
      </c>
      <c r="F45" s="1175"/>
      <c r="G45" s="1175"/>
      <c r="H45" s="1176"/>
      <c r="I45" s="86">
        <v>21116</v>
      </c>
      <c r="J45" s="87">
        <v>20284</v>
      </c>
      <c r="K45" s="87">
        <v>18142</v>
      </c>
      <c r="L45" s="87">
        <v>17696</v>
      </c>
      <c r="M45" s="88">
        <v>17527</v>
      </c>
    </row>
    <row r="46" spans="2:13" ht="27.75" customHeight="1">
      <c r="B46" s="1169"/>
      <c r="C46" s="1170"/>
      <c r="D46" s="85"/>
      <c r="E46" s="1175" t="s">
        <v>30</v>
      </c>
      <c r="F46" s="1175"/>
      <c r="G46" s="1175"/>
      <c r="H46" s="1176"/>
      <c r="I46" s="86">
        <v>3329</v>
      </c>
      <c r="J46" s="87">
        <v>3124</v>
      </c>
      <c r="K46" s="87">
        <v>2926</v>
      </c>
      <c r="L46" s="87">
        <v>2549</v>
      </c>
      <c r="M46" s="88">
        <v>2486</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14969</v>
      </c>
      <c r="J49" s="87">
        <v>18900</v>
      </c>
      <c r="K49" s="87">
        <v>20811</v>
      </c>
      <c r="L49" s="87">
        <v>22605</v>
      </c>
      <c r="M49" s="88">
        <v>24569</v>
      </c>
    </row>
    <row r="50" spans="2:13" ht="27.75" customHeight="1">
      <c r="B50" s="1169"/>
      <c r="C50" s="1170"/>
      <c r="D50" s="85"/>
      <c r="E50" s="1175" t="s">
        <v>35</v>
      </c>
      <c r="F50" s="1175"/>
      <c r="G50" s="1175"/>
      <c r="H50" s="1176"/>
      <c r="I50" s="86">
        <v>39752</v>
      </c>
      <c r="J50" s="87">
        <v>41496</v>
      </c>
      <c r="K50" s="87">
        <v>39152</v>
      </c>
      <c r="L50" s="87">
        <v>38461</v>
      </c>
      <c r="M50" s="88">
        <v>35639</v>
      </c>
    </row>
    <row r="51" spans="2:13" ht="27.75" customHeight="1">
      <c r="B51" s="1171"/>
      <c r="C51" s="1172"/>
      <c r="D51" s="85"/>
      <c r="E51" s="1175" t="s">
        <v>36</v>
      </c>
      <c r="F51" s="1175"/>
      <c r="G51" s="1175"/>
      <c r="H51" s="1176"/>
      <c r="I51" s="86">
        <v>108923</v>
      </c>
      <c r="J51" s="87">
        <v>110780</v>
      </c>
      <c r="K51" s="87">
        <v>111641</v>
      </c>
      <c r="L51" s="87">
        <v>112676</v>
      </c>
      <c r="M51" s="88">
        <v>114305</v>
      </c>
    </row>
    <row r="52" spans="2:13" ht="27.75" customHeight="1" thickBot="1">
      <c r="B52" s="1179" t="s">
        <v>37</v>
      </c>
      <c r="C52" s="1180"/>
      <c r="D52" s="90"/>
      <c r="E52" s="1181" t="s">
        <v>38</v>
      </c>
      <c r="F52" s="1181"/>
      <c r="G52" s="1181"/>
      <c r="H52" s="1182"/>
      <c r="I52" s="91">
        <v>19698</v>
      </c>
      <c r="J52" s="92">
        <v>8344</v>
      </c>
      <c r="K52" s="92">
        <v>5118</v>
      </c>
      <c r="L52" s="92">
        <v>-209</v>
      </c>
      <c r="M52" s="93">
        <v>-4974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14335</v>
      </c>
      <c r="E3" s="116"/>
      <c r="F3" s="117">
        <v>42247</v>
      </c>
      <c r="G3" s="118"/>
      <c r="H3" s="119"/>
    </row>
    <row r="4" spans="1:8">
      <c r="A4" s="120"/>
      <c r="B4" s="121"/>
      <c r="C4" s="122"/>
      <c r="D4" s="123">
        <v>5718</v>
      </c>
      <c r="E4" s="124"/>
      <c r="F4" s="125">
        <v>25497</v>
      </c>
      <c r="G4" s="126"/>
      <c r="H4" s="127"/>
    </row>
    <row r="5" spans="1:8">
      <c r="A5" s="108" t="s">
        <v>510</v>
      </c>
      <c r="B5" s="113"/>
      <c r="C5" s="114"/>
      <c r="D5" s="115">
        <v>18265</v>
      </c>
      <c r="E5" s="116"/>
      <c r="F5" s="117">
        <v>41739</v>
      </c>
      <c r="G5" s="118"/>
      <c r="H5" s="119"/>
    </row>
    <row r="6" spans="1:8">
      <c r="A6" s="120"/>
      <c r="B6" s="121"/>
      <c r="C6" s="122"/>
      <c r="D6" s="123">
        <v>10920</v>
      </c>
      <c r="E6" s="124"/>
      <c r="F6" s="125">
        <v>24625</v>
      </c>
      <c r="G6" s="126"/>
      <c r="H6" s="127"/>
    </row>
    <row r="7" spans="1:8">
      <c r="A7" s="108" t="s">
        <v>511</v>
      </c>
      <c r="B7" s="113"/>
      <c r="C7" s="114"/>
      <c r="D7" s="115">
        <v>12837</v>
      </c>
      <c r="E7" s="116"/>
      <c r="F7" s="117">
        <v>36765</v>
      </c>
      <c r="G7" s="118"/>
      <c r="H7" s="119"/>
    </row>
    <row r="8" spans="1:8">
      <c r="A8" s="120"/>
      <c r="B8" s="121"/>
      <c r="C8" s="122"/>
      <c r="D8" s="123">
        <v>6811</v>
      </c>
      <c r="E8" s="124"/>
      <c r="F8" s="125">
        <v>20975</v>
      </c>
      <c r="G8" s="126"/>
      <c r="H8" s="127"/>
    </row>
    <row r="9" spans="1:8">
      <c r="A9" s="108" t="s">
        <v>512</v>
      </c>
      <c r="B9" s="113"/>
      <c r="C9" s="114"/>
      <c r="D9" s="115">
        <v>21783</v>
      </c>
      <c r="E9" s="116"/>
      <c r="F9" s="117">
        <v>39052</v>
      </c>
      <c r="G9" s="118"/>
      <c r="H9" s="119"/>
    </row>
    <row r="10" spans="1:8">
      <c r="A10" s="120"/>
      <c r="B10" s="121"/>
      <c r="C10" s="122"/>
      <c r="D10" s="123">
        <v>10828</v>
      </c>
      <c r="E10" s="124"/>
      <c r="F10" s="125">
        <v>21186</v>
      </c>
      <c r="G10" s="126"/>
      <c r="H10" s="127"/>
    </row>
    <row r="11" spans="1:8">
      <c r="A11" s="108" t="s">
        <v>513</v>
      </c>
      <c r="B11" s="113"/>
      <c r="C11" s="114"/>
      <c r="D11" s="115">
        <v>12508</v>
      </c>
      <c r="E11" s="116"/>
      <c r="F11" s="117">
        <v>41235</v>
      </c>
      <c r="G11" s="118"/>
      <c r="H11" s="119"/>
    </row>
    <row r="12" spans="1:8">
      <c r="A12" s="120"/>
      <c r="B12" s="121"/>
      <c r="C12" s="128"/>
      <c r="D12" s="123">
        <v>9642</v>
      </c>
      <c r="E12" s="124"/>
      <c r="F12" s="125">
        <v>22086</v>
      </c>
      <c r="G12" s="126"/>
      <c r="H12" s="127"/>
    </row>
    <row r="13" spans="1:8">
      <c r="A13" s="108"/>
      <c r="B13" s="113"/>
      <c r="C13" s="129"/>
      <c r="D13" s="130">
        <v>15946</v>
      </c>
      <c r="E13" s="131"/>
      <c r="F13" s="132">
        <v>40208</v>
      </c>
      <c r="G13" s="133"/>
      <c r="H13" s="119"/>
    </row>
    <row r="14" spans="1:8">
      <c r="A14" s="120"/>
      <c r="B14" s="121"/>
      <c r="C14" s="122"/>
      <c r="D14" s="123">
        <v>8784</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1.3</v>
      </c>
      <c r="C19" s="134">
        <f>ROUND(VALUE(SUBSTITUTE(実質収支比率等に係る経年分析!G$48,"▲","-")),2)</f>
        <v>1.72</v>
      </c>
      <c r="D19" s="134">
        <f>ROUND(VALUE(SUBSTITUTE(実質収支比率等に係る経年分析!H$48,"▲","-")),2)</f>
        <v>1.97</v>
      </c>
      <c r="E19" s="134">
        <f>ROUND(VALUE(SUBSTITUTE(実質収支比率等に係る経年分析!I$48,"▲","-")),2)</f>
        <v>1.96</v>
      </c>
      <c r="F19" s="134">
        <f>ROUND(VALUE(SUBSTITUTE(実質収支比率等に係る経年分析!J$48,"▲","-")),2)</f>
        <v>2.2400000000000002</v>
      </c>
    </row>
    <row r="20" spans="1:11">
      <c r="A20" s="134" t="s">
        <v>43</v>
      </c>
      <c r="B20" s="134">
        <f>ROUND(VALUE(SUBSTITUTE(実質収支比率等に係る経年分析!F$47,"▲","-")),2)</f>
        <v>4.49</v>
      </c>
      <c r="C20" s="134">
        <f>ROUND(VALUE(SUBSTITUTE(実質収支比率等に係る経年分析!G$47,"▲","-")),2)</f>
        <v>6.37</v>
      </c>
      <c r="D20" s="134">
        <f>ROUND(VALUE(SUBSTITUTE(実質収支比率等に係る経年分析!H$47,"▲","-")),2)</f>
        <v>7.88</v>
      </c>
      <c r="E20" s="134">
        <f>ROUND(VALUE(SUBSTITUTE(実質収支比率等に係る経年分析!I$47,"▲","-")),2)</f>
        <v>9.59</v>
      </c>
      <c r="F20" s="134">
        <f>ROUND(VALUE(SUBSTITUTE(実質収支比率等に係る経年分析!J$47,"▲","-")),2)</f>
        <v>10.85</v>
      </c>
    </row>
    <row r="21" spans="1:11">
      <c r="A21" s="134" t="s">
        <v>44</v>
      </c>
      <c r="B21" s="134">
        <f>IF(ISNUMBER(VALUE(SUBSTITUTE(実質収支比率等に係る経年分析!F$49,"▲","-"))),ROUND(VALUE(SUBSTITUTE(実質収支比率等に係る経年分析!F$49,"▲","-")),2),NA())</f>
        <v>1.96</v>
      </c>
      <c r="C21" s="134">
        <f>IF(ISNUMBER(VALUE(SUBSTITUTE(実質収支比率等に係る経年分析!G$49,"▲","-"))),ROUND(VALUE(SUBSTITUTE(実質収支比率等に係る経年分析!G$49,"▲","-")),2),NA())</f>
        <v>3.03</v>
      </c>
      <c r="D21" s="134">
        <f>IF(ISNUMBER(VALUE(SUBSTITUTE(実質収支比率等に係る経年分析!H$49,"▲","-"))),ROUND(VALUE(SUBSTITUTE(実質収支比率等に係る経年分析!H$49,"▲","-")),2),NA())</f>
        <v>2.5299999999999998</v>
      </c>
      <c r="E21" s="134">
        <f>IF(ISNUMBER(VALUE(SUBSTITUTE(実質収支比率等に係る経年分析!I$49,"▲","-"))),ROUND(VALUE(SUBSTITUTE(実質収支比率等に係る経年分析!I$49,"▲","-")),2),NA())</f>
        <v>2.37</v>
      </c>
      <c r="F21" s="134">
        <f>IF(ISNUMBER(VALUE(SUBSTITUTE(実質収支比率等に係る経年分析!J$49,"▲","-"))),ROUND(VALUE(SUBSTITUTE(実質収支比率等に係る経年分析!J$49,"▲","-")),2),NA())</f>
        <v>4.92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0.28000000000000003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0.66</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1.39</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2.2400000000000002</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7.77</v>
      </c>
    </row>
    <row r="35" spans="1:16">
      <c r="A35" s="135" t="str">
        <f>IF(連結実質赤字比率に係る赤字・黒字の構成分析!C$35="",NA(),連結実質赤字比率に係る赤字・黒字の構成分析!C$35)</f>
        <v>自動車駐車場特別会計</v>
      </c>
      <c r="B35" s="135">
        <f>IF(ROUND(VALUE(SUBSTITUTE(連結実質赤字比率に係る赤字・黒字の構成分析!F$35,"▲", "-")), 2) &lt; 0, ABS(ROUND(VALUE(SUBSTITUTE(連結実質赤字比率に係る赤字・黒字の構成分析!F$35,"▲", "-")), 2)), NA())</f>
        <v>0.42</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0.44</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0.51</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0.57999999999999996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0.63</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2.0299999999999998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2.0099999999999998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1.61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1.88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2.2599999999999998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14349</v>
      </c>
      <c r="E42" s="136"/>
      <c r="F42" s="136"/>
      <c r="G42" s="136">
        <f>'実質公債費比率（分子）の構造'!L$52</f>
        <v>14240</v>
      </c>
      <c r="H42" s="136"/>
      <c r="I42" s="136"/>
      <c r="J42" s="136">
        <f>'実質公債費比率（分子）の構造'!M$52</f>
        <v>13716</v>
      </c>
      <c r="K42" s="136"/>
      <c r="L42" s="136"/>
      <c r="M42" s="136">
        <f>'実質公債費比率（分子）の構造'!N$52</f>
        <v>14444</v>
      </c>
      <c r="N42" s="136"/>
      <c r="O42" s="136"/>
      <c r="P42" s="136">
        <f>'実質公債費比率（分子）の構造'!O$52</f>
        <v>14375</v>
      </c>
    </row>
    <row r="43" spans="1:16">
      <c r="A43" s="136" t="s">
        <v>52</v>
      </c>
      <c r="B43" s="136">
        <f>'実質公債費比率（分子）の構造'!K$51</f>
        <v>2</v>
      </c>
      <c r="C43" s="136"/>
      <c r="D43" s="136"/>
      <c r="E43" s="136">
        <f>'実質公債費比率（分子）の構造'!L$51</f>
        <v>3</v>
      </c>
      <c r="F43" s="136"/>
      <c r="G43" s="136"/>
      <c r="H43" s="136">
        <f>'実質公債費比率（分子）の構造'!M$51</f>
        <v>3</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230</v>
      </c>
      <c r="C44" s="136"/>
      <c r="D44" s="136"/>
      <c r="E44" s="136">
        <f>'実質公債費比率（分子）の構造'!L$50</f>
        <v>231</v>
      </c>
      <c r="F44" s="136"/>
      <c r="G44" s="136"/>
      <c r="H44" s="136">
        <f>'実質公債費比率（分子）の構造'!M$50</f>
        <v>237</v>
      </c>
      <c r="I44" s="136"/>
      <c r="J44" s="136"/>
      <c r="K44" s="136">
        <f>'実質公債費比率（分子）の構造'!N$50</f>
        <v>252</v>
      </c>
      <c r="L44" s="136"/>
      <c r="M44" s="136"/>
      <c r="N44" s="136">
        <f>'実質公債費比率（分子）の構造'!O$50</f>
        <v>219</v>
      </c>
      <c r="O44" s="136"/>
      <c r="P44" s="136"/>
    </row>
    <row r="45" spans="1:16">
      <c r="A45" s="136" t="s">
        <v>54</v>
      </c>
      <c r="B45" s="136">
        <f>'実質公債費比率（分子）の構造'!K$49</f>
        <v>212</v>
      </c>
      <c r="C45" s="136"/>
      <c r="D45" s="136"/>
      <c r="E45" s="136">
        <f>'実質公債費比率（分子）の構造'!L$49</f>
        <v>224</v>
      </c>
      <c r="F45" s="136"/>
      <c r="G45" s="136"/>
      <c r="H45" s="136">
        <f>'実質公債費比率（分子）の構造'!M$49</f>
        <v>260</v>
      </c>
      <c r="I45" s="136"/>
      <c r="J45" s="136"/>
      <c r="K45" s="136">
        <f>'実質公債費比率（分子）の構造'!N$49</f>
        <v>218</v>
      </c>
      <c r="L45" s="136"/>
      <c r="M45" s="136"/>
      <c r="N45" s="136">
        <f>'実質公債費比率（分子）の構造'!O$49</f>
        <v>214</v>
      </c>
      <c r="O45" s="136"/>
      <c r="P45" s="136"/>
    </row>
    <row r="46" spans="1:16">
      <c r="A46" s="136" t="s">
        <v>55</v>
      </c>
      <c r="B46" s="136">
        <f>'実質公債費比率（分子）の構造'!K$48</f>
        <v>4173</v>
      </c>
      <c r="C46" s="136"/>
      <c r="D46" s="136"/>
      <c r="E46" s="136">
        <f>'実質公債費比率（分子）の構造'!L$48</f>
        <v>4006</v>
      </c>
      <c r="F46" s="136"/>
      <c r="G46" s="136"/>
      <c r="H46" s="136">
        <f>'実質公債費比率（分子）の構造'!M$48</f>
        <v>4186</v>
      </c>
      <c r="I46" s="136"/>
      <c r="J46" s="136"/>
      <c r="K46" s="136">
        <f>'実質公債費比率（分子）の構造'!N$48</f>
        <v>4231</v>
      </c>
      <c r="L46" s="136"/>
      <c r="M46" s="136"/>
      <c r="N46" s="136">
        <f>'実質公債費比率（分子）の構造'!O$48</f>
        <v>3861</v>
      </c>
      <c r="O46" s="136"/>
      <c r="P46" s="136"/>
    </row>
    <row r="47" spans="1:16">
      <c r="A47" s="136" t="s">
        <v>56</v>
      </c>
      <c r="B47" s="136">
        <f>'実質公債費比率（分子）の構造'!K$47</f>
        <v>10</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10029</v>
      </c>
      <c r="C49" s="136"/>
      <c r="D49" s="136"/>
      <c r="E49" s="136">
        <f>'実質公債費比率（分子）の構造'!L$45</f>
        <v>10113</v>
      </c>
      <c r="F49" s="136"/>
      <c r="G49" s="136"/>
      <c r="H49" s="136">
        <f>'実質公債費比率（分子）の構造'!M$45</f>
        <v>10255</v>
      </c>
      <c r="I49" s="136"/>
      <c r="J49" s="136"/>
      <c r="K49" s="136">
        <f>'実質公債費比率（分子）の構造'!N$45</f>
        <v>10692</v>
      </c>
      <c r="L49" s="136"/>
      <c r="M49" s="136"/>
      <c r="N49" s="136">
        <f>'実質公債費比率（分子）の構造'!O$45</f>
        <v>10832</v>
      </c>
      <c r="O49" s="136"/>
      <c r="P49" s="136"/>
    </row>
    <row r="50" spans="1:16">
      <c r="A50" s="136" t="s">
        <v>59</v>
      </c>
      <c r="B50" s="136" t="e">
        <f>NA()</f>
        <v>#N/A</v>
      </c>
      <c r="C50" s="136">
        <f>IF(ISNUMBER('実質公債費比率（分子）の構造'!K$53),'実質公債費比率（分子）の構造'!K$53,NA())</f>
        <v>307</v>
      </c>
      <c r="D50" s="136" t="e">
        <f>NA()</f>
        <v>#N/A</v>
      </c>
      <c r="E50" s="136" t="e">
        <f>NA()</f>
        <v>#N/A</v>
      </c>
      <c r="F50" s="136">
        <f>IF(ISNUMBER('実質公債費比率（分子）の構造'!L$53),'実質公債費比率（分子）の構造'!L$53,NA())</f>
        <v>337</v>
      </c>
      <c r="G50" s="136" t="e">
        <f>NA()</f>
        <v>#N/A</v>
      </c>
      <c r="H50" s="136" t="e">
        <f>NA()</f>
        <v>#N/A</v>
      </c>
      <c r="I50" s="136">
        <f>IF(ISNUMBER('実質公債費比率（分子）の構造'!M$53),'実質公債費比率（分子）の構造'!M$53,NA())</f>
        <v>1225</v>
      </c>
      <c r="J50" s="136" t="e">
        <f>NA()</f>
        <v>#N/A</v>
      </c>
      <c r="K50" s="136" t="e">
        <f>NA()</f>
        <v>#N/A</v>
      </c>
      <c r="L50" s="136">
        <f>IF(ISNUMBER('実質公債費比率（分子）の構造'!N$53),'実質公債費比率（分子）の構造'!N$53,NA())</f>
        <v>949</v>
      </c>
      <c r="M50" s="136" t="e">
        <f>NA()</f>
        <v>#N/A</v>
      </c>
      <c r="N50" s="136" t="e">
        <f>NA()</f>
        <v>#N/A</v>
      </c>
      <c r="O50" s="136">
        <f>IF(ISNUMBER('実質公債費比率（分子）の構造'!O$53),'実質公債費比率（分子）の構造'!O$53,NA())</f>
        <v>751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108923</v>
      </c>
      <c r="E56" s="135"/>
      <c r="F56" s="135"/>
      <c r="G56" s="135">
        <f>'将来負担比率（分子）の構造'!J$51</f>
        <v>110780</v>
      </c>
      <c r="H56" s="135"/>
      <c r="I56" s="135"/>
      <c r="J56" s="135">
        <f>'将来負担比率（分子）の構造'!K$51</f>
        <v>111641</v>
      </c>
      <c r="K56" s="135"/>
      <c r="L56" s="135"/>
      <c r="M56" s="135">
        <f>'将来負担比率（分子）の構造'!L$51</f>
        <v>112676</v>
      </c>
      <c r="N56" s="135"/>
      <c r="O56" s="135"/>
      <c r="P56" s="135">
        <f>'将来負担比率（分子）の構造'!M$51</f>
        <v>114305</v>
      </c>
    </row>
    <row r="57" spans="1:16">
      <c r="A57" s="135" t="s">
        <v>35</v>
      </c>
      <c r="B57" s="135"/>
      <c r="C57" s="135"/>
      <c r="D57" s="135">
        <f>'将来負担比率（分子）の構造'!I$50</f>
        <v>39752</v>
      </c>
      <c r="E57" s="135"/>
      <c r="F57" s="135"/>
      <c r="G57" s="135">
        <f>'将来負担比率（分子）の構造'!J$50</f>
        <v>41496</v>
      </c>
      <c r="H57" s="135"/>
      <c r="I57" s="135"/>
      <c r="J57" s="135">
        <f>'将来負担比率（分子）の構造'!K$50</f>
        <v>39152</v>
      </c>
      <c r="K57" s="135"/>
      <c r="L57" s="135"/>
      <c r="M57" s="135">
        <f>'将来負担比率（分子）の構造'!L$50</f>
        <v>38461</v>
      </c>
      <c r="N57" s="135"/>
      <c r="O57" s="135"/>
      <c r="P57" s="135">
        <f>'将来負担比率（分子）の構造'!M$50</f>
        <v>35639</v>
      </c>
    </row>
    <row r="58" spans="1:16">
      <c r="A58" s="135" t="s">
        <v>34</v>
      </c>
      <c r="B58" s="135"/>
      <c r="C58" s="135"/>
      <c r="D58" s="135">
        <f>'将来負担比率（分子）の構造'!I$49</f>
        <v>14969</v>
      </c>
      <c r="E58" s="135"/>
      <c r="F58" s="135"/>
      <c r="G58" s="135">
        <f>'将来負担比率（分子）の構造'!J$49</f>
        <v>18900</v>
      </c>
      <c r="H58" s="135"/>
      <c r="I58" s="135"/>
      <c r="J58" s="135">
        <f>'将来負担比率（分子）の構造'!K$49</f>
        <v>20811</v>
      </c>
      <c r="K58" s="135"/>
      <c r="L58" s="135"/>
      <c r="M58" s="135">
        <f>'将来負担比率（分子）の構造'!L$49</f>
        <v>22605</v>
      </c>
      <c r="N58" s="135"/>
      <c r="O58" s="135"/>
      <c r="P58" s="135">
        <f>'将来負担比率（分子）の構造'!M$49</f>
        <v>24569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3329</v>
      </c>
      <c r="C61" s="135"/>
      <c r="D61" s="135"/>
      <c r="E61" s="135">
        <f>'将来負担比率（分子）の構造'!J$46</f>
        <v>3124</v>
      </c>
      <c r="F61" s="135"/>
      <c r="G61" s="135"/>
      <c r="H61" s="135">
        <f>'将来負担比率（分子）の構造'!K$46</f>
        <v>2926</v>
      </c>
      <c r="I61" s="135"/>
      <c r="J61" s="135"/>
      <c r="K61" s="135">
        <f>'将来負担比率（分子）の構造'!L$46</f>
        <v>2549</v>
      </c>
      <c r="L61" s="135"/>
      <c r="M61" s="135"/>
      <c r="N61" s="135">
        <f>'将来負担比率（分子）の構造'!M$46</f>
        <v>2486</v>
      </c>
      <c r="O61" s="135"/>
      <c r="P61" s="135"/>
    </row>
    <row r="62" spans="1:16">
      <c r="A62" s="135" t="s">
        <v>29</v>
      </c>
      <c r="B62" s="135">
        <f>'将来負担比率（分子）の構造'!I$45</f>
        <v>21116</v>
      </c>
      <c r="C62" s="135"/>
      <c r="D62" s="135"/>
      <c r="E62" s="135">
        <f>'将来負担比率（分子）の構造'!J$45</f>
        <v>20284</v>
      </c>
      <c r="F62" s="135"/>
      <c r="G62" s="135"/>
      <c r="H62" s="135">
        <f>'将来負担比率（分子）の構造'!K$45</f>
        <v>18142</v>
      </c>
      <c r="I62" s="135"/>
      <c r="J62" s="135"/>
      <c r="K62" s="135">
        <f>'将来負担比率（分子）の構造'!L$45</f>
        <v>17696</v>
      </c>
      <c r="L62" s="135"/>
      <c r="M62" s="135"/>
      <c r="N62" s="135">
        <f>'将来負担比率（分子）の構造'!M$45</f>
        <v>17527</v>
      </c>
      <c r="O62" s="135"/>
      <c r="P62" s="135"/>
    </row>
    <row r="63" spans="1:16">
      <c r="A63" s="135" t="s">
        <v>28</v>
      </c>
      <c r="B63" s="135">
        <f>'将来負担比率（分子）の構造'!I$44</f>
        <v>1568</v>
      </c>
      <c r="C63" s="135"/>
      <c r="D63" s="135"/>
      <c r="E63" s="135">
        <f>'将来負担比率（分子）の構造'!J$44</f>
        <v>1403</v>
      </c>
      <c r="F63" s="135"/>
      <c r="G63" s="135"/>
      <c r="H63" s="135">
        <f>'将来負担比率（分子）の構造'!K$44</f>
        <v>1339</v>
      </c>
      <c r="I63" s="135"/>
      <c r="J63" s="135"/>
      <c r="K63" s="135">
        <f>'将来負担比率（分子）の構造'!L$44</f>
        <v>1359</v>
      </c>
      <c r="L63" s="135"/>
      <c r="M63" s="135"/>
      <c r="N63" s="135">
        <f>'将来負担比率（分子）の構造'!M$44</f>
        <v>1407</v>
      </c>
      <c r="O63" s="135"/>
      <c r="P63" s="135"/>
    </row>
    <row r="64" spans="1:16">
      <c r="A64" s="135" t="s">
        <v>27</v>
      </c>
      <c r="B64" s="135">
        <f>'将来負担比率（分子）の構造'!I$43</f>
        <v>48514</v>
      </c>
      <c r="C64" s="135"/>
      <c r="D64" s="135"/>
      <c r="E64" s="135">
        <f>'将来負担比率（分子）の構造'!J$43</f>
        <v>46106</v>
      </c>
      <c r="F64" s="135"/>
      <c r="G64" s="135"/>
      <c r="H64" s="135">
        <f>'将来負担比率（分子）の構造'!K$43</f>
        <v>47138</v>
      </c>
      <c r="I64" s="135"/>
      <c r="J64" s="135"/>
      <c r="K64" s="135">
        <f>'将来負担比率（分子）の構造'!L$43</f>
        <v>45369</v>
      </c>
      <c r="L64" s="135"/>
      <c r="M64" s="135"/>
      <c r="N64" s="135">
        <f>'将来負担比率（分子）の構造'!M$43</f>
        <v>44978</v>
      </c>
      <c r="O64" s="135"/>
      <c r="P64" s="135"/>
    </row>
    <row r="65" spans="1:16">
      <c r="A65" s="135" t="s">
        <v>26</v>
      </c>
      <c r="B65" s="135">
        <f>'将来負担比率（分子）の構造'!I$42</f>
        <v>9803</v>
      </c>
      <c r="C65" s="135"/>
      <c r="D65" s="135"/>
      <c r="E65" s="135">
        <f>'将来負担比率（分子）の構造'!J$42</f>
        <v>9234</v>
      </c>
      <c r="F65" s="135"/>
      <c r="G65" s="135"/>
      <c r="H65" s="135">
        <f>'将来負担比率（分子）の構造'!K$42</f>
        <v>8851</v>
      </c>
      <c r="I65" s="135"/>
      <c r="J65" s="135"/>
      <c r="K65" s="135">
        <f>'将来負担比率（分子）の構造'!L$42</f>
        <v>7387</v>
      </c>
      <c r="L65" s="135"/>
      <c r="M65" s="135"/>
      <c r="N65" s="135">
        <f>'将来負担比率（分子）の構造'!M$42</f>
        <v>6294</v>
      </c>
      <c r="O65" s="135"/>
      <c r="P65" s="135"/>
    </row>
    <row r="66" spans="1:16">
      <c r="A66" s="135" t="s">
        <v>25</v>
      </c>
      <c r="B66" s="135">
        <f>'将来負担比率（分子）の構造'!I$41</f>
        <v>99013</v>
      </c>
      <c r="C66" s="135"/>
      <c r="D66" s="135"/>
      <c r="E66" s="135">
        <f>'将来負担比率（分子）の構造'!J$41</f>
        <v>99368</v>
      </c>
      <c r="F66" s="135"/>
      <c r="G66" s="135"/>
      <c r="H66" s="135">
        <f>'将来負担比率（分子）の構造'!K$41</f>
        <v>98327</v>
      </c>
      <c r="I66" s="135"/>
      <c r="J66" s="135"/>
      <c r="K66" s="135">
        <f>'将来負担比率（分子）の構造'!L$41</f>
        <v>99173</v>
      </c>
      <c r="L66" s="135"/>
      <c r="M66" s="135"/>
      <c r="N66" s="135">
        <f>'将来負担比率（分子）の構造'!M$41</f>
        <v>96848</v>
      </c>
      <c r="O66" s="135"/>
      <c r="P66" s="135"/>
    </row>
    <row r="67" spans="1:16">
      <c r="A67" s="135" t="s">
        <v>63</v>
      </c>
      <c r="B67" s="135" t="e">
        <f>NA()</f>
        <v>#N/A</v>
      </c>
      <c r="C67" s="135">
        <f>IF(ISNUMBER('将来負担比率（分子）の構造'!I$52), IF('将来負担比率（分子）の構造'!I$52 &lt; 0, 0, '将来負担比率（分子）の構造'!I$52), NA())</f>
        <v>19698</v>
      </c>
      <c r="D67" s="135" t="e">
        <f>NA()</f>
        <v>#N/A</v>
      </c>
      <c r="E67" s="135" t="e">
        <f>NA()</f>
        <v>#N/A</v>
      </c>
      <c r="F67" s="135">
        <f>IF(ISNUMBER('将来負担比率（分子）の構造'!J$52), IF('将来負担比率（分子）の構造'!J$52 &lt; 0, 0, '将来負担比率（分子）の構造'!J$52), NA())</f>
        <v>8344</v>
      </c>
      <c r="G67" s="135" t="e">
        <f>NA()</f>
        <v>#N/A</v>
      </c>
      <c r="H67" s="135" t="e">
        <f>NA()</f>
        <v>#N/A</v>
      </c>
      <c r="I67" s="135">
        <f>IF(ISNUMBER('将来負担比率（分子）の構造'!K$52), IF('将来負担比率（分子）の構造'!K$52 &lt; 0, 0, '将来負担比率（分子）の構造'!K$52), NA())</f>
        <v>5118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55300051</v>
      </c>
      <c r="S5" s="581"/>
      <c r="T5" s="581"/>
      <c r="U5" s="581"/>
      <c r="V5" s="581"/>
      <c r="W5" s="581"/>
      <c r="X5" s="581"/>
      <c r="Y5" s="582"/>
      <c r="Z5" s="583">
        <v>46.5</v>
      </c>
      <c r="AA5" s="583"/>
      <c r="AB5" s="583"/>
      <c r="AC5" s="583"/>
      <c r="AD5" s="584">
        <v>50813754</v>
      </c>
      <c r="AE5" s="584"/>
      <c r="AF5" s="584"/>
      <c r="AG5" s="584"/>
      <c r="AH5" s="584"/>
      <c r="AI5" s="584"/>
      <c r="AJ5" s="584"/>
      <c r="AK5" s="584"/>
      <c r="AL5" s="585">
        <v>74.7</v>
      </c>
      <c r="AM5" s="586"/>
      <c r="AN5" s="586"/>
      <c r="AO5" s="587"/>
      <c r="AP5" s="577" t="s">
        <v>209</v>
      </c>
      <c r="AQ5" s="578"/>
      <c r="AR5" s="578"/>
      <c r="AS5" s="578"/>
      <c r="AT5" s="578"/>
      <c r="AU5" s="578"/>
      <c r="AV5" s="578"/>
      <c r="AW5" s="578"/>
      <c r="AX5" s="578"/>
      <c r="AY5" s="578"/>
      <c r="AZ5" s="578"/>
      <c r="BA5" s="578"/>
      <c r="BB5" s="578"/>
      <c r="BC5" s="578"/>
      <c r="BD5" s="578"/>
      <c r="BE5" s="578"/>
      <c r="BF5" s="579"/>
      <c r="BG5" s="591">
        <v>49459947</v>
      </c>
      <c r="BH5" s="592"/>
      <c r="BI5" s="592"/>
      <c r="BJ5" s="592"/>
      <c r="BK5" s="592"/>
      <c r="BL5" s="592"/>
      <c r="BM5" s="592"/>
      <c r="BN5" s="593"/>
      <c r="BO5" s="594">
        <v>89.4</v>
      </c>
      <c r="BP5" s="594"/>
      <c r="BQ5" s="594"/>
      <c r="BR5" s="594"/>
      <c r="BS5" s="595">
        <v>511747</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632548</v>
      </c>
      <c r="S6" s="592"/>
      <c r="T6" s="592"/>
      <c r="U6" s="592"/>
      <c r="V6" s="592"/>
      <c r="W6" s="592"/>
      <c r="X6" s="592"/>
      <c r="Y6" s="593"/>
      <c r="Z6" s="594">
        <v>0.5</v>
      </c>
      <c r="AA6" s="594"/>
      <c r="AB6" s="594"/>
      <c r="AC6" s="594"/>
      <c r="AD6" s="595">
        <v>632548</v>
      </c>
      <c r="AE6" s="595"/>
      <c r="AF6" s="595"/>
      <c r="AG6" s="595"/>
      <c r="AH6" s="595"/>
      <c r="AI6" s="595"/>
      <c r="AJ6" s="595"/>
      <c r="AK6" s="595"/>
      <c r="AL6" s="596">
        <v>0.9</v>
      </c>
      <c r="AM6" s="597"/>
      <c r="AN6" s="597"/>
      <c r="AO6" s="598"/>
      <c r="AP6" s="588" t="s">
        <v>214</v>
      </c>
      <c r="AQ6" s="589"/>
      <c r="AR6" s="589"/>
      <c r="AS6" s="589"/>
      <c r="AT6" s="589"/>
      <c r="AU6" s="589"/>
      <c r="AV6" s="589"/>
      <c r="AW6" s="589"/>
      <c r="AX6" s="589"/>
      <c r="AY6" s="589"/>
      <c r="AZ6" s="589"/>
      <c r="BA6" s="589"/>
      <c r="BB6" s="589"/>
      <c r="BC6" s="589"/>
      <c r="BD6" s="589"/>
      <c r="BE6" s="589"/>
      <c r="BF6" s="590"/>
      <c r="BG6" s="591">
        <v>49459947</v>
      </c>
      <c r="BH6" s="592"/>
      <c r="BI6" s="592"/>
      <c r="BJ6" s="592"/>
      <c r="BK6" s="592"/>
      <c r="BL6" s="592"/>
      <c r="BM6" s="592"/>
      <c r="BN6" s="593"/>
      <c r="BO6" s="594">
        <v>89.4</v>
      </c>
      <c r="BP6" s="594"/>
      <c r="BQ6" s="594"/>
      <c r="BR6" s="594"/>
      <c r="BS6" s="595">
        <v>511747</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693291</v>
      </c>
      <c r="CS6" s="592"/>
      <c r="CT6" s="592"/>
      <c r="CU6" s="592"/>
      <c r="CV6" s="592"/>
      <c r="CW6" s="592"/>
      <c r="CX6" s="592"/>
      <c r="CY6" s="593"/>
      <c r="CZ6" s="594">
        <v>0.6</v>
      </c>
      <c r="DA6" s="594"/>
      <c r="DB6" s="594"/>
      <c r="DC6" s="594"/>
      <c r="DD6" s="600" t="s">
        <v>216</v>
      </c>
      <c r="DE6" s="592"/>
      <c r="DF6" s="592"/>
      <c r="DG6" s="592"/>
      <c r="DH6" s="592"/>
      <c r="DI6" s="592"/>
      <c r="DJ6" s="592"/>
      <c r="DK6" s="592"/>
      <c r="DL6" s="592"/>
      <c r="DM6" s="592"/>
      <c r="DN6" s="592"/>
      <c r="DO6" s="592"/>
      <c r="DP6" s="593"/>
      <c r="DQ6" s="600">
        <v>692291</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245311</v>
      </c>
      <c r="S7" s="592"/>
      <c r="T7" s="592"/>
      <c r="U7" s="592"/>
      <c r="V7" s="592"/>
      <c r="W7" s="592"/>
      <c r="X7" s="592"/>
      <c r="Y7" s="593"/>
      <c r="Z7" s="594">
        <v>0.2</v>
      </c>
      <c r="AA7" s="594"/>
      <c r="AB7" s="594"/>
      <c r="AC7" s="594"/>
      <c r="AD7" s="595">
        <v>245311</v>
      </c>
      <c r="AE7" s="595"/>
      <c r="AF7" s="595"/>
      <c r="AG7" s="595"/>
      <c r="AH7" s="595"/>
      <c r="AI7" s="595"/>
      <c r="AJ7" s="595"/>
      <c r="AK7" s="595"/>
      <c r="AL7" s="596">
        <v>0.4</v>
      </c>
      <c r="AM7" s="597"/>
      <c r="AN7" s="597"/>
      <c r="AO7" s="598"/>
      <c r="AP7" s="588" t="s">
        <v>218</v>
      </c>
      <c r="AQ7" s="589"/>
      <c r="AR7" s="589"/>
      <c r="AS7" s="589"/>
      <c r="AT7" s="589"/>
      <c r="AU7" s="589"/>
      <c r="AV7" s="589"/>
      <c r="AW7" s="589"/>
      <c r="AX7" s="589"/>
      <c r="AY7" s="589"/>
      <c r="AZ7" s="589"/>
      <c r="BA7" s="589"/>
      <c r="BB7" s="589"/>
      <c r="BC7" s="589"/>
      <c r="BD7" s="589"/>
      <c r="BE7" s="589"/>
      <c r="BF7" s="590"/>
      <c r="BG7" s="591">
        <v>26158991</v>
      </c>
      <c r="BH7" s="592"/>
      <c r="BI7" s="592"/>
      <c r="BJ7" s="592"/>
      <c r="BK7" s="592"/>
      <c r="BL7" s="592"/>
      <c r="BM7" s="592"/>
      <c r="BN7" s="593"/>
      <c r="BO7" s="594">
        <v>47.3</v>
      </c>
      <c r="BP7" s="594"/>
      <c r="BQ7" s="594"/>
      <c r="BR7" s="594"/>
      <c r="BS7" s="595">
        <v>511747</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10624749</v>
      </c>
      <c r="CS7" s="592"/>
      <c r="CT7" s="592"/>
      <c r="CU7" s="592"/>
      <c r="CV7" s="592"/>
      <c r="CW7" s="592"/>
      <c r="CX7" s="592"/>
      <c r="CY7" s="593"/>
      <c r="CZ7" s="594">
        <v>9.1</v>
      </c>
      <c r="DA7" s="594"/>
      <c r="DB7" s="594"/>
      <c r="DC7" s="594"/>
      <c r="DD7" s="600">
        <v>306993</v>
      </c>
      <c r="DE7" s="592"/>
      <c r="DF7" s="592"/>
      <c r="DG7" s="592"/>
      <c r="DH7" s="592"/>
      <c r="DI7" s="592"/>
      <c r="DJ7" s="592"/>
      <c r="DK7" s="592"/>
      <c r="DL7" s="592"/>
      <c r="DM7" s="592"/>
      <c r="DN7" s="592"/>
      <c r="DO7" s="592"/>
      <c r="DP7" s="593"/>
      <c r="DQ7" s="600">
        <v>9535412</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355976</v>
      </c>
      <c r="S8" s="592"/>
      <c r="T8" s="592"/>
      <c r="U8" s="592"/>
      <c r="V8" s="592"/>
      <c r="W8" s="592"/>
      <c r="X8" s="592"/>
      <c r="Y8" s="593"/>
      <c r="Z8" s="594">
        <v>0.3</v>
      </c>
      <c r="AA8" s="594"/>
      <c r="AB8" s="594"/>
      <c r="AC8" s="594"/>
      <c r="AD8" s="595">
        <v>355976</v>
      </c>
      <c r="AE8" s="595"/>
      <c r="AF8" s="595"/>
      <c r="AG8" s="595"/>
      <c r="AH8" s="595"/>
      <c r="AI8" s="595"/>
      <c r="AJ8" s="595"/>
      <c r="AK8" s="595"/>
      <c r="AL8" s="596">
        <v>0.5</v>
      </c>
      <c r="AM8" s="597"/>
      <c r="AN8" s="597"/>
      <c r="AO8" s="598"/>
      <c r="AP8" s="588" t="s">
        <v>221</v>
      </c>
      <c r="AQ8" s="589"/>
      <c r="AR8" s="589"/>
      <c r="AS8" s="589"/>
      <c r="AT8" s="589"/>
      <c r="AU8" s="589"/>
      <c r="AV8" s="589"/>
      <c r="AW8" s="589"/>
      <c r="AX8" s="589"/>
      <c r="AY8" s="589"/>
      <c r="AZ8" s="589"/>
      <c r="BA8" s="589"/>
      <c r="BB8" s="589"/>
      <c r="BC8" s="589"/>
      <c r="BD8" s="589"/>
      <c r="BE8" s="589"/>
      <c r="BF8" s="590"/>
      <c r="BG8" s="591">
        <v>544431</v>
      </c>
      <c r="BH8" s="592"/>
      <c r="BI8" s="592"/>
      <c r="BJ8" s="592"/>
      <c r="BK8" s="592"/>
      <c r="BL8" s="592"/>
      <c r="BM8" s="592"/>
      <c r="BN8" s="593"/>
      <c r="BO8" s="594">
        <v>1</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55638021</v>
      </c>
      <c r="CS8" s="592"/>
      <c r="CT8" s="592"/>
      <c r="CU8" s="592"/>
      <c r="CV8" s="592"/>
      <c r="CW8" s="592"/>
      <c r="CX8" s="592"/>
      <c r="CY8" s="593"/>
      <c r="CZ8" s="594">
        <v>47.6</v>
      </c>
      <c r="DA8" s="594"/>
      <c r="DB8" s="594"/>
      <c r="DC8" s="594"/>
      <c r="DD8" s="600">
        <v>634787</v>
      </c>
      <c r="DE8" s="592"/>
      <c r="DF8" s="592"/>
      <c r="DG8" s="592"/>
      <c r="DH8" s="592"/>
      <c r="DI8" s="592"/>
      <c r="DJ8" s="592"/>
      <c r="DK8" s="592"/>
      <c r="DL8" s="592"/>
      <c r="DM8" s="592"/>
      <c r="DN8" s="592"/>
      <c r="DO8" s="592"/>
      <c r="DP8" s="593"/>
      <c r="DQ8" s="600">
        <v>25911522</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545919</v>
      </c>
      <c r="S9" s="592"/>
      <c r="T9" s="592"/>
      <c r="U9" s="592"/>
      <c r="V9" s="592"/>
      <c r="W9" s="592"/>
      <c r="X9" s="592"/>
      <c r="Y9" s="593"/>
      <c r="Z9" s="594">
        <v>0.5</v>
      </c>
      <c r="AA9" s="594"/>
      <c r="AB9" s="594"/>
      <c r="AC9" s="594"/>
      <c r="AD9" s="595">
        <v>545919</v>
      </c>
      <c r="AE9" s="595"/>
      <c r="AF9" s="595"/>
      <c r="AG9" s="595"/>
      <c r="AH9" s="595"/>
      <c r="AI9" s="595"/>
      <c r="AJ9" s="595"/>
      <c r="AK9" s="595"/>
      <c r="AL9" s="596">
        <v>0.8</v>
      </c>
      <c r="AM9" s="597"/>
      <c r="AN9" s="597"/>
      <c r="AO9" s="598"/>
      <c r="AP9" s="588" t="s">
        <v>224</v>
      </c>
      <c r="AQ9" s="589"/>
      <c r="AR9" s="589"/>
      <c r="AS9" s="589"/>
      <c r="AT9" s="589"/>
      <c r="AU9" s="589"/>
      <c r="AV9" s="589"/>
      <c r="AW9" s="589"/>
      <c r="AX9" s="589"/>
      <c r="AY9" s="589"/>
      <c r="AZ9" s="589"/>
      <c r="BA9" s="589"/>
      <c r="BB9" s="589"/>
      <c r="BC9" s="589"/>
      <c r="BD9" s="589"/>
      <c r="BE9" s="589"/>
      <c r="BF9" s="590"/>
      <c r="BG9" s="591">
        <v>21794193</v>
      </c>
      <c r="BH9" s="592"/>
      <c r="BI9" s="592"/>
      <c r="BJ9" s="592"/>
      <c r="BK9" s="592"/>
      <c r="BL9" s="592"/>
      <c r="BM9" s="592"/>
      <c r="BN9" s="593"/>
      <c r="BO9" s="594">
        <v>39.4</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10026462</v>
      </c>
      <c r="CS9" s="592"/>
      <c r="CT9" s="592"/>
      <c r="CU9" s="592"/>
      <c r="CV9" s="592"/>
      <c r="CW9" s="592"/>
      <c r="CX9" s="592"/>
      <c r="CY9" s="593"/>
      <c r="CZ9" s="594">
        <v>8.6</v>
      </c>
      <c r="DA9" s="594"/>
      <c r="DB9" s="594"/>
      <c r="DC9" s="594"/>
      <c r="DD9" s="600">
        <v>330009</v>
      </c>
      <c r="DE9" s="592"/>
      <c r="DF9" s="592"/>
      <c r="DG9" s="592"/>
      <c r="DH9" s="592"/>
      <c r="DI9" s="592"/>
      <c r="DJ9" s="592"/>
      <c r="DK9" s="592"/>
      <c r="DL9" s="592"/>
      <c r="DM9" s="592"/>
      <c r="DN9" s="592"/>
      <c r="DO9" s="592"/>
      <c r="DP9" s="593"/>
      <c r="DQ9" s="600">
        <v>9047089</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3341472</v>
      </c>
      <c r="S10" s="592"/>
      <c r="T10" s="592"/>
      <c r="U10" s="592"/>
      <c r="V10" s="592"/>
      <c r="W10" s="592"/>
      <c r="X10" s="592"/>
      <c r="Y10" s="593"/>
      <c r="Z10" s="594">
        <v>2.8</v>
      </c>
      <c r="AA10" s="594"/>
      <c r="AB10" s="594"/>
      <c r="AC10" s="594"/>
      <c r="AD10" s="595">
        <v>3341472</v>
      </c>
      <c r="AE10" s="595"/>
      <c r="AF10" s="595"/>
      <c r="AG10" s="595"/>
      <c r="AH10" s="595"/>
      <c r="AI10" s="595"/>
      <c r="AJ10" s="595"/>
      <c r="AK10" s="595"/>
      <c r="AL10" s="596">
        <v>4.9000000000000004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682225</v>
      </c>
      <c r="BH10" s="592"/>
      <c r="BI10" s="592"/>
      <c r="BJ10" s="592"/>
      <c r="BK10" s="592"/>
      <c r="BL10" s="592"/>
      <c r="BM10" s="592"/>
      <c r="BN10" s="593"/>
      <c r="BO10" s="594">
        <v>1.2</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449171</v>
      </c>
      <c r="CS10" s="592"/>
      <c r="CT10" s="592"/>
      <c r="CU10" s="592"/>
      <c r="CV10" s="592"/>
      <c r="CW10" s="592"/>
      <c r="CX10" s="592"/>
      <c r="CY10" s="593"/>
      <c r="CZ10" s="594">
        <v>0.4</v>
      </c>
      <c r="DA10" s="594"/>
      <c r="DB10" s="594"/>
      <c r="DC10" s="594"/>
      <c r="DD10" s="600" t="s">
        <v>113</v>
      </c>
      <c r="DE10" s="592"/>
      <c r="DF10" s="592"/>
      <c r="DG10" s="592"/>
      <c r="DH10" s="592"/>
      <c r="DI10" s="592"/>
      <c r="DJ10" s="592"/>
      <c r="DK10" s="592"/>
      <c r="DL10" s="592"/>
      <c r="DM10" s="592"/>
      <c r="DN10" s="592"/>
      <c r="DO10" s="592"/>
      <c r="DP10" s="593"/>
      <c r="DQ10" s="600">
        <v>202775</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84626</v>
      </c>
      <c r="S11" s="592"/>
      <c r="T11" s="592"/>
      <c r="U11" s="592"/>
      <c r="V11" s="592"/>
      <c r="W11" s="592"/>
      <c r="X11" s="592"/>
      <c r="Y11" s="593"/>
      <c r="Z11" s="594">
        <v>0.1</v>
      </c>
      <c r="AA11" s="594"/>
      <c r="AB11" s="594"/>
      <c r="AC11" s="594"/>
      <c r="AD11" s="595">
        <v>84626</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3138142</v>
      </c>
      <c r="BH11" s="592"/>
      <c r="BI11" s="592"/>
      <c r="BJ11" s="592"/>
      <c r="BK11" s="592"/>
      <c r="BL11" s="592"/>
      <c r="BM11" s="592"/>
      <c r="BN11" s="593"/>
      <c r="BO11" s="594">
        <v>5.7</v>
      </c>
      <c r="BP11" s="594"/>
      <c r="BQ11" s="594"/>
      <c r="BR11" s="594"/>
      <c r="BS11" s="600">
        <v>511747</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198879</v>
      </c>
      <c r="CS11" s="592"/>
      <c r="CT11" s="592"/>
      <c r="CU11" s="592"/>
      <c r="CV11" s="592"/>
      <c r="CW11" s="592"/>
      <c r="CX11" s="592"/>
      <c r="CY11" s="593"/>
      <c r="CZ11" s="594">
        <v>0.2</v>
      </c>
      <c r="DA11" s="594"/>
      <c r="DB11" s="594"/>
      <c r="DC11" s="594"/>
      <c r="DD11" s="600">
        <v>19340</v>
      </c>
      <c r="DE11" s="592"/>
      <c r="DF11" s="592"/>
      <c r="DG11" s="592"/>
      <c r="DH11" s="592"/>
      <c r="DI11" s="592"/>
      <c r="DJ11" s="592"/>
      <c r="DK11" s="592"/>
      <c r="DL11" s="592"/>
      <c r="DM11" s="592"/>
      <c r="DN11" s="592"/>
      <c r="DO11" s="592"/>
      <c r="DP11" s="593"/>
      <c r="DQ11" s="600">
        <v>191965</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20793934</v>
      </c>
      <c r="BH12" s="592"/>
      <c r="BI12" s="592"/>
      <c r="BJ12" s="592"/>
      <c r="BK12" s="592"/>
      <c r="BL12" s="592"/>
      <c r="BM12" s="592"/>
      <c r="BN12" s="593"/>
      <c r="BO12" s="594">
        <v>37.6</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472451</v>
      </c>
      <c r="CS12" s="592"/>
      <c r="CT12" s="592"/>
      <c r="CU12" s="592"/>
      <c r="CV12" s="592"/>
      <c r="CW12" s="592"/>
      <c r="CX12" s="592"/>
      <c r="CY12" s="593"/>
      <c r="CZ12" s="594">
        <v>0.4</v>
      </c>
      <c r="DA12" s="594"/>
      <c r="DB12" s="594"/>
      <c r="DC12" s="594"/>
      <c r="DD12" s="600">
        <v>151488</v>
      </c>
      <c r="DE12" s="592"/>
      <c r="DF12" s="592"/>
      <c r="DG12" s="592"/>
      <c r="DH12" s="592"/>
      <c r="DI12" s="592"/>
      <c r="DJ12" s="592"/>
      <c r="DK12" s="592"/>
      <c r="DL12" s="592"/>
      <c r="DM12" s="592"/>
      <c r="DN12" s="592"/>
      <c r="DO12" s="592"/>
      <c r="DP12" s="593"/>
      <c r="DQ12" s="600">
        <v>432607</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311127</v>
      </c>
      <c r="S13" s="592"/>
      <c r="T13" s="592"/>
      <c r="U13" s="592"/>
      <c r="V13" s="592"/>
      <c r="W13" s="592"/>
      <c r="X13" s="592"/>
      <c r="Y13" s="593"/>
      <c r="Z13" s="594">
        <v>0.3</v>
      </c>
      <c r="AA13" s="594"/>
      <c r="AB13" s="594"/>
      <c r="AC13" s="594"/>
      <c r="AD13" s="595">
        <v>311127</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20468550</v>
      </c>
      <c r="BH13" s="592"/>
      <c r="BI13" s="592"/>
      <c r="BJ13" s="592"/>
      <c r="BK13" s="592"/>
      <c r="BL13" s="592"/>
      <c r="BM13" s="592"/>
      <c r="BN13" s="593"/>
      <c r="BO13" s="594">
        <v>37</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10082309</v>
      </c>
      <c r="CS13" s="592"/>
      <c r="CT13" s="592"/>
      <c r="CU13" s="592"/>
      <c r="CV13" s="592"/>
      <c r="CW13" s="592"/>
      <c r="CX13" s="592"/>
      <c r="CY13" s="593"/>
      <c r="CZ13" s="594">
        <v>8.6</v>
      </c>
      <c r="DA13" s="594"/>
      <c r="DB13" s="594"/>
      <c r="DC13" s="594"/>
      <c r="DD13" s="600">
        <v>1394225</v>
      </c>
      <c r="DE13" s="592"/>
      <c r="DF13" s="592"/>
      <c r="DG13" s="592"/>
      <c r="DH13" s="592"/>
      <c r="DI13" s="592"/>
      <c r="DJ13" s="592"/>
      <c r="DK13" s="592"/>
      <c r="DL13" s="592"/>
      <c r="DM13" s="592"/>
      <c r="DN13" s="592"/>
      <c r="DO13" s="592"/>
      <c r="DP13" s="593"/>
      <c r="DQ13" s="600">
        <v>8981936</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356168</v>
      </c>
      <c r="BH14" s="592"/>
      <c r="BI14" s="592"/>
      <c r="BJ14" s="592"/>
      <c r="BK14" s="592"/>
      <c r="BL14" s="592"/>
      <c r="BM14" s="592"/>
      <c r="BN14" s="593"/>
      <c r="BO14" s="594">
        <v>0.6</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4788523</v>
      </c>
      <c r="CS14" s="592"/>
      <c r="CT14" s="592"/>
      <c r="CU14" s="592"/>
      <c r="CV14" s="592"/>
      <c r="CW14" s="592"/>
      <c r="CX14" s="592"/>
      <c r="CY14" s="593"/>
      <c r="CZ14" s="594">
        <v>4.0999999999999996</v>
      </c>
      <c r="DA14" s="594"/>
      <c r="DB14" s="594"/>
      <c r="DC14" s="594"/>
      <c r="DD14" s="600">
        <v>123762</v>
      </c>
      <c r="DE14" s="592"/>
      <c r="DF14" s="592"/>
      <c r="DG14" s="592"/>
      <c r="DH14" s="592"/>
      <c r="DI14" s="592"/>
      <c r="DJ14" s="592"/>
      <c r="DK14" s="592"/>
      <c r="DL14" s="592"/>
      <c r="DM14" s="592"/>
      <c r="DN14" s="592"/>
      <c r="DO14" s="592"/>
      <c r="DP14" s="593"/>
      <c r="DQ14" s="600">
        <v>4634638</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329811</v>
      </c>
      <c r="S15" s="592"/>
      <c r="T15" s="592"/>
      <c r="U15" s="592"/>
      <c r="V15" s="592"/>
      <c r="W15" s="592"/>
      <c r="X15" s="592"/>
      <c r="Y15" s="593"/>
      <c r="Z15" s="594">
        <v>0.3</v>
      </c>
      <c r="AA15" s="594"/>
      <c r="AB15" s="594"/>
      <c r="AC15" s="594"/>
      <c r="AD15" s="595">
        <v>329811</v>
      </c>
      <c r="AE15" s="595"/>
      <c r="AF15" s="595"/>
      <c r="AG15" s="595"/>
      <c r="AH15" s="595"/>
      <c r="AI15" s="595"/>
      <c r="AJ15" s="595"/>
      <c r="AK15" s="595"/>
      <c r="AL15" s="596">
        <v>0.5</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2150854</v>
      </c>
      <c r="BH15" s="592"/>
      <c r="BI15" s="592"/>
      <c r="BJ15" s="592"/>
      <c r="BK15" s="592"/>
      <c r="BL15" s="592"/>
      <c r="BM15" s="592"/>
      <c r="BN15" s="593"/>
      <c r="BO15" s="594">
        <v>3.9</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10633741</v>
      </c>
      <c r="CS15" s="592"/>
      <c r="CT15" s="592"/>
      <c r="CU15" s="592"/>
      <c r="CV15" s="592"/>
      <c r="CW15" s="592"/>
      <c r="CX15" s="592"/>
      <c r="CY15" s="593"/>
      <c r="CZ15" s="594">
        <v>9.1</v>
      </c>
      <c r="DA15" s="594"/>
      <c r="DB15" s="594"/>
      <c r="DC15" s="594"/>
      <c r="DD15" s="600">
        <v>2150133</v>
      </c>
      <c r="DE15" s="592"/>
      <c r="DF15" s="592"/>
      <c r="DG15" s="592"/>
      <c r="DH15" s="592"/>
      <c r="DI15" s="592"/>
      <c r="DJ15" s="592"/>
      <c r="DK15" s="592"/>
      <c r="DL15" s="592"/>
      <c r="DM15" s="592"/>
      <c r="DN15" s="592"/>
      <c r="DO15" s="592"/>
      <c r="DP15" s="593"/>
      <c r="DQ15" s="600">
        <v>9354476</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11140429</v>
      </c>
      <c r="S16" s="592"/>
      <c r="T16" s="592"/>
      <c r="U16" s="592"/>
      <c r="V16" s="592"/>
      <c r="W16" s="592"/>
      <c r="X16" s="592"/>
      <c r="Y16" s="593"/>
      <c r="Z16" s="594">
        <v>9.4</v>
      </c>
      <c r="AA16" s="594"/>
      <c r="AB16" s="594"/>
      <c r="AC16" s="594"/>
      <c r="AD16" s="595">
        <v>10834931</v>
      </c>
      <c r="AE16" s="595"/>
      <c r="AF16" s="595"/>
      <c r="AG16" s="595"/>
      <c r="AH16" s="595"/>
      <c r="AI16" s="595"/>
      <c r="AJ16" s="595"/>
      <c r="AK16" s="595"/>
      <c r="AL16" s="596">
        <v>15.9</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153944</v>
      </c>
      <c r="CS16" s="592"/>
      <c r="CT16" s="592"/>
      <c r="CU16" s="592"/>
      <c r="CV16" s="592"/>
      <c r="CW16" s="592"/>
      <c r="CX16" s="592"/>
      <c r="CY16" s="593"/>
      <c r="CZ16" s="594">
        <v>0.1</v>
      </c>
      <c r="DA16" s="594"/>
      <c r="DB16" s="594"/>
      <c r="DC16" s="594"/>
      <c r="DD16" s="600" t="s">
        <v>113</v>
      </c>
      <c r="DE16" s="592"/>
      <c r="DF16" s="592"/>
      <c r="DG16" s="592"/>
      <c r="DH16" s="592"/>
      <c r="DI16" s="592"/>
      <c r="DJ16" s="592"/>
      <c r="DK16" s="592"/>
      <c r="DL16" s="592"/>
      <c r="DM16" s="592"/>
      <c r="DN16" s="592"/>
      <c r="DO16" s="592"/>
      <c r="DP16" s="593"/>
      <c r="DQ16" s="600">
        <v>153944</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10834931</v>
      </c>
      <c r="S17" s="592"/>
      <c r="T17" s="592"/>
      <c r="U17" s="592"/>
      <c r="V17" s="592"/>
      <c r="W17" s="592"/>
      <c r="X17" s="592"/>
      <c r="Y17" s="593"/>
      <c r="Z17" s="594">
        <v>9.1</v>
      </c>
      <c r="AA17" s="594"/>
      <c r="AB17" s="594"/>
      <c r="AC17" s="594"/>
      <c r="AD17" s="595">
        <v>10834931</v>
      </c>
      <c r="AE17" s="595"/>
      <c r="AF17" s="595"/>
      <c r="AG17" s="595"/>
      <c r="AH17" s="595"/>
      <c r="AI17" s="595"/>
      <c r="AJ17" s="595"/>
      <c r="AK17" s="595"/>
      <c r="AL17" s="596">
        <v>15.9</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13227773</v>
      </c>
      <c r="CS17" s="592"/>
      <c r="CT17" s="592"/>
      <c r="CU17" s="592"/>
      <c r="CV17" s="592"/>
      <c r="CW17" s="592"/>
      <c r="CX17" s="592"/>
      <c r="CY17" s="593"/>
      <c r="CZ17" s="594">
        <v>11.3</v>
      </c>
      <c r="DA17" s="594"/>
      <c r="DB17" s="594"/>
      <c r="DC17" s="594"/>
      <c r="DD17" s="600" t="s">
        <v>113</v>
      </c>
      <c r="DE17" s="592"/>
      <c r="DF17" s="592"/>
      <c r="DG17" s="592"/>
      <c r="DH17" s="592"/>
      <c r="DI17" s="592"/>
      <c r="DJ17" s="592"/>
      <c r="DK17" s="592"/>
      <c r="DL17" s="592"/>
      <c r="DM17" s="592"/>
      <c r="DN17" s="592"/>
      <c r="DO17" s="592"/>
      <c r="DP17" s="593"/>
      <c r="DQ17" s="600">
        <v>13227773</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305470</v>
      </c>
      <c r="S18" s="592"/>
      <c r="T18" s="592"/>
      <c r="U18" s="592"/>
      <c r="V18" s="592"/>
      <c r="W18" s="592"/>
      <c r="X18" s="592"/>
      <c r="Y18" s="593"/>
      <c r="Z18" s="594">
        <v>0.3</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28</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5840104</v>
      </c>
      <c r="BH19" s="592"/>
      <c r="BI19" s="592"/>
      <c r="BJ19" s="592"/>
      <c r="BK19" s="592"/>
      <c r="BL19" s="592"/>
      <c r="BM19" s="592"/>
      <c r="BN19" s="593"/>
      <c r="BO19" s="594">
        <v>10.6</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72287270</v>
      </c>
      <c r="S20" s="592"/>
      <c r="T20" s="592"/>
      <c r="U20" s="592"/>
      <c r="V20" s="592"/>
      <c r="W20" s="592"/>
      <c r="X20" s="592"/>
      <c r="Y20" s="593"/>
      <c r="Z20" s="594">
        <v>60.8</v>
      </c>
      <c r="AA20" s="594"/>
      <c r="AB20" s="594"/>
      <c r="AC20" s="594"/>
      <c r="AD20" s="595">
        <v>67495475</v>
      </c>
      <c r="AE20" s="595"/>
      <c r="AF20" s="595"/>
      <c r="AG20" s="595"/>
      <c r="AH20" s="595"/>
      <c r="AI20" s="595"/>
      <c r="AJ20" s="595"/>
      <c r="AK20" s="595"/>
      <c r="AL20" s="596">
        <v>99.2</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5840104</v>
      </c>
      <c r="BH20" s="592"/>
      <c r="BI20" s="592"/>
      <c r="BJ20" s="592"/>
      <c r="BK20" s="592"/>
      <c r="BL20" s="592"/>
      <c r="BM20" s="592"/>
      <c r="BN20" s="593"/>
      <c r="BO20" s="594">
        <v>10.6</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116989314</v>
      </c>
      <c r="CS20" s="592"/>
      <c r="CT20" s="592"/>
      <c r="CU20" s="592"/>
      <c r="CV20" s="592"/>
      <c r="CW20" s="592"/>
      <c r="CX20" s="592"/>
      <c r="CY20" s="593"/>
      <c r="CZ20" s="594">
        <v>100</v>
      </c>
      <c r="DA20" s="594"/>
      <c r="DB20" s="594"/>
      <c r="DC20" s="594"/>
      <c r="DD20" s="600">
        <v>5110737</v>
      </c>
      <c r="DE20" s="592"/>
      <c r="DF20" s="592"/>
      <c r="DG20" s="592"/>
      <c r="DH20" s="592"/>
      <c r="DI20" s="592"/>
      <c r="DJ20" s="592"/>
      <c r="DK20" s="592"/>
      <c r="DL20" s="592"/>
      <c r="DM20" s="592"/>
      <c r="DN20" s="592"/>
      <c r="DO20" s="592"/>
      <c r="DP20" s="593"/>
      <c r="DQ20" s="600">
        <v>82366428</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62435</v>
      </c>
      <c r="S21" s="592"/>
      <c r="T21" s="592"/>
      <c r="U21" s="592"/>
      <c r="V21" s="592"/>
      <c r="W21" s="592"/>
      <c r="X21" s="592"/>
      <c r="Y21" s="593"/>
      <c r="Z21" s="594">
        <v>0.1</v>
      </c>
      <c r="AA21" s="594"/>
      <c r="AB21" s="594"/>
      <c r="AC21" s="594"/>
      <c r="AD21" s="595">
        <v>62435</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1200457</v>
      </c>
      <c r="S22" s="592"/>
      <c r="T22" s="592"/>
      <c r="U22" s="592"/>
      <c r="V22" s="592"/>
      <c r="W22" s="592"/>
      <c r="X22" s="592"/>
      <c r="Y22" s="593"/>
      <c r="Z22" s="594">
        <v>1</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v>1353807</v>
      </c>
      <c r="BH22" s="592"/>
      <c r="BI22" s="592"/>
      <c r="BJ22" s="592"/>
      <c r="BK22" s="592"/>
      <c r="BL22" s="592"/>
      <c r="BM22" s="592"/>
      <c r="BN22" s="593"/>
      <c r="BO22" s="594">
        <v>2.4</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1918343</v>
      </c>
      <c r="S23" s="592"/>
      <c r="T23" s="592"/>
      <c r="U23" s="592"/>
      <c r="V23" s="592"/>
      <c r="W23" s="592"/>
      <c r="X23" s="592"/>
      <c r="Y23" s="593"/>
      <c r="Z23" s="594">
        <v>1.6</v>
      </c>
      <c r="AA23" s="594"/>
      <c r="AB23" s="594"/>
      <c r="AC23" s="594"/>
      <c r="AD23" s="595">
        <v>431684</v>
      </c>
      <c r="AE23" s="595"/>
      <c r="AF23" s="595"/>
      <c r="AG23" s="595"/>
      <c r="AH23" s="595"/>
      <c r="AI23" s="595"/>
      <c r="AJ23" s="595"/>
      <c r="AK23" s="595"/>
      <c r="AL23" s="596">
        <v>0.6</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4486297</v>
      </c>
      <c r="BH23" s="592"/>
      <c r="BI23" s="592"/>
      <c r="BJ23" s="592"/>
      <c r="BK23" s="592"/>
      <c r="BL23" s="592"/>
      <c r="BM23" s="592"/>
      <c r="BN23" s="593"/>
      <c r="BO23" s="594">
        <v>8.1</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466723</v>
      </c>
      <c r="S24" s="592"/>
      <c r="T24" s="592"/>
      <c r="U24" s="592"/>
      <c r="V24" s="592"/>
      <c r="W24" s="592"/>
      <c r="X24" s="592"/>
      <c r="Y24" s="593"/>
      <c r="Z24" s="594">
        <v>0.4</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69155912</v>
      </c>
      <c r="CS24" s="581"/>
      <c r="CT24" s="581"/>
      <c r="CU24" s="581"/>
      <c r="CV24" s="581"/>
      <c r="CW24" s="581"/>
      <c r="CX24" s="581"/>
      <c r="CY24" s="582"/>
      <c r="CZ24" s="618">
        <v>59.1</v>
      </c>
      <c r="DA24" s="619"/>
      <c r="DB24" s="619"/>
      <c r="DC24" s="620"/>
      <c r="DD24" s="617">
        <v>41746671</v>
      </c>
      <c r="DE24" s="581"/>
      <c r="DF24" s="581"/>
      <c r="DG24" s="581"/>
      <c r="DH24" s="581"/>
      <c r="DI24" s="581"/>
      <c r="DJ24" s="581"/>
      <c r="DK24" s="582"/>
      <c r="DL24" s="617">
        <v>39021038</v>
      </c>
      <c r="DM24" s="581"/>
      <c r="DN24" s="581"/>
      <c r="DO24" s="581"/>
      <c r="DP24" s="581"/>
      <c r="DQ24" s="581"/>
      <c r="DR24" s="581"/>
      <c r="DS24" s="581"/>
      <c r="DT24" s="581"/>
      <c r="DU24" s="581"/>
      <c r="DV24" s="582"/>
      <c r="DW24" s="585">
        <v>51.3</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21487037</v>
      </c>
      <c r="S25" s="592"/>
      <c r="T25" s="592"/>
      <c r="U25" s="592"/>
      <c r="V25" s="592"/>
      <c r="W25" s="592"/>
      <c r="X25" s="592"/>
      <c r="Y25" s="593"/>
      <c r="Z25" s="594">
        <v>18.100000000000001</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19641712</v>
      </c>
      <c r="CS25" s="623"/>
      <c r="CT25" s="623"/>
      <c r="CU25" s="623"/>
      <c r="CV25" s="623"/>
      <c r="CW25" s="623"/>
      <c r="CX25" s="623"/>
      <c r="CY25" s="624"/>
      <c r="CZ25" s="625">
        <v>16.8</v>
      </c>
      <c r="DA25" s="626"/>
      <c r="DB25" s="626"/>
      <c r="DC25" s="627"/>
      <c r="DD25" s="600">
        <v>17969650</v>
      </c>
      <c r="DE25" s="623"/>
      <c r="DF25" s="623"/>
      <c r="DG25" s="623"/>
      <c r="DH25" s="623"/>
      <c r="DI25" s="623"/>
      <c r="DJ25" s="623"/>
      <c r="DK25" s="624"/>
      <c r="DL25" s="600">
        <v>17643478</v>
      </c>
      <c r="DM25" s="623"/>
      <c r="DN25" s="623"/>
      <c r="DO25" s="623"/>
      <c r="DP25" s="623"/>
      <c r="DQ25" s="623"/>
      <c r="DR25" s="623"/>
      <c r="DS25" s="623"/>
      <c r="DT25" s="623"/>
      <c r="DU25" s="623"/>
      <c r="DV25" s="624"/>
      <c r="DW25" s="596">
        <v>23.2</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13666910</v>
      </c>
      <c r="CS26" s="592"/>
      <c r="CT26" s="592"/>
      <c r="CU26" s="592"/>
      <c r="CV26" s="592"/>
      <c r="CW26" s="592"/>
      <c r="CX26" s="592"/>
      <c r="CY26" s="593"/>
      <c r="CZ26" s="625">
        <v>11.7</v>
      </c>
      <c r="DA26" s="626"/>
      <c r="DB26" s="626"/>
      <c r="DC26" s="627"/>
      <c r="DD26" s="600">
        <v>12207707</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8132236</v>
      </c>
      <c r="S27" s="592"/>
      <c r="T27" s="592"/>
      <c r="U27" s="592"/>
      <c r="V27" s="592"/>
      <c r="W27" s="592"/>
      <c r="X27" s="592"/>
      <c r="Y27" s="593"/>
      <c r="Z27" s="594">
        <v>6.8</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55300051</v>
      </c>
      <c r="BH27" s="592"/>
      <c r="BI27" s="592"/>
      <c r="BJ27" s="592"/>
      <c r="BK27" s="592"/>
      <c r="BL27" s="592"/>
      <c r="BM27" s="592"/>
      <c r="BN27" s="593"/>
      <c r="BO27" s="594">
        <v>100</v>
      </c>
      <c r="BP27" s="594"/>
      <c r="BQ27" s="594"/>
      <c r="BR27" s="594"/>
      <c r="BS27" s="600">
        <v>511747</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36286427</v>
      </c>
      <c r="CS27" s="623"/>
      <c r="CT27" s="623"/>
      <c r="CU27" s="623"/>
      <c r="CV27" s="623"/>
      <c r="CW27" s="623"/>
      <c r="CX27" s="623"/>
      <c r="CY27" s="624"/>
      <c r="CZ27" s="625">
        <v>31</v>
      </c>
      <c r="DA27" s="626"/>
      <c r="DB27" s="626"/>
      <c r="DC27" s="627"/>
      <c r="DD27" s="600">
        <v>10549248</v>
      </c>
      <c r="DE27" s="623"/>
      <c r="DF27" s="623"/>
      <c r="DG27" s="623"/>
      <c r="DH27" s="623"/>
      <c r="DI27" s="623"/>
      <c r="DJ27" s="623"/>
      <c r="DK27" s="624"/>
      <c r="DL27" s="600">
        <v>10542487</v>
      </c>
      <c r="DM27" s="623"/>
      <c r="DN27" s="623"/>
      <c r="DO27" s="623"/>
      <c r="DP27" s="623"/>
      <c r="DQ27" s="623"/>
      <c r="DR27" s="623"/>
      <c r="DS27" s="623"/>
      <c r="DT27" s="623"/>
      <c r="DU27" s="623"/>
      <c r="DV27" s="624"/>
      <c r="DW27" s="596">
        <v>13.9</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137834</v>
      </c>
      <c r="S28" s="592"/>
      <c r="T28" s="592"/>
      <c r="U28" s="592"/>
      <c r="V28" s="592"/>
      <c r="W28" s="592"/>
      <c r="X28" s="592"/>
      <c r="Y28" s="593"/>
      <c r="Z28" s="594">
        <v>0.1</v>
      </c>
      <c r="AA28" s="594"/>
      <c r="AB28" s="594"/>
      <c r="AC28" s="594"/>
      <c r="AD28" s="595">
        <v>32766</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13227773</v>
      </c>
      <c r="CS28" s="592"/>
      <c r="CT28" s="592"/>
      <c r="CU28" s="592"/>
      <c r="CV28" s="592"/>
      <c r="CW28" s="592"/>
      <c r="CX28" s="592"/>
      <c r="CY28" s="593"/>
      <c r="CZ28" s="625">
        <v>11.3</v>
      </c>
      <c r="DA28" s="626"/>
      <c r="DB28" s="626"/>
      <c r="DC28" s="627"/>
      <c r="DD28" s="600">
        <v>13227773</v>
      </c>
      <c r="DE28" s="592"/>
      <c r="DF28" s="592"/>
      <c r="DG28" s="592"/>
      <c r="DH28" s="592"/>
      <c r="DI28" s="592"/>
      <c r="DJ28" s="592"/>
      <c r="DK28" s="593"/>
      <c r="DL28" s="600">
        <v>10835073</v>
      </c>
      <c r="DM28" s="592"/>
      <c r="DN28" s="592"/>
      <c r="DO28" s="592"/>
      <c r="DP28" s="592"/>
      <c r="DQ28" s="592"/>
      <c r="DR28" s="592"/>
      <c r="DS28" s="592"/>
      <c r="DT28" s="592"/>
      <c r="DU28" s="592"/>
      <c r="DV28" s="593"/>
      <c r="DW28" s="596">
        <v>14.2</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365972</v>
      </c>
      <c r="S29" s="592"/>
      <c r="T29" s="592"/>
      <c r="U29" s="592"/>
      <c r="V29" s="592"/>
      <c r="W29" s="592"/>
      <c r="X29" s="592"/>
      <c r="Y29" s="593"/>
      <c r="Z29" s="594">
        <v>0.3</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13224510</v>
      </c>
      <c r="CS29" s="623"/>
      <c r="CT29" s="623"/>
      <c r="CU29" s="623"/>
      <c r="CV29" s="623"/>
      <c r="CW29" s="623"/>
      <c r="CX29" s="623"/>
      <c r="CY29" s="624"/>
      <c r="CZ29" s="625">
        <v>11.3</v>
      </c>
      <c r="DA29" s="626"/>
      <c r="DB29" s="626"/>
      <c r="DC29" s="627"/>
      <c r="DD29" s="600">
        <v>13224510</v>
      </c>
      <c r="DE29" s="623"/>
      <c r="DF29" s="623"/>
      <c r="DG29" s="623"/>
      <c r="DH29" s="623"/>
      <c r="DI29" s="623"/>
      <c r="DJ29" s="623"/>
      <c r="DK29" s="624"/>
      <c r="DL29" s="600">
        <v>10831810</v>
      </c>
      <c r="DM29" s="623"/>
      <c r="DN29" s="623"/>
      <c r="DO29" s="623"/>
      <c r="DP29" s="623"/>
      <c r="DQ29" s="623"/>
      <c r="DR29" s="623"/>
      <c r="DS29" s="623"/>
      <c r="DT29" s="623"/>
      <c r="DU29" s="623"/>
      <c r="DV29" s="624"/>
      <c r="DW29" s="596">
        <v>14.2</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436240</v>
      </c>
      <c r="S30" s="592"/>
      <c r="T30" s="592"/>
      <c r="U30" s="592"/>
      <c r="V30" s="592"/>
      <c r="W30" s="592"/>
      <c r="X30" s="592"/>
      <c r="Y30" s="593"/>
      <c r="Z30" s="594">
        <v>0.4</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99.2</v>
      </c>
      <c r="BH30" s="650"/>
      <c r="BI30" s="650"/>
      <c r="BJ30" s="650"/>
      <c r="BK30" s="650"/>
      <c r="BL30" s="650"/>
      <c r="BM30" s="586">
        <v>96.4</v>
      </c>
      <c r="BN30" s="650"/>
      <c r="BO30" s="650"/>
      <c r="BP30" s="650"/>
      <c r="BQ30" s="651"/>
      <c r="BR30" s="649">
        <v>99.1</v>
      </c>
      <c r="BS30" s="650"/>
      <c r="BT30" s="650"/>
      <c r="BU30" s="650"/>
      <c r="BV30" s="650"/>
      <c r="BW30" s="650"/>
      <c r="BX30" s="586">
        <v>95.8</v>
      </c>
      <c r="BY30" s="650"/>
      <c r="BZ30" s="650"/>
      <c r="CA30" s="650"/>
      <c r="CB30" s="651"/>
      <c r="CD30" s="654"/>
      <c r="CE30" s="655"/>
      <c r="CF30" s="605" t="s">
        <v>292</v>
      </c>
      <c r="CG30" s="606"/>
      <c r="CH30" s="606"/>
      <c r="CI30" s="606"/>
      <c r="CJ30" s="606"/>
      <c r="CK30" s="606"/>
      <c r="CL30" s="606"/>
      <c r="CM30" s="606"/>
      <c r="CN30" s="606"/>
      <c r="CO30" s="606"/>
      <c r="CP30" s="606"/>
      <c r="CQ30" s="607"/>
      <c r="CR30" s="591">
        <v>11838945</v>
      </c>
      <c r="CS30" s="592"/>
      <c r="CT30" s="592"/>
      <c r="CU30" s="592"/>
      <c r="CV30" s="592"/>
      <c r="CW30" s="592"/>
      <c r="CX30" s="592"/>
      <c r="CY30" s="593"/>
      <c r="CZ30" s="625">
        <v>10.1</v>
      </c>
      <c r="DA30" s="626"/>
      <c r="DB30" s="626"/>
      <c r="DC30" s="627"/>
      <c r="DD30" s="600">
        <v>11838945</v>
      </c>
      <c r="DE30" s="592"/>
      <c r="DF30" s="592"/>
      <c r="DG30" s="592"/>
      <c r="DH30" s="592"/>
      <c r="DI30" s="592"/>
      <c r="DJ30" s="592"/>
      <c r="DK30" s="593"/>
      <c r="DL30" s="600">
        <v>9446245</v>
      </c>
      <c r="DM30" s="592"/>
      <c r="DN30" s="592"/>
      <c r="DO30" s="592"/>
      <c r="DP30" s="592"/>
      <c r="DQ30" s="592"/>
      <c r="DR30" s="592"/>
      <c r="DS30" s="592"/>
      <c r="DT30" s="592"/>
      <c r="DU30" s="592"/>
      <c r="DV30" s="593"/>
      <c r="DW30" s="596">
        <v>12.4</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1601501</v>
      </c>
      <c r="S31" s="592"/>
      <c r="T31" s="592"/>
      <c r="U31" s="592"/>
      <c r="V31" s="592"/>
      <c r="W31" s="592"/>
      <c r="X31" s="592"/>
      <c r="Y31" s="593"/>
      <c r="Z31" s="594">
        <v>1.3</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99.1</v>
      </c>
      <c r="BH31" s="623"/>
      <c r="BI31" s="623"/>
      <c r="BJ31" s="623"/>
      <c r="BK31" s="623"/>
      <c r="BL31" s="623"/>
      <c r="BM31" s="597">
        <v>96.5</v>
      </c>
      <c r="BN31" s="647"/>
      <c r="BO31" s="647"/>
      <c r="BP31" s="647"/>
      <c r="BQ31" s="648"/>
      <c r="BR31" s="646">
        <v>99</v>
      </c>
      <c r="BS31" s="623"/>
      <c r="BT31" s="623"/>
      <c r="BU31" s="623"/>
      <c r="BV31" s="623"/>
      <c r="BW31" s="623"/>
      <c r="BX31" s="597">
        <v>95.8</v>
      </c>
      <c r="BY31" s="647"/>
      <c r="BZ31" s="647"/>
      <c r="CA31" s="647"/>
      <c r="CB31" s="648"/>
      <c r="CD31" s="654"/>
      <c r="CE31" s="655"/>
      <c r="CF31" s="605" t="s">
        <v>296</v>
      </c>
      <c r="CG31" s="606"/>
      <c r="CH31" s="606"/>
      <c r="CI31" s="606"/>
      <c r="CJ31" s="606"/>
      <c r="CK31" s="606"/>
      <c r="CL31" s="606"/>
      <c r="CM31" s="606"/>
      <c r="CN31" s="606"/>
      <c r="CO31" s="606"/>
      <c r="CP31" s="606"/>
      <c r="CQ31" s="607"/>
      <c r="CR31" s="591">
        <v>1385565</v>
      </c>
      <c r="CS31" s="623"/>
      <c r="CT31" s="623"/>
      <c r="CU31" s="623"/>
      <c r="CV31" s="623"/>
      <c r="CW31" s="623"/>
      <c r="CX31" s="623"/>
      <c r="CY31" s="624"/>
      <c r="CZ31" s="625">
        <v>1.2</v>
      </c>
      <c r="DA31" s="626"/>
      <c r="DB31" s="626"/>
      <c r="DC31" s="627"/>
      <c r="DD31" s="600">
        <v>1385565</v>
      </c>
      <c r="DE31" s="623"/>
      <c r="DF31" s="623"/>
      <c r="DG31" s="623"/>
      <c r="DH31" s="623"/>
      <c r="DI31" s="623"/>
      <c r="DJ31" s="623"/>
      <c r="DK31" s="624"/>
      <c r="DL31" s="600">
        <v>1385565</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1272738</v>
      </c>
      <c r="S32" s="592"/>
      <c r="T32" s="592"/>
      <c r="U32" s="592"/>
      <c r="V32" s="592"/>
      <c r="W32" s="592"/>
      <c r="X32" s="592"/>
      <c r="Y32" s="593"/>
      <c r="Z32" s="594">
        <v>1.1000000000000001</v>
      </c>
      <c r="AA32" s="594"/>
      <c r="AB32" s="594"/>
      <c r="AC32" s="594"/>
      <c r="AD32" s="595">
        <v>4352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99.2</v>
      </c>
      <c r="BH32" s="659"/>
      <c r="BI32" s="659"/>
      <c r="BJ32" s="659"/>
      <c r="BK32" s="659"/>
      <c r="BL32" s="659"/>
      <c r="BM32" s="660">
        <v>96</v>
      </c>
      <c r="BN32" s="659"/>
      <c r="BO32" s="659"/>
      <c r="BP32" s="659"/>
      <c r="BQ32" s="661"/>
      <c r="BR32" s="658">
        <v>99.1</v>
      </c>
      <c r="BS32" s="659"/>
      <c r="BT32" s="659"/>
      <c r="BU32" s="659"/>
      <c r="BV32" s="659"/>
      <c r="BW32" s="659"/>
      <c r="BX32" s="660">
        <v>95.4</v>
      </c>
      <c r="BY32" s="659"/>
      <c r="BZ32" s="659"/>
      <c r="CA32" s="659"/>
      <c r="CB32" s="661"/>
      <c r="CD32" s="656"/>
      <c r="CE32" s="657"/>
      <c r="CF32" s="605" t="s">
        <v>299</v>
      </c>
      <c r="CG32" s="606"/>
      <c r="CH32" s="606"/>
      <c r="CI32" s="606"/>
      <c r="CJ32" s="606"/>
      <c r="CK32" s="606"/>
      <c r="CL32" s="606"/>
      <c r="CM32" s="606"/>
      <c r="CN32" s="606"/>
      <c r="CO32" s="606"/>
      <c r="CP32" s="606"/>
      <c r="CQ32" s="607"/>
      <c r="CR32" s="591">
        <v>3263</v>
      </c>
      <c r="CS32" s="592"/>
      <c r="CT32" s="592"/>
      <c r="CU32" s="592"/>
      <c r="CV32" s="592"/>
      <c r="CW32" s="592"/>
      <c r="CX32" s="592"/>
      <c r="CY32" s="593"/>
      <c r="CZ32" s="625">
        <v>0</v>
      </c>
      <c r="DA32" s="626"/>
      <c r="DB32" s="626"/>
      <c r="DC32" s="627"/>
      <c r="DD32" s="600">
        <v>3263</v>
      </c>
      <c r="DE32" s="592"/>
      <c r="DF32" s="592"/>
      <c r="DG32" s="592"/>
      <c r="DH32" s="592"/>
      <c r="DI32" s="592"/>
      <c r="DJ32" s="592"/>
      <c r="DK32" s="593"/>
      <c r="DL32" s="600">
        <v>3263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9514395</v>
      </c>
      <c r="S33" s="592"/>
      <c r="T33" s="592"/>
      <c r="U33" s="592"/>
      <c r="V33" s="592"/>
      <c r="W33" s="592"/>
      <c r="X33" s="592"/>
      <c r="Y33" s="593"/>
      <c r="Z33" s="594">
        <v>8</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42568721</v>
      </c>
      <c r="CS33" s="623"/>
      <c r="CT33" s="623"/>
      <c r="CU33" s="623"/>
      <c r="CV33" s="623"/>
      <c r="CW33" s="623"/>
      <c r="CX33" s="623"/>
      <c r="CY33" s="624"/>
      <c r="CZ33" s="625">
        <v>36.4</v>
      </c>
      <c r="DA33" s="626"/>
      <c r="DB33" s="626"/>
      <c r="DC33" s="627"/>
      <c r="DD33" s="600">
        <v>37727340</v>
      </c>
      <c r="DE33" s="623"/>
      <c r="DF33" s="623"/>
      <c r="DG33" s="623"/>
      <c r="DH33" s="623"/>
      <c r="DI33" s="623"/>
      <c r="DJ33" s="623"/>
      <c r="DK33" s="624"/>
      <c r="DL33" s="600">
        <v>27811100</v>
      </c>
      <c r="DM33" s="623"/>
      <c r="DN33" s="623"/>
      <c r="DO33" s="623"/>
      <c r="DP33" s="623"/>
      <c r="DQ33" s="623"/>
      <c r="DR33" s="623"/>
      <c r="DS33" s="623"/>
      <c r="DT33" s="623"/>
      <c r="DU33" s="623"/>
      <c r="DV33" s="624"/>
      <c r="DW33" s="596">
        <v>36.5</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11396455</v>
      </c>
      <c r="CS34" s="592"/>
      <c r="CT34" s="592"/>
      <c r="CU34" s="592"/>
      <c r="CV34" s="592"/>
      <c r="CW34" s="592"/>
      <c r="CX34" s="592"/>
      <c r="CY34" s="593"/>
      <c r="CZ34" s="625">
        <v>9.6999999999999993</v>
      </c>
      <c r="DA34" s="626"/>
      <c r="DB34" s="626"/>
      <c r="DC34" s="627"/>
      <c r="DD34" s="600">
        <v>9491631</v>
      </c>
      <c r="DE34" s="592"/>
      <c r="DF34" s="592"/>
      <c r="DG34" s="592"/>
      <c r="DH34" s="592"/>
      <c r="DI34" s="592"/>
      <c r="DJ34" s="592"/>
      <c r="DK34" s="593"/>
      <c r="DL34" s="600">
        <v>8440480</v>
      </c>
      <c r="DM34" s="592"/>
      <c r="DN34" s="592"/>
      <c r="DO34" s="592"/>
      <c r="DP34" s="592"/>
      <c r="DQ34" s="592"/>
      <c r="DR34" s="592"/>
      <c r="DS34" s="592"/>
      <c r="DT34" s="592"/>
      <c r="DU34" s="592"/>
      <c r="DV34" s="593"/>
      <c r="DW34" s="596">
        <v>11.1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8085995</v>
      </c>
      <c r="S35" s="592"/>
      <c r="T35" s="592"/>
      <c r="U35" s="592"/>
      <c r="V35" s="592"/>
      <c r="W35" s="592"/>
      <c r="X35" s="592"/>
      <c r="Y35" s="593"/>
      <c r="Z35" s="594">
        <v>6.8</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18169915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-1675402</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1537796</v>
      </c>
      <c r="CS35" s="623"/>
      <c r="CT35" s="623"/>
      <c r="CU35" s="623"/>
      <c r="CV35" s="623"/>
      <c r="CW35" s="623"/>
      <c r="CX35" s="623"/>
      <c r="CY35" s="624"/>
      <c r="CZ35" s="625">
        <v>1.3</v>
      </c>
      <c r="DA35" s="626"/>
      <c r="DB35" s="626"/>
      <c r="DC35" s="627"/>
      <c r="DD35" s="600">
        <v>1511602</v>
      </c>
      <c r="DE35" s="623"/>
      <c r="DF35" s="623"/>
      <c r="DG35" s="623"/>
      <c r="DH35" s="623"/>
      <c r="DI35" s="623"/>
      <c r="DJ35" s="623"/>
      <c r="DK35" s="624"/>
      <c r="DL35" s="600">
        <v>1504784</v>
      </c>
      <c r="DM35" s="623"/>
      <c r="DN35" s="623"/>
      <c r="DO35" s="623"/>
      <c r="DP35" s="623"/>
      <c r="DQ35" s="623"/>
      <c r="DR35" s="623"/>
      <c r="DS35" s="623"/>
      <c r="DT35" s="623"/>
      <c r="DU35" s="623"/>
      <c r="DV35" s="624"/>
      <c r="DW35" s="596">
        <v>2</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118883181</v>
      </c>
      <c r="S36" s="664"/>
      <c r="T36" s="664"/>
      <c r="U36" s="664"/>
      <c r="V36" s="664"/>
      <c r="W36" s="664"/>
      <c r="X36" s="664"/>
      <c r="Y36" s="665"/>
      <c r="Z36" s="666">
        <v>100</v>
      </c>
      <c r="AA36" s="666"/>
      <c r="AB36" s="666"/>
      <c r="AC36" s="666"/>
      <c r="AD36" s="667">
        <v>68026712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5429039</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-3657091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15873832</v>
      </c>
      <c r="CS36" s="592"/>
      <c r="CT36" s="592"/>
      <c r="CU36" s="592"/>
      <c r="CV36" s="592"/>
      <c r="CW36" s="592"/>
      <c r="CX36" s="592"/>
      <c r="CY36" s="593"/>
      <c r="CZ36" s="625">
        <v>13.6</v>
      </c>
      <c r="DA36" s="626"/>
      <c r="DB36" s="626"/>
      <c r="DC36" s="627"/>
      <c r="DD36" s="600">
        <v>14775479</v>
      </c>
      <c r="DE36" s="592"/>
      <c r="DF36" s="592"/>
      <c r="DG36" s="592"/>
      <c r="DH36" s="592"/>
      <c r="DI36" s="592"/>
      <c r="DJ36" s="592"/>
      <c r="DK36" s="593"/>
      <c r="DL36" s="600">
        <v>10217610</v>
      </c>
      <c r="DM36" s="592"/>
      <c r="DN36" s="592"/>
      <c r="DO36" s="592"/>
      <c r="DP36" s="592"/>
      <c r="DQ36" s="592"/>
      <c r="DR36" s="592"/>
      <c r="DS36" s="592"/>
      <c r="DT36" s="592"/>
      <c r="DU36" s="592"/>
      <c r="DV36" s="593"/>
      <c r="DW36" s="596">
        <v>13.4</v>
      </c>
      <c r="DX36" s="621"/>
      <c r="DY36" s="621"/>
      <c r="DZ36" s="621"/>
      <c r="EA36" s="621"/>
      <c r="EB36" s="621"/>
      <c r="EC36" s="622"/>
    </row>
    <row r="37" spans="2:133" ht="11.25" customHeight="1">
      <c r="AQ37" s="670" t="s">
        <v>314</v>
      </c>
      <c r="AR37" s="671"/>
      <c r="AS37" s="671"/>
      <c r="AT37" s="671"/>
      <c r="AU37" s="671"/>
      <c r="AV37" s="671"/>
      <c r="AW37" s="671"/>
      <c r="AX37" s="671"/>
      <c r="AY37" s="672"/>
      <c r="AZ37" s="591">
        <v>1153345</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61486</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4377077</v>
      </c>
      <c r="CS37" s="623"/>
      <c r="CT37" s="623"/>
      <c r="CU37" s="623"/>
      <c r="CV37" s="623"/>
      <c r="CW37" s="623"/>
      <c r="CX37" s="623"/>
      <c r="CY37" s="624"/>
      <c r="CZ37" s="625">
        <v>3.7</v>
      </c>
      <c r="DA37" s="626"/>
      <c r="DB37" s="626"/>
      <c r="DC37" s="627"/>
      <c r="DD37" s="600">
        <v>4375835</v>
      </c>
      <c r="DE37" s="623"/>
      <c r="DF37" s="623"/>
      <c r="DG37" s="623"/>
      <c r="DH37" s="623"/>
      <c r="DI37" s="623"/>
      <c r="DJ37" s="623"/>
      <c r="DK37" s="624"/>
      <c r="DL37" s="600">
        <v>4142001</v>
      </c>
      <c r="DM37" s="623"/>
      <c r="DN37" s="623"/>
      <c r="DO37" s="623"/>
      <c r="DP37" s="623"/>
      <c r="DQ37" s="623"/>
      <c r="DR37" s="623"/>
      <c r="DS37" s="623"/>
      <c r="DT37" s="623"/>
      <c r="DU37" s="623"/>
      <c r="DV37" s="624"/>
      <c r="DW37" s="596">
        <v>5.4</v>
      </c>
      <c r="DX37" s="621"/>
      <c r="DY37" s="621"/>
      <c r="DZ37" s="621"/>
      <c r="EA37" s="621"/>
      <c r="EB37" s="621"/>
      <c r="EC37" s="622"/>
    </row>
    <row r="38" spans="2:133" ht="11.25" customHeight="1">
      <c r="AQ38" s="670" t="s">
        <v>317</v>
      </c>
      <c r="AR38" s="671"/>
      <c r="AS38" s="671"/>
      <c r="AT38" s="671"/>
      <c r="AU38" s="671"/>
      <c r="AV38" s="671"/>
      <c r="AW38" s="671"/>
      <c r="AX38" s="671"/>
      <c r="AY38" s="672"/>
      <c r="AZ38" s="591">
        <v>405379</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104473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11182152</v>
      </c>
      <c r="CS38" s="592"/>
      <c r="CT38" s="592"/>
      <c r="CU38" s="592"/>
      <c r="CV38" s="592"/>
      <c r="CW38" s="592"/>
      <c r="CX38" s="592"/>
      <c r="CY38" s="593"/>
      <c r="CZ38" s="625">
        <v>9.6</v>
      </c>
      <c r="DA38" s="626"/>
      <c r="DB38" s="626"/>
      <c r="DC38" s="627"/>
      <c r="DD38" s="600">
        <v>9546618</v>
      </c>
      <c r="DE38" s="592"/>
      <c r="DF38" s="592"/>
      <c r="DG38" s="592"/>
      <c r="DH38" s="592"/>
      <c r="DI38" s="592"/>
      <c r="DJ38" s="592"/>
      <c r="DK38" s="593"/>
      <c r="DL38" s="600">
        <v>7648226</v>
      </c>
      <c r="DM38" s="592"/>
      <c r="DN38" s="592"/>
      <c r="DO38" s="592"/>
      <c r="DP38" s="592"/>
      <c r="DQ38" s="592"/>
      <c r="DR38" s="592"/>
      <c r="DS38" s="592"/>
      <c r="DT38" s="592"/>
      <c r="DU38" s="592"/>
      <c r="DV38" s="593"/>
      <c r="DW38" s="596">
        <v>10</v>
      </c>
      <c r="DX38" s="621"/>
      <c r="DY38" s="621"/>
      <c r="DZ38" s="621"/>
      <c r="EA38" s="621"/>
      <c r="EB38" s="621"/>
      <c r="EC38" s="622"/>
    </row>
    <row r="39" spans="2:133" ht="11.25" customHeight="1">
      <c r="AQ39" s="670" t="s">
        <v>320</v>
      </c>
      <c r="AR39" s="671"/>
      <c r="AS39" s="671"/>
      <c r="AT39" s="671"/>
      <c r="AU39" s="671"/>
      <c r="AV39" s="671"/>
      <c r="AW39" s="671"/>
      <c r="AX39" s="671"/>
      <c r="AY39" s="672"/>
      <c r="AZ39" s="591">
        <v>2664</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2471586</v>
      </c>
      <c r="CS39" s="623"/>
      <c r="CT39" s="623"/>
      <c r="CU39" s="623"/>
      <c r="CV39" s="623"/>
      <c r="CW39" s="623"/>
      <c r="CX39" s="623"/>
      <c r="CY39" s="624"/>
      <c r="CZ39" s="625">
        <v>2.1</v>
      </c>
      <c r="DA39" s="626"/>
      <c r="DB39" s="626"/>
      <c r="DC39" s="627"/>
      <c r="DD39" s="600">
        <v>2402010</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4040875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106900</v>
      </c>
      <c r="CS40" s="592"/>
      <c r="CT40" s="592"/>
      <c r="CU40" s="592"/>
      <c r="CV40" s="592"/>
      <c r="CW40" s="592"/>
      <c r="CX40" s="592"/>
      <c r="CY40" s="593"/>
      <c r="CZ40" s="625">
        <v>0.1</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7138613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291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5264681</v>
      </c>
      <c r="CS42" s="592"/>
      <c r="CT42" s="592"/>
      <c r="CU42" s="592"/>
      <c r="CV42" s="592"/>
      <c r="CW42" s="592"/>
      <c r="CX42" s="592"/>
      <c r="CY42" s="593"/>
      <c r="CZ42" s="625">
        <v>4.5</v>
      </c>
      <c r="DA42" s="674"/>
      <c r="DB42" s="674"/>
      <c r="DC42" s="675"/>
      <c r="DD42" s="600">
        <v>2892417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144397</v>
      </c>
      <c r="CS43" s="623"/>
      <c r="CT43" s="623"/>
      <c r="CU43" s="623"/>
      <c r="CV43" s="623"/>
      <c r="CW43" s="623"/>
      <c r="CX43" s="623"/>
      <c r="CY43" s="624"/>
      <c r="CZ43" s="625">
        <v>0.1</v>
      </c>
      <c r="DA43" s="626"/>
      <c r="DB43" s="626"/>
      <c r="DC43" s="627"/>
      <c r="DD43" s="600">
        <v>144397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5110737</v>
      </c>
      <c r="CS44" s="592"/>
      <c r="CT44" s="592"/>
      <c r="CU44" s="592"/>
      <c r="CV44" s="592"/>
      <c r="CW44" s="592"/>
      <c r="CX44" s="592"/>
      <c r="CY44" s="593"/>
      <c r="CZ44" s="625">
        <v>4.4000000000000004</v>
      </c>
      <c r="DA44" s="674"/>
      <c r="DB44" s="674"/>
      <c r="DC44" s="675"/>
      <c r="DD44" s="600">
        <v>2738473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1170789</v>
      </c>
      <c r="CS45" s="623"/>
      <c r="CT45" s="623"/>
      <c r="CU45" s="623"/>
      <c r="CV45" s="623"/>
      <c r="CW45" s="623"/>
      <c r="CX45" s="623"/>
      <c r="CY45" s="624"/>
      <c r="CZ45" s="625">
        <v>1</v>
      </c>
      <c r="DA45" s="626"/>
      <c r="DB45" s="626"/>
      <c r="DC45" s="627"/>
      <c r="DD45" s="600">
        <v>155344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3939819</v>
      </c>
      <c r="CS46" s="592"/>
      <c r="CT46" s="592"/>
      <c r="CU46" s="592"/>
      <c r="CV46" s="592"/>
      <c r="CW46" s="592"/>
      <c r="CX46" s="592"/>
      <c r="CY46" s="593"/>
      <c r="CZ46" s="625">
        <v>3.4</v>
      </c>
      <c r="DA46" s="674"/>
      <c r="DB46" s="674"/>
      <c r="DC46" s="675"/>
      <c r="DD46" s="600">
        <v>2583000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153944</v>
      </c>
      <c r="CS47" s="623"/>
      <c r="CT47" s="623"/>
      <c r="CU47" s="623"/>
      <c r="CV47" s="623"/>
      <c r="CW47" s="623"/>
      <c r="CX47" s="623"/>
      <c r="CY47" s="624"/>
      <c r="CZ47" s="625">
        <v>0.1</v>
      </c>
      <c r="DA47" s="626"/>
      <c r="DB47" s="626"/>
      <c r="DC47" s="627"/>
      <c r="DD47" s="600">
        <v>153944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116989314</v>
      </c>
      <c r="CS49" s="659"/>
      <c r="CT49" s="659"/>
      <c r="CU49" s="659"/>
      <c r="CV49" s="659"/>
      <c r="CW49" s="659"/>
      <c r="CX49" s="659"/>
      <c r="CY49" s="686"/>
      <c r="CZ49" s="687">
        <v>100</v>
      </c>
      <c r="DA49" s="688"/>
      <c r="DB49" s="688"/>
      <c r="DC49" s="689"/>
      <c r="DD49" s="690">
        <v>82366428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121590</v>
      </c>
      <c r="R7" s="721"/>
      <c r="S7" s="721"/>
      <c r="T7" s="721"/>
      <c r="U7" s="721"/>
      <c r="V7" s="721">
        <v>119696</v>
      </c>
      <c r="W7" s="721"/>
      <c r="X7" s="721"/>
      <c r="Y7" s="721"/>
      <c r="Z7" s="721"/>
      <c r="AA7" s="721">
        <v>1894</v>
      </c>
      <c r="AB7" s="721"/>
      <c r="AC7" s="721"/>
      <c r="AD7" s="721"/>
      <c r="AE7" s="722"/>
      <c r="AF7" s="723">
        <v>1656</v>
      </c>
      <c r="AG7" s="724"/>
      <c r="AH7" s="724"/>
      <c r="AI7" s="724"/>
      <c r="AJ7" s="725"/>
      <c r="AK7" s="760">
        <v>436</v>
      </c>
      <c r="AL7" s="761"/>
      <c r="AM7" s="761"/>
      <c r="AN7" s="761"/>
      <c r="AO7" s="761"/>
      <c r="AP7" s="761">
        <v>95338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5</v>
      </c>
      <c r="CI7" s="758"/>
      <c r="CJ7" s="758"/>
      <c r="CK7" s="758"/>
      <c r="CL7" s="759"/>
      <c r="CM7" s="757">
        <v>62</v>
      </c>
      <c r="CN7" s="758"/>
      <c r="CO7" s="758"/>
      <c r="CP7" s="758"/>
      <c r="CQ7" s="759"/>
      <c r="CR7" s="757">
        <v>20</v>
      </c>
      <c r="CS7" s="758"/>
      <c r="CT7" s="758"/>
      <c r="CU7" s="758"/>
      <c r="CV7" s="759"/>
      <c r="CW7" s="757" t="s">
        <v>558</v>
      </c>
      <c r="CX7" s="758"/>
      <c r="CY7" s="758"/>
      <c r="CZ7" s="758"/>
      <c r="DA7" s="759"/>
      <c r="DB7" s="757" t="s">
        <v>559</v>
      </c>
      <c r="DC7" s="758"/>
      <c r="DD7" s="758"/>
      <c r="DE7" s="758"/>
      <c r="DF7" s="759"/>
      <c r="DG7" s="757" t="s">
        <v>557</v>
      </c>
      <c r="DH7" s="758"/>
      <c r="DI7" s="758"/>
      <c r="DJ7" s="758"/>
      <c r="DK7" s="759"/>
      <c r="DL7" s="757" t="s">
        <v>559</v>
      </c>
      <c r="DM7" s="758"/>
      <c r="DN7" s="758"/>
      <c r="DO7" s="758"/>
      <c r="DP7" s="759"/>
      <c r="DQ7" s="757" t="s">
        <v>559</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3769</v>
      </c>
      <c r="R8" s="745"/>
      <c r="S8" s="745"/>
      <c r="T8" s="745"/>
      <c r="U8" s="745"/>
      <c r="V8" s="745">
        <v>3769</v>
      </c>
      <c r="W8" s="745"/>
      <c r="X8" s="745"/>
      <c r="Y8" s="745"/>
      <c r="Z8" s="745"/>
      <c r="AA8" s="745" t="s">
        <v>549</v>
      </c>
      <c r="AB8" s="745"/>
      <c r="AC8" s="745"/>
      <c r="AD8" s="745"/>
      <c r="AE8" s="746"/>
      <c r="AF8" s="747" t="s">
        <v>113</v>
      </c>
      <c r="AG8" s="748"/>
      <c r="AH8" s="748"/>
      <c r="AI8" s="748"/>
      <c r="AJ8" s="749"/>
      <c r="AK8" s="750">
        <v>2537</v>
      </c>
      <c r="AL8" s="751"/>
      <c r="AM8" s="751"/>
      <c r="AN8" s="751"/>
      <c r="AO8" s="751"/>
      <c r="AP8" s="751">
        <v>1510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542</v>
      </c>
      <c r="BT8" s="755"/>
      <c r="BU8" s="755"/>
      <c r="BV8" s="755"/>
      <c r="BW8" s="755"/>
      <c r="BX8" s="755"/>
      <c r="BY8" s="755"/>
      <c r="BZ8" s="755"/>
      <c r="CA8" s="755"/>
      <c r="CB8" s="755"/>
      <c r="CC8" s="755"/>
      <c r="CD8" s="755"/>
      <c r="CE8" s="755"/>
      <c r="CF8" s="755"/>
      <c r="CG8" s="756"/>
      <c r="CH8" s="767" t="s">
        <v>557</v>
      </c>
      <c r="CI8" s="768"/>
      <c r="CJ8" s="768"/>
      <c r="CK8" s="768"/>
      <c r="CL8" s="769"/>
      <c r="CM8" s="767" t="s">
        <v>557</v>
      </c>
      <c r="CN8" s="768"/>
      <c r="CO8" s="768"/>
      <c r="CP8" s="768"/>
      <c r="CQ8" s="769"/>
      <c r="CR8" s="767">
        <v>135</v>
      </c>
      <c r="CS8" s="768"/>
      <c r="CT8" s="768"/>
      <c r="CU8" s="768"/>
      <c r="CV8" s="769"/>
      <c r="CW8" s="767" t="s">
        <v>559</v>
      </c>
      <c r="CX8" s="768"/>
      <c r="CY8" s="768"/>
      <c r="CZ8" s="768"/>
      <c r="DA8" s="769"/>
      <c r="DB8" s="767" t="s">
        <v>559</v>
      </c>
      <c r="DC8" s="768"/>
      <c r="DD8" s="768"/>
      <c r="DE8" s="768"/>
      <c r="DF8" s="769"/>
      <c r="DG8" s="767" t="s">
        <v>559</v>
      </c>
      <c r="DH8" s="768"/>
      <c r="DI8" s="768"/>
      <c r="DJ8" s="768"/>
      <c r="DK8" s="769"/>
      <c r="DL8" s="767" t="s">
        <v>559</v>
      </c>
      <c r="DM8" s="768"/>
      <c r="DN8" s="768"/>
      <c r="DO8" s="768"/>
      <c r="DP8" s="769"/>
      <c r="DQ8" s="767" t="s">
        <v>559</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543</v>
      </c>
      <c r="BT9" s="755"/>
      <c r="BU9" s="755"/>
      <c r="BV9" s="755"/>
      <c r="BW9" s="755"/>
      <c r="BX9" s="755"/>
      <c r="BY9" s="755"/>
      <c r="BZ9" s="755"/>
      <c r="CA9" s="755"/>
      <c r="CB9" s="755"/>
      <c r="CC9" s="755"/>
      <c r="CD9" s="755"/>
      <c r="CE9" s="755"/>
      <c r="CF9" s="755"/>
      <c r="CG9" s="756"/>
      <c r="CH9" s="767">
        <v>8</v>
      </c>
      <c r="CI9" s="768"/>
      <c r="CJ9" s="768"/>
      <c r="CK9" s="768"/>
      <c r="CL9" s="769"/>
      <c r="CM9" s="767">
        <v>178</v>
      </c>
      <c r="CN9" s="768"/>
      <c r="CO9" s="768"/>
      <c r="CP9" s="768"/>
      <c r="CQ9" s="769"/>
      <c r="CR9" s="767">
        <v>39</v>
      </c>
      <c r="CS9" s="768"/>
      <c r="CT9" s="768"/>
      <c r="CU9" s="768"/>
      <c r="CV9" s="769"/>
      <c r="CW9" s="767" t="s">
        <v>559</v>
      </c>
      <c r="CX9" s="768"/>
      <c r="CY9" s="768"/>
      <c r="CZ9" s="768"/>
      <c r="DA9" s="769"/>
      <c r="DB9" s="767" t="s">
        <v>559</v>
      </c>
      <c r="DC9" s="768"/>
      <c r="DD9" s="768"/>
      <c r="DE9" s="768"/>
      <c r="DF9" s="769"/>
      <c r="DG9" s="767" t="s">
        <v>559</v>
      </c>
      <c r="DH9" s="768"/>
      <c r="DI9" s="768"/>
      <c r="DJ9" s="768"/>
      <c r="DK9" s="769"/>
      <c r="DL9" s="767" t="s">
        <v>559</v>
      </c>
      <c r="DM9" s="768"/>
      <c r="DN9" s="768"/>
      <c r="DO9" s="768"/>
      <c r="DP9" s="769"/>
      <c r="DQ9" s="767" t="s">
        <v>559</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544</v>
      </c>
      <c r="BT10" s="755"/>
      <c r="BU10" s="755"/>
      <c r="BV10" s="755"/>
      <c r="BW10" s="755"/>
      <c r="BX10" s="755"/>
      <c r="BY10" s="755"/>
      <c r="BZ10" s="755"/>
      <c r="CA10" s="755"/>
      <c r="CB10" s="755"/>
      <c r="CC10" s="755"/>
      <c r="CD10" s="755"/>
      <c r="CE10" s="755"/>
      <c r="CF10" s="755"/>
      <c r="CG10" s="756"/>
      <c r="CH10" s="767">
        <v>1</v>
      </c>
      <c r="CI10" s="768"/>
      <c r="CJ10" s="768"/>
      <c r="CK10" s="768"/>
      <c r="CL10" s="769"/>
      <c r="CM10" s="767">
        <v>324</v>
      </c>
      <c r="CN10" s="768"/>
      <c r="CO10" s="768"/>
      <c r="CP10" s="768"/>
      <c r="CQ10" s="769"/>
      <c r="CR10" s="767">
        <v>300</v>
      </c>
      <c r="CS10" s="768"/>
      <c r="CT10" s="768"/>
      <c r="CU10" s="768"/>
      <c r="CV10" s="769"/>
      <c r="CW10" s="767">
        <v>57</v>
      </c>
      <c r="CX10" s="768"/>
      <c r="CY10" s="768"/>
      <c r="CZ10" s="768"/>
      <c r="DA10" s="769"/>
      <c r="DB10" s="767" t="s">
        <v>559</v>
      </c>
      <c r="DC10" s="768"/>
      <c r="DD10" s="768"/>
      <c r="DE10" s="768"/>
      <c r="DF10" s="769"/>
      <c r="DG10" s="767" t="s">
        <v>557</v>
      </c>
      <c r="DH10" s="768"/>
      <c r="DI10" s="768"/>
      <c r="DJ10" s="768"/>
      <c r="DK10" s="769"/>
      <c r="DL10" s="767" t="s">
        <v>559</v>
      </c>
      <c r="DM10" s="768"/>
      <c r="DN10" s="768"/>
      <c r="DO10" s="768"/>
      <c r="DP10" s="769"/>
      <c r="DQ10" s="767" t="s">
        <v>557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545</v>
      </c>
      <c r="BT11" s="755"/>
      <c r="BU11" s="755"/>
      <c r="BV11" s="755"/>
      <c r="BW11" s="755"/>
      <c r="BX11" s="755"/>
      <c r="BY11" s="755"/>
      <c r="BZ11" s="755"/>
      <c r="CA11" s="755"/>
      <c r="CB11" s="755"/>
      <c r="CC11" s="755"/>
      <c r="CD11" s="755"/>
      <c r="CE11" s="755"/>
      <c r="CF11" s="755"/>
      <c r="CG11" s="756"/>
      <c r="CH11" s="767">
        <v>-3</v>
      </c>
      <c r="CI11" s="768"/>
      <c r="CJ11" s="768"/>
      <c r="CK11" s="768"/>
      <c r="CL11" s="769"/>
      <c r="CM11" s="767">
        <v>48</v>
      </c>
      <c r="CN11" s="768"/>
      <c r="CO11" s="768"/>
      <c r="CP11" s="768"/>
      <c r="CQ11" s="769"/>
      <c r="CR11" s="767">
        <v>1</v>
      </c>
      <c r="CS11" s="768"/>
      <c r="CT11" s="768"/>
      <c r="CU11" s="768"/>
      <c r="CV11" s="769"/>
      <c r="CW11" s="767">
        <v>49</v>
      </c>
      <c r="CX11" s="768"/>
      <c r="CY11" s="768"/>
      <c r="CZ11" s="768"/>
      <c r="DA11" s="769"/>
      <c r="DB11" s="767" t="s">
        <v>559</v>
      </c>
      <c r="DC11" s="768"/>
      <c r="DD11" s="768"/>
      <c r="DE11" s="768"/>
      <c r="DF11" s="769"/>
      <c r="DG11" s="767" t="s">
        <v>557</v>
      </c>
      <c r="DH11" s="768"/>
      <c r="DI11" s="768"/>
      <c r="DJ11" s="768"/>
      <c r="DK11" s="769"/>
      <c r="DL11" s="767" t="s">
        <v>557</v>
      </c>
      <c r="DM11" s="768"/>
      <c r="DN11" s="768"/>
      <c r="DO11" s="768"/>
      <c r="DP11" s="769"/>
      <c r="DQ11" s="767" t="s">
        <v>559</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546</v>
      </c>
      <c r="BT12" s="755"/>
      <c r="BU12" s="755"/>
      <c r="BV12" s="755"/>
      <c r="BW12" s="755"/>
      <c r="BX12" s="755"/>
      <c r="BY12" s="755"/>
      <c r="BZ12" s="755"/>
      <c r="CA12" s="755"/>
      <c r="CB12" s="755"/>
      <c r="CC12" s="755"/>
      <c r="CD12" s="755"/>
      <c r="CE12" s="755"/>
      <c r="CF12" s="755"/>
      <c r="CG12" s="756"/>
      <c r="CH12" s="767">
        <v>1</v>
      </c>
      <c r="CI12" s="768"/>
      <c r="CJ12" s="768"/>
      <c r="CK12" s="768"/>
      <c r="CL12" s="769"/>
      <c r="CM12" s="767">
        <v>43</v>
      </c>
      <c r="CN12" s="768"/>
      <c r="CO12" s="768"/>
      <c r="CP12" s="768"/>
      <c r="CQ12" s="769"/>
      <c r="CR12" s="767">
        <v>3</v>
      </c>
      <c r="CS12" s="768"/>
      <c r="CT12" s="768"/>
      <c r="CU12" s="768"/>
      <c r="CV12" s="769"/>
      <c r="CW12" s="767">
        <v>10</v>
      </c>
      <c r="CX12" s="768"/>
      <c r="CY12" s="768"/>
      <c r="CZ12" s="768"/>
      <c r="DA12" s="769"/>
      <c r="DB12" s="767" t="s">
        <v>557</v>
      </c>
      <c r="DC12" s="768"/>
      <c r="DD12" s="768"/>
      <c r="DE12" s="768"/>
      <c r="DF12" s="769"/>
      <c r="DG12" s="767" t="s">
        <v>559</v>
      </c>
      <c r="DH12" s="768"/>
      <c r="DI12" s="768"/>
      <c r="DJ12" s="768"/>
      <c r="DK12" s="769"/>
      <c r="DL12" s="767" t="s">
        <v>559</v>
      </c>
      <c r="DM12" s="768"/>
      <c r="DN12" s="768"/>
      <c r="DO12" s="768"/>
      <c r="DP12" s="769"/>
      <c r="DQ12" s="767" t="s">
        <v>559</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t="s">
        <v>548</v>
      </c>
      <c r="BS13" s="754" t="s">
        <v>547</v>
      </c>
      <c r="BT13" s="755"/>
      <c r="BU13" s="755"/>
      <c r="BV13" s="755"/>
      <c r="BW13" s="755"/>
      <c r="BX13" s="755"/>
      <c r="BY13" s="755"/>
      <c r="BZ13" s="755"/>
      <c r="CA13" s="755"/>
      <c r="CB13" s="755"/>
      <c r="CC13" s="755"/>
      <c r="CD13" s="755"/>
      <c r="CE13" s="755"/>
      <c r="CF13" s="755"/>
      <c r="CG13" s="756"/>
      <c r="CH13" s="767">
        <v>16</v>
      </c>
      <c r="CI13" s="768"/>
      <c r="CJ13" s="768"/>
      <c r="CK13" s="768"/>
      <c r="CL13" s="769"/>
      <c r="CM13" s="767">
        <v>106</v>
      </c>
      <c r="CN13" s="768"/>
      <c r="CO13" s="768"/>
      <c r="CP13" s="768"/>
      <c r="CQ13" s="769"/>
      <c r="CR13" s="767">
        <v>5</v>
      </c>
      <c r="CS13" s="768"/>
      <c r="CT13" s="768"/>
      <c r="CU13" s="768"/>
      <c r="CV13" s="769"/>
      <c r="CW13" s="767">
        <v>0</v>
      </c>
      <c r="CX13" s="768"/>
      <c r="CY13" s="768"/>
      <c r="CZ13" s="768"/>
      <c r="DA13" s="769"/>
      <c r="DB13" s="767">
        <v>1500</v>
      </c>
      <c r="DC13" s="768"/>
      <c r="DD13" s="768"/>
      <c r="DE13" s="768"/>
      <c r="DF13" s="769"/>
      <c r="DG13" s="767">
        <v>8040</v>
      </c>
      <c r="DH13" s="768"/>
      <c r="DI13" s="768"/>
      <c r="DJ13" s="768"/>
      <c r="DK13" s="769"/>
      <c r="DL13" s="767" t="s">
        <v>557</v>
      </c>
      <c r="DM13" s="768"/>
      <c r="DN13" s="768"/>
      <c r="DO13" s="768"/>
      <c r="DP13" s="769"/>
      <c r="DQ13" s="767">
        <v>2486</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122821</v>
      </c>
      <c r="R23" s="780"/>
      <c r="S23" s="780"/>
      <c r="T23" s="780"/>
      <c r="U23" s="780"/>
      <c r="V23" s="780">
        <v>120927</v>
      </c>
      <c r="W23" s="780"/>
      <c r="X23" s="780"/>
      <c r="Y23" s="780"/>
      <c r="Z23" s="780"/>
      <c r="AA23" s="780">
        <f>AA7</f>
        <v>1894</v>
      </c>
      <c r="AB23" s="780"/>
      <c r="AC23" s="780"/>
      <c r="AD23" s="780"/>
      <c r="AE23" s="781"/>
      <c r="AF23" s="782">
        <v>1656</v>
      </c>
      <c r="AG23" s="780"/>
      <c r="AH23" s="780"/>
      <c r="AI23" s="780"/>
      <c r="AJ23" s="783"/>
      <c r="AK23" s="784"/>
      <c r="AL23" s="785"/>
      <c r="AM23" s="785"/>
      <c r="AN23" s="785"/>
      <c r="AO23" s="785"/>
      <c r="AP23" s="780">
        <f>AP7+AP8</f>
        <v>96848</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43753</v>
      </c>
      <c r="R28" s="809"/>
      <c r="S28" s="809"/>
      <c r="T28" s="809"/>
      <c r="U28" s="809"/>
      <c r="V28" s="809">
        <v>45423</v>
      </c>
      <c r="W28" s="809"/>
      <c r="X28" s="809"/>
      <c r="Y28" s="809"/>
      <c r="Z28" s="809"/>
      <c r="AA28" s="809">
        <v>-1670</v>
      </c>
      <c r="AB28" s="809"/>
      <c r="AC28" s="809"/>
      <c r="AD28" s="809"/>
      <c r="AE28" s="810"/>
      <c r="AF28" s="811">
        <v>-1675</v>
      </c>
      <c r="AG28" s="809"/>
      <c r="AH28" s="809"/>
      <c r="AI28" s="809"/>
      <c r="AJ28" s="812"/>
      <c r="AK28" s="813">
        <v>4041</v>
      </c>
      <c r="AL28" s="804"/>
      <c r="AM28" s="804"/>
      <c r="AN28" s="804"/>
      <c r="AO28" s="804"/>
      <c r="AP28" s="804" t="s">
        <v>549</v>
      </c>
      <c r="AQ28" s="804"/>
      <c r="AR28" s="804"/>
      <c r="AS28" s="804"/>
      <c r="AT28" s="804"/>
      <c r="AU28" s="804" t="s">
        <v>550</v>
      </c>
      <c r="AV28" s="804"/>
      <c r="AW28" s="804"/>
      <c r="AX28" s="804"/>
      <c r="AY28" s="804"/>
      <c r="AZ28" s="805" t="s">
        <v>550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25564</v>
      </c>
      <c r="R29" s="745"/>
      <c r="S29" s="745"/>
      <c r="T29" s="745"/>
      <c r="U29" s="745"/>
      <c r="V29" s="745">
        <v>25073</v>
      </c>
      <c r="W29" s="745"/>
      <c r="X29" s="745"/>
      <c r="Y29" s="745"/>
      <c r="Z29" s="745"/>
      <c r="AA29" s="745">
        <v>491</v>
      </c>
      <c r="AB29" s="745"/>
      <c r="AC29" s="745"/>
      <c r="AD29" s="745"/>
      <c r="AE29" s="746"/>
      <c r="AF29" s="747">
        <v>491</v>
      </c>
      <c r="AG29" s="748"/>
      <c r="AH29" s="748"/>
      <c r="AI29" s="748"/>
      <c r="AJ29" s="749"/>
      <c r="AK29" s="816">
        <v>4044</v>
      </c>
      <c r="AL29" s="817"/>
      <c r="AM29" s="817"/>
      <c r="AN29" s="817"/>
      <c r="AO29" s="817"/>
      <c r="AP29" s="817" t="s">
        <v>550</v>
      </c>
      <c r="AQ29" s="817"/>
      <c r="AR29" s="817"/>
      <c r="AS29" s="817"/>
      <c r="AT29" s="817"/>
      <c r="AU29" s="817" t="s">
        <v>550</v>
      </c>
      <c r="AV29" s="817"/>
      <c r="AW29" s="817"/>
      <c r="AX29" s="817"/>
      <c r="AY29" s="817"/>
      <c r="AZ29" s="818" t="s">
        <v>550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4785</v>
      </c>
      <c r="R30" s="745"/>
      <c r="S30" s="745"/>
      <c r="T30" s="745"/>
      <c r="U30" s="745"/>
      <c r="V30" s="745">
        <v>4743</v>
      </c>
      <c r="W30" s="745"/>
      <c r="X30" s="745"/>
      <c r="Y30" s="745"/>
      <c r="Z30" s="745"/>
      <c r="AA30" s="745">
        <v>42</v>
      </c>
      <c r="AB30" s="745"/>
      <c r="AC30" s="745"/>
      <c r="AD30" s="745"/>
      <c r="AE30" s="746"/>
      <c r="AF30" s="747">
        <v>42</v>
      </c>
      <c r="AG30" s="748"/>
      <c r="AH30" s="748"/>
      <c r="AI30" s="748"/>
      <c r="AJ30" s="749"/>
      <c r="AK30" s="816">
        <v>712</v>
      </c>
      <c r="AL30" s="817"/>
      <c r="AM30" s="817"/>
      <c r="AN30" s="817"/>
      <c r="AO30" s="817"/>
      <c r="AP30" s="817" t="s">
        <v>550</v>
      </c>
      <c r="AQ30" s="817"/>
      <c r="AR30" s="817"/>
      <c r="AS30" s="817"/>
      <c r="AT30" s="817"/>
      <c r="AU30" s="817" t="s">
        <v>550</v>
      </c>
      <c r="AV30" s="817"/>
      <c r="AW30" s="817"/>
      <c r="AX30" s="817"/>
      <c r="AY30" s="817"/>
      <c r="AZ30" s="818" t="s">
        <v>550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93</v>
      </c>
      <c r="R31" s="745"/>
      <c r="S31" s="745"/>
      <c r="T31" s="745"/>
      <c r="U31" s="745"/>
      <c r="V31" s="745">
        <v>556</v>
      </c>
      <c r="W31" s="745"/>
      <c r="X31" s="745"/>
      <c r="Y31" s="745"/>
      <c r="Z31" s="745"/>
      <c r="AA31" s="745">
        <v>-463</v>
      </c>
      <c r="AB31" s="745"/>
      <c r="AC31" s="745"/>
      <c r="AD31" s="745"/>
      <c r="AE31" s="746"/>
      <c r="AF31" s="747">
        <v>-463</v>
      </c>
      <c r="AG31" s="748"/>
      <c r="AH31" s="748"/>
      <c r="AI31" s="748"/>
      <c r="AJ31" s="749"/>
      <c r="AK31" s="816">
        <v>3</v>
      </c>
      <c r="AL31" s="817"/>
      <c r="AM31" s="817"/>
      <c r="AN31" s="817"/>
      <c r="AO31" s="817"/>
      <c r="AP31" s="817" t="s">
        <v>550</v>
      </c>
      <c r="AQ31" s="817"/>
      <c r="AR31" s="817"/>
      <c r="AS31" s="817"/>
      <c r="AT31" s="817"/>
      <c r="AU31" s="817" t="s">
        <v>550</v>
      </c>
      <c r="AV31" s="817"/>
      <c r="AW31" s="817"/>
      <c r="AX31" s="817"/>
      <c r="AY31" s="817"/>
      <c r="AZ31" s="818" t="s">
        <v>550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7587</v>
      </c>
      <c r="R32" s="745"/>
      <c r="S32" s="745"/>
      <c r="T32" s="745"/>
      <c r="U32" s="745"/>
      <c r="V32" s="745">
        <v>6412</v>
      </c>
      <c r="W32" s="745"/>
      <c r="X32" s="745"/>
      <c r="Y32" s="745"/>
      <c r="Z32" s="745"/>
      <c r="AA32" s="745">
        <v>1175</v>
      </c>
      <c r="AB32" s="745"/>
      <c r="AC32" s="745"/>
      <c r="AD32" s="745"/>
      <c r="AE32" s="746"/>
      <c r="AF32" s="747">
        <v>5752</v>
      </c>
      <c r="AG32" s="748"/>
      <c r="AH32" s="748"/>
      <c r="AI32" s="748"/>
      <c r="AJ32" s="749"/>
      <c r="AK32" s="816">
        <v>378</v>
      </c>
      <c r="AL32" s="817"/>
      <c r="AM32" s="817"/>
      <c r="AN32" s="817"/>
      <c r="AO32" s="817"/>
      <c r="AP32" s="817">
        <v>21598</v>
      </c>
      <c r="AQ32" s="817"/>
      <c r="AR32" s="817"/>
      <c r="AS32" s="817"/>
      <c r="AT32" s="817"/>
      <c r="AU32" s="817">
        <v>583</v>
      </c>
      <c r="AV32" s="817"/>
      <c r="AW32" s="817"/>
      <c r="AX32" s="817"/>
      <c r="AY32" s="817"/>
      <c r="AZ32" s="818" t="s">
        <v>550</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6161</v>
      </c>
      <c r="R33" s="745"/>
      <c r="S33" s="745"/>
      <c r="T33" s="745"/>
      <c r="U33" s="745"/>
      <c r="V33" s="745">
        <v>6452</v>
      </c>
      <c r="W33" s="745"/>
      <c r="X33" s="745"/>
      <c r="Y33" s="745"/>
      <c r="Z33" s="745"/>
      <c r="AA33" s="745">
        <v>-291</v>
      </c>
      <c r="AB33" s="745"/>
      <c r="AC33" s="745"/>
      <c r="AD33" s="745"/>
      <c r="AE33" s="746"/>
      <c r="AF33" s="747">
        <v>2118</v>
      </c>
      <c r="AG33" s="748"/>
      <c r="AH33" s="748"/>
      <c r="AI33" s="748"/>
      <c r="AJ33" s="749"/>
      <c r="AK33" s="816">
        <v>1153</v>
      </c>
      <c r="AL33" s="817"/>
      <c r="AM33" s="817"/>
      <c r="AN33" s="817"/>
      <c r="AO33" s="817"/>
      <c r="AP33" s="817">
        <v>6764</v>
      </c>
      <c r="AQ33" s="817"/>
      <c r="AR33" s="817"/>
      <c r="AS33" s="817"/>
      <c r="AT33" s="817"/>
      <c r="AU33" s="817">
        <v>3815</v>
      </c>
      <c r="AV33" s="817"/>
      <c r="AW33" s="817"/>
      <c r="AX33" s="817"/>
      <c r="AY33" s="817"/>
      <c r="AZ33" s="818" t="s">
        <v>550</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12738</v>
      </c>
      <c r="R34" s="745"/>
      <c r="S34" s="745"/>
      <c r="T34" s="745"/>
      <c r="U34" s="745"/>
      <c r="V34" s="745">
        <v>10646</v>
      </c>
      <c r="W34" s="745"/>
      <c r="X34" s="745"/>
      <c r="Y34" s="745"/>
      <c r="Z34" s="745"/>
      <c r="AA34" s="745">
        <v>2092</v>
      </c>
      <c r="AB34" s="745"/>
      <c r="AC34" s="745"/>
      <c r="AD34" s="745"/>
      <c r="AE34" s="746"/>
      <c r="AF34" s="747">
        <v>1031</v>
      </c>
      <c r="AG34" s="748"/>
      <c r="AH34" s="748"/>
      <c r="AI34" s="748"/>
      <c r="AJ34" s="749"/>
      <c r="AK34" s="816">
        <v>5429</v>
      </c>
      <c r="AL34" s="817"/>
      <c r="AM34" s="817"/>
      <c r="AN34" s="817"/>
      <c r="AO34" s="817"/>
      <c r="AP34" s="817">
        <v>80197</v>
      </c>
      <c r="AQ34" s="817"/>
      <c r="AR34" s="817"/>
      <c r="AS34" s="817"/>
      <c r="AT34" s="817"/>
      <c r="AU34" s="817">
        <v>40580</v>
      </c>
      <c r="AV34" s="817"/>
      <c r="AW34" s="817"/>
      <c r="AX34" s="817"/>
      <c r="AY34" s="817"/>
      <c r="AZ34" s="818" t="s">
        <v>550</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7295</v>
      </c>
      <c r="AG63" s="828"/>
      <c r="AH63" s="828"/>
      <c r="AI63" s="828"/>
      <c r="AJ63" s="829"/>
      <c r="AK63" s="830"/>
      <c r="AL63" s="825"/>
      <c r="AM63" s="825"/>
      <c r="AN63" s="825"/>
      <c r="AO63" s="825"/>
      <c r="AP63" s="828">
        <v>108559</v>
      </c>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551</v>
      </c>
      <c r="C68" s="856"/>
      <c r="D68" s="856"/>
      <c r="E68" s="856"/>
      <c r="F68" s="856"/>
      <c r="G68" s="856"/>
      <c r="H68" s="856"/>
      <c r="I68" s="856"/>
      <c r="J68" s="856"/>
      <c r="K68" s="856"/>
      <c r="L68" s="856"/>
      <c r="M68" s="856"/>
      <c r="N68" s="856"/>
      <c r="O68" s="856"/>
      <c r="P68" s="857"/>
      <c r="Q68" s="858">
        <v>7519</v>
      </c>
      <c r="R68" s="852"/>
      <c r="S68" s="852"/>
      <c r="T68" s="852"/>
      <c r="U68" s="852"/>
      <c r="V68" s="852">
        <v>7397</v>
      </c>
      <c r="W68" s="852"/>
      <c r="X68" s="852"/>
      <c r="Y68" s="852"/>
      <c r="Z68" s="852"/>
      <c r="AA68" s="852">
        <v>122</v>
      </c>
      <c r="AB68" s="852"/>
      <c r="AC68" s="852"/>
      <c r="AD68" s="852"/>
      <c r="AE68" s="852"/>
      <c r="AF68" s="852">
        <v>122</v>
      </c>
      <c r="AG68" s="852"/>
      <c r="AH68" s="852"/>
      <c r="AI68" s="852"/>
      <c r="AJ68" s="852"/>
      <c r="AK68" s="852" t="s">
        <v>549</v>
      </c>
      <c r="AL68" s="852"/>
      <c r="AM68" s="852"/>
      <c r="AN68" s="852"/>
      <c r="AO68" s="852"/>
      <c r="AP68" s="852">
        <v>1690</v>
      </c>
      <c r="AQ68" s="852"/>
      <c r="AR68" s="852"/>
      <c r="AS68" s="852"/>
      <c r="AT68" s="852"/>
      <c r="AU68" s="852" t="s">
        <v>550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552</v>
      </c>
      <c r="C69" s="860"/>
      <c r="D69" s="860"/>
      <c r="E69" s="860"/>
      <c r="F69" s="860"/>
      <c r="G69" s="860"/>
      <c r="H69" s="860"/>
      <c r="I69" s="860"/>
      <c r="J69" s="860"/>
      <c r="K69" s="860"/>
      <c r="L69" s="860"/>
      <c r="M69" s="860"/>
      <c r="N69" s="860"/>
      <c r="O69" s="860"/>
      <c r="P69" s="861"/>
      <c r="Q69" s="862">
        <v>434</v>
      </c>
      <c r="R69" s="817"/>
      <c r="S69" s="817"/>
      <c r="T69" s="817"/>
      <c r="U69" s="817"/>
      <c r="V69" s="817">
        <v>426</v>
      </c>
      <c r="W69" s="817"/>
      <c r="X69" s="817"/>
      <c r="Y69" s="817"/>
      <c r="Z69" s="817"/>
      <c r="AA69" s="817">
        <v>8</v>
      </c>
      <c r="AB69" s="817"/>
      <c r="AC69" s="817"/>
      <c r="AD69" s="817"/>
      <c r="AE69" s="817"/>
      <c r="AF69" s="817">
        <v>8</v>
      </c>
      <c r="AG69" s="817"/>
      <c r="AH69" s="817"/>
      <c r="AI69" s="817"/>
      <c r="AJ69" s="817"/>
      <c r="AK69" s="817" t="s">
        <v>549</v>
      </c>
      <c r="AL69" s="817"/>
      <c r="AM69" s="817"/>
      <c r="AN69" s="817"/>
      <c r="AO69" s="817"/>
      <c r="AP69" s="817">
        <v>838</v>
      </c>
      <c r="AQ69" s="817"/>
      <c r="AR69" s="817"/>
      <c r="AS69" s="817"/>
      <c r="AT69" s="817"/>
      <c r="AU69" s="817" t="s">
        <v>549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553</v>
      </c>
      <c r="C70" s="860"/>
      <c r="D70" s="860"/>
      <c r="E70" s="860"/>
      <c r="F70" s="860"/>
      <c r="G70" s="860"/>
      <c r="H70" s="860"/>
      <c r="I70" s="860"/>
      <c r="J70" s="860"/>
      <c r="K70" s="860"/>
      <c r="L70" s="860"/>
      <c r="M70" s="860"/>
      <c r="N70" s="860"/>
      <c r="O70" s="860"/>
      <c r="P70" s="861"/>
      <c r="Q70" s="862">
        <v>195</v>
      </c>
      <c r="R70" s="817"/>
      <c r="S70" s="817"/>
      <c r="T70" s="817"/>
      <c r="U70" s="817"/>
      <c r="V70" s="817">
        <v>192</v>
      </c>
      <c r="W70" s="817"/>
      <c r="X70" s="817"/>
      <c r="Y70" s="817"/>
      <c r="Z70" s="817"/>
      <c r="AA70" s="817">
        <v>3</v>
      </c>
      <c r="AB70" s="817"/>
      <c r="AC70" s="817"/>
      <c r="AD70" s="817"/>
      <c r="AE70" s="817"/>
      <c r="AF70" s="817">
        <v>3</v>
      </c>
      <c r="AG70" s="817"/>
      <c r="AH70" s="817"/>
      <c r="AI70" s="817"/>
      <c r="AJ70" s="817"/>
      <c r="AK70" s="817">
        <v>23</v>
      </c>
      <c r="AL70" s="817"/>
      <c r="AM70" s="817"/>
      <c r="AN70" s="817"/>
      <c r="AO70" s="817"/>
      <c r="AP70" s="817" t="s">
        <v>550</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554</v>
      </c>
      <c r="C71" s="860"/>
      <c r="D71" s="860"/>
      <c r="E71" s="860"/>
      <c r="F71" s="860"/>
      <c r="G71" s="860"/>
      <c r="H71" s="860"/>
      <c r="I71" s="860"/>
      <c r="J71" s="860"/>
      <c r="K71" s="860"/>
      <c r="L71" s="860"/>
      <c r="M71" s="860"/>
      <c r="N71" s="860"/>
      <c r="O71" s="860"/>
      <c r="P71" s="861"/>
      <c r="Q71" s="862">
        <v>73609</v>
      </c>
      <c r="R71" s="817"/>
      <c r="S71" s="817"/>
      <c r="T71" s="817"/>
      <c r="U71" s="817"/>
      <c r="V71" s="817">
        <v>72699</v>
      </c>
      <c r="W71" s="817"/>
      <c r="X71" s="817"/>
      <c r="Y71" s="817"/>
      <c r="Z71" s="817"/>
      <c r="AA71" s="817">
        <v>910</v>
      </c>
      <c r="AB71" s="817"/>
      <c r="AC71" s="817"/>
      <c r="AD71" s="817"/>
      <c r="AE71" s="817"/>
      <c r="AF71" s="817">
        <v>910</v>
      </c>
      <c r="AG71" s="817"/>
      <c r="AH71" s="817"/>
      <c r="AI71" s="817"/>
      <c r="AJ71" s="817"/>
      <c r="AK71" s="817">
        <v>685</v>
      </c>
      <c r="AL71" s="817"/>
      <c r="AM71" s="817"/>
      <c r="AN71" s="817"/>
      <c r="AO71" s="817"/>
      <c r="AP71" s="817" t="s">
        <v>557</v>
      </c>
      <c r="AQ71" s="817"/>
      <c r="AR71" s="817"/>
      <c r="AS71" s="817"/>
      <c r="AT71" s="817"/>
      <c r="AU71" s="817" t="s">
        <v>557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560</v>
      </c>
      <c r="C72" s="860"/>
      <c r="D72" s="860"/>
      <c r="E72" s="860"/>
      <c r="F72" s="860"/>
      <c r="G72" s="860"/>
      <c r="H72" s="860"/>
      <c r="I72" s="860"/>
      <c r="J72" s="860"/>
      <c r="K72" s="860"/>
      <c r="L72" s="860"/>
      <c r="M72" s="860"/>
      <c r="N72" s="860"/>
      <c r="O72" s="860"/>
      <c r="P72" s="861"/>
      <c r="Q72" s="862">
        <v>185</v>
      </c>
      <c r="R72" s="817"/>
      <c r="S72" s="817"/>
      <c r="T72" s="817"/>
      <c r="U72" s="817"/>
      <c r="V72" s="817">
        <v>158</v>
      </c>
      <c r="W72" s="817"/>
      <c r="X72" s="817"/>
      <c r="Y72" s="817"/>
      <c r="Z72" s="817"/>
      <c r="AA72" s="817">
        <v>26</v>
      </c>
      <c r="AB72" s="817"/>
      <c r="AC72" s="817"/>
      <c r="AD72" s="817"/>
      <c r="AE72" s="817"/>
      <c r="AF72" s="817">
        <v>26</v>
      </c>
      <c r="AG72" s="817"/>
      <c r="AH72" s="817"/>
      <c r="AI72" s="817"/>
      <c r="AJ72" s="817"/>
      <c r="AK72" s="817">
        <v>12</v>
      </c>
      <c r="AL72" s="817"/>
      <c r="AM72" s="817"/>
      <c r="AN72" s="817"/>
      <c r="AO72" s="817"/>
      <c r="AP72" s="817" t="s">
        <v>549</v>
      </c>
      <c r="AQ72" s="817"/>
      <c r="AR72" s="817"/>
      <c r="AS72" s="817"/>
      <c r="AT72" s="817"/>
      <c r="AU72" s="817" t="s">
        <v>549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561</v>
      </c>
      <c r="C73" s="860"/>
      <c r="D73" s="860"/>
      <c r="E73" s="860"/>
      <c r="F73" s="860"/>
      <c r="G73" s="860"/>
      <c r="H73" s="860"/>
      <c r="I73" s="860"/>
      <c r="J73" s="860"/>
      <c r="K73" s="860"/>
      <c r="L73" s="860"/>
      <c r="M73" s="860"/>
      <c r="N73" s="860"/>
      <c r="O73" s="860"/>
      <c r="P73" s="861"/>
      <c r="Q73" s="862">
        <v>946790</v>
      </c>
      <c r="R73" s="817"/>
      <c r="S73" s="817"/>
      <c r="T73" s="817"/>
      <c r="U73" s="817"/>
      <c r="V73" s="817">
        <v>924334</v>
      </c>
      <c r="W73" s="817"/>
      <c r="X73" s="817"/>
      <c r="Y73" s="817"/>
      <c r="Z73" s="817"/>
      <c r="AA73" s="817">
        <v>22456</v>
      </c>
      <c r="AB73" s="817"/>
      <c r="AC73" s="817"/>
      <c r="AD73" s="817"/>
      <c r="AE73" s="817"/>
      <c r="AF73" s="817">
        <v>22456</v>
      </c>
      <c r="AG73" s="817"/>
      <c r="AH73" s="817"/>
      <c r="AI73" s="817"/>
      <c r="AJ73" s="817"/>
      <c r="AK73" s="817">
        <v>5657</v>
      </c>
      <c r="AL73" s="817"/>
      <c r="AM73" s="817"/>
      <c r="AN73" s="817"/>
      <c r="AO73" s="817"/>
      <c r="AP73" s="817" t="s">
        <v>549</v>
      </c>
      <c r="AQ73" s="817"/>
      <c r="AR73" s="817"/>
      <c r="AS73" s="817"/>
      <c r="AT73" s="817"/>
      <c r="AU73" s="817" t="s">
        <v>549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555</v>
      </c>
      <c r="C74" s="860"/>
      <c r="D74" s="860"/>
      <c r="E74" s="860"/>
      <c r="F74" s="860"/>
      <c r="G74" s="860"/>
      <c r="H74" s="860"/>
      <c r="I74" s="860"/>
      <c r="J74" s="860"/>
      <c r="K74" s="860"/>
      <c r="L74" s="860"/>
      <c r="M74" s="860"/>
      <c r="N74" s="860"/>
      <c r="O74" s="860"/>
      <c r="P74" s="861"/>
      <c r="Q74" s="862">
        <v>40036</v>
      </c>
      <c r="R74" s="817"/>
      <c r="S74" s="817"/>
      <c r="T74" s="817"/>
      <c r="U74" s="817"/>
      <c r="V74" s="817">
        <v>34096</v>
      </c>
      <c r="W74" s="817"/>
      <c r="X74" s="817"/>
      <c r="Y74" s="817"/>
      <c r="Z74" s="817"/>
      <c r="AA74" s="817">
        <v>5940</v>
      </c>
      <c r="AB74" s="817"/>
      <c r="AC74" s="817"/>
      <c r="AD74" s="817"/>
      <c r="AE74" s="817"/>
      <c r="AF74" s="817">
        <v>32505</v>
      </c>
      <c r="AG74" s="817"/>
      <c r="AH74" s="817"/>
      <c r="AI74" s="817"/>
      <c r="AJ74" s="817"/>
      <c r="AK74" s="817" t="s">
        <v>549</v>
      </c>
      <c r="AL74" s="817"/>
      <c r="AM74" s="817"/>
      <c r="AN74" s="817"/>
      <c r="AO74" s="817"/>
      <c r="AP74" s="817">
        <v>149081</v>
      </c>
      <c r="AQ74" s="817"/>
      <c r="AR74" s="817"/>
      <c r="AS74" s="817"/>
      <c r="AT74" s="817"/>
      <c r="AU74" s="817" t="s">
        <v>549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556</v>
      </c>
      <c r="C75" s="860"/>
      <c r="D75" s="860"/>
      <c r="E75" s="860"/>
      <c r="F75" s="860"/>
      <c r="G75" s="860"/>
      <c r="H75" s="860"/>
      <c r="I75" s="860"/>
      <c r="J75" s="860"/>
      <c r="K75" s="860"/>
      <c r="L75" s="860"/>
      <c r="M75" s="860"/>
      <c r="N75" s="860"/>
      <c r="O75" s="860"/>
      <c r="P75" s="861"/>
      <c r="Q75" s="865">
        <v>9050</v>
      </c>
      <c r="R75" s="866"/>
      <c r="S75" s="866"/>
      <c r="T75" s="866"/>
      <c r="U75" s="816"/>
      <c r="V75" s="867">
        <v>5629</v>
      </c>
      <c r="W75" s="866"/>
      <c r="X75" s="866"/>
      <c r="Y75" s="866"/>
      <c r="Z75" s="816"/>
      <c r="AA75" s="867">
        <v>3421</v>
      </c>
      <c r="AB75" s="866"/>
      <c r="AC75" s="866"/>
      <c r="AD75" s="866"/>
      <c r="AE75" s="816"/>
      <c r="AF75" s="867">
        <v>11358</v>
      </c>
      <c r="AG75" s="866"/>
      <c r="AH75" s="866"/>
      <c r="AI75" s="866"/>
      <c r="AJ75" s="816"/>
      <c r="AK75" s="867" t="s">
        <v>549</v>
      </c>
      <c r="AL75" s="866"/>
      <c r="AM75" s="866"/>
      <c r="AN75" s="866"/>
      <c r="AO75" s="816"/>
      <c r="AP75" s="867">
        <v>20248</v>
      </c>
      <c r="AQ75" s="866"/>
      <c r="AR75" s="866"/>
      <c r="AS75" s="866"/>
      <c r="AT75" s="816"/>
      <c r="AU75" s="867" t="s">
        <v>549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f>
        <v>67388</v>
      </c>
      <c r="AG88" s="828"/>
      <c r="AH88" s="828"/>
      <c r="AI88" s="828"/>
      <c r="AJ88" s="828"/>
      <c r="AK88" s="825"/>
      <c r="AL88" s="825"/>
      <c r="AM88" s="825"/>
      <c r="AN88" s="825"/>
      <c r="AO88" s="825"/>
      <c r="AP88" s="828">
        <v>171858</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503</v>
      </c>
      <c r="CS102" s="836"/>
      <c r="CT102" s="836"/>
      <c r="CU102" s="836"/>
      <c r="CV102" s="879"/>
      <c r="CW102" s="878">
        <v>116</v>
      </c>
      <c r="CX102" s="836"/>
      <c r="CY102" s="836"/>
      <c r="CZ102" s="836"/>
      <c r="DA102" s="879"/>
      <c r="DB102" s="878">
        <v>1500</v>
      </c>
      <c r="DC102" s="836"/>
      <c r="DD102" s="836"/>
      <c r="DE102" s="836"/>
      <c r="DF102" s="879"/>
      <c r="DG102" s="878">
        <v>8040</v>
      </c>
      <c r="DH102" s="836"/>
      <c r="DI102" s="836"/>
      <c r="DJ102" s="836"/>
      <c r="DK102" s="879"/>
      <c r="DL102" s="878" t="s">
        <v>557</v>
      </c>
      <c r="DM102" s="836"/>
      <c r="DN102" s="836"/>
      <c r="DO102" s="836"/>
      <c r="DP102" s="879"/>
      <c r="DQ102" s="878">
        <v>2486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287</v>
      </c>
      <c r="AG109" s="881"/>
      <c r="AH109" s="881"/>
      <c r="AI109" s="881"/>
      <c r="AJ109" s="882"/>
      <c r="AK109" s="880" t="s">
        <v>286</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287</v>
      </c>
      <c r="BW109" s="881"/>
      <c r="BX109" s="881"/>
      <c r="BY109" s="881"/>
      <c r="BZ109" s="882"/>
      <c r="CA109" s="880" t="s">
        <v>286</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287</v>
      </c>
      <c r="DM109" s="881"/>
      <c r="DN109" s="881"/>
      <c r="DO109" s="881"/>
      <c r="DP109" s="882"/>
      <c r="DQ109" s="880" t="s">
        <v>286</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10255336</v>
      </c>
      <c r="AB110" s="888"/>
      <c r="AC110" s="888"/>
      <c r="AD110" s="888"/>
      <c r="AE110" s="889"/>
      <c r="AF110" s="890">
        <v>10692138</v>
      </c>
      <c r="AG110" s="888"/>
      <c r="AH110" s="888"/>
      <c r="AI110" s="888"/>
      <c r="AJ110" s="889"/>
      <c r="AK110" s="890">
        <v>10831810</v>
      </c>
      <c r="AL110" s="888"/>
      <c r="AM110" s="888"/>
      <c r="AN110" s="888"/>
      <c r="AO110" s="889"/>
      <c r="AP110" s="891">
        <v>17</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98326778</v>
      </c>
      <c r="BR110" s="925"/>
      <c r="BS110" s="925"/>
      <c r="BT110" s="925"/>
      <c r="BU110" s="925"/>
      <c r="BV110" s="925">
        <v>99172905</v>
      </c>
      <c r="BW110" s="925"/>
      <c r="BX110" s="925"/>
      <c r="BY110" s="925"/>
      <c r="BZ110" s="925"/>
      <c r="CA110" s="925">
        <v>96848355</v>
      </c>
      <c r="CB110" s="925"/>
      <c r="CC110" s="925"/>
      <c r="CD110" s="925"/>
      <c r="CE110" s="925"/>
      <c r="CF110" s="939">
        <v>151.69999999999999</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108666</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8851023</v>
      </c>
      <c r="BR111" s="918"/>
      <c r="BS111" s="918"/>
      <c r="BT111" s="918"/>
      <c r="BU111" s="918"/>
      <c r="BV111" s="918">
        <v>7386973</v>
      </c>
      <c r="BW111" s="918"/>
      <c r="BX111" s="918"/>
      <c r="BY111" s="918"/>
      <c r="BZ111" s="918"/>
      <c r="CA111" s="918">
        <v>6294235</v>
      </c>
      <c r="CB111" s="918"/>
      <c r="CC111" s="918"/>
      <c r="CD111" s="918"/>
      <c r="CE111" s="918"/>
      <c r="CF111" s="912">
        <v>9.9</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774775</v>
      </c>
      <c r="DH111" s="918"/>
      <c r="DI111" s="918"/>
      <c r="DJ111" s="918"/>
      <c r="DK111" s="918"/>
      <c r="DL111" s="918">
        <v>764098</v>
      </c>
      <c r="DM111" s="918"/>
      <c r="DN111" s="918"/>
      <c r="DO111" s="918"/>
      <c r="DP111" s="918"/>
      <c r="DQ111" s="918">
        <v>753421</v>
      </c>
      <c r="DR111" s="918"/>
      <c r="DS111" s="918"/>
      <c r="DT111" s="918"/>
      <c r="DU111" s="918"/>
      <c r="DV111" s="919">
        <v>1.2</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47137824</v>
      </c>
      <c r="BR112" s="918"/>
      <c r="BS112" s="918"/>
      <c r="BT112" s="918"/>
      <c r="BU112" s="918"/>
      <c r="BV112" s="918">
        <v>45368764</v>
      </c>
      <c r="BW112" s="918"/>
      <c r="BX112" s="918"/>
      <c r="BY112" s="918"/>
      <c r="BZ112" s="918"/>
      <c r="CA112" s="918">
        <v>44978109</v>
      </c>
      <c r="CB112" s="918"/>
      <c r="CC112" s="918"/>
      <c r="CD112" s="918"/>
      <c r="CE112" s="918"/>
      <c r="CF112" s="912">
        <v>70.5</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4185705</v>
      </c>
      <c r="AB113" s="932"/>
      <c r="AC113" s="932"/>
      <c r="AD113" s="932"/>
      <c r="AE113" s="933"/>
      <c r="AF113" s="934">
        <v>4230834</v>
      </c>
      <c r="AG113" s="932"/>
      <c r="AH113" s="932"/>
      <c r="AI113" s="932"/>
      <c r="AJ113" s="933"/>
      <c r="AK113" s="934">
        <v>3861008</v>
      </c>
      <c r="AL113" s="932"/>
      <c r="AM113" s="932"/>
      <c r="AN113" s="932"/>
      <c r="AO113" s="933"/>
      <c r="AP113" s="935">
        <v>6</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1339395</v>
      </c>
      <c r="BR113" s="918"/>
      <c r="BS113" s="918"/>
      <c r="BT113" s="918"/>
      <c r="BU113" s="918"/>
      <c r="BV113" s="918">
        <v>1359156</v>
      </c>
      <c r="BW113" s="918"/>
      <c r="BX113" s="918"/>
      <c r="BY113" s="918"/>
      <c r="BZ113" s="918"/>
      <c r="CA113" s="918">
        <v>1406607</v>
      </c>
      <c r="CB113" s="918"/>
      <c r="CC113" s="918"/>
      <c r="CD113" s="918"/>
      <c r="CE113" s="918"/>
      <c r="CF113" s="912">
        <v>2.2000000000000002</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259927</v>
      </c>
      <c r="AB114" s="957"/>
      <c r="AC114" s="957"/>
      <c r="AD114" s="957"/>
      <c r="AE114" s="958"/>
      <c r="AF114" s="959">
        <v>218125</v>
      </c>
      <c r="AG114" s="957"/>
      <c r="AH114" s="957"/>
      <c r="AI114" s="957"/>
      <c r="AJ114" s="958"/>
      <c r="AK114" s="959">
        <v>213874</v>
      </c>
      <c r="AL114" s="957"/>
      <c r="AM114" s="957"/>
      <c r="AN114" s="957"/>
      <c r="AO114" s="958"/>
      <c r="AP114" s="960">
        <v>0.3</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18141734</v>
      </c>
      <c r="BR114" s="918"/>
      <c r="BS114" s="918"/>
      <c r="BT114" s="918"/>
      <c r="BU114" s="918"/>
      <c r="BV114" s="918">
        <v>17696040</v>
      </c>
      <c r="BW114" s="918"/>
      <c r="BX114" s="918"/>
      <c r="BY114" s="918"/>
      <c r="BZ114" s="918"/>
      <c r="CA114" s="918">
        <v>17527271</v>
      </c>
      <c r="CB114" s="918"/>
      <c r="CC114" s="918"/>
      <c r="CD114" s="918"/>
      <c r="CE114" s="918"/>
      <c r="CF114" s="912">
        <v>27.5</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236753</v>
      </c>
      <c r="AB115" s="932"/>
      <c r="AC115" s="932"/>
      <c r="AD115" s="932"/>
      <c r="AE115" s="933"/>
      <c r="AF115" s="934">
        <v>251611</v>
      </c>
      <c r="AG115" s="932"/>
      <c r="AH115" s="932"/>
      <c r="AI115" s="932"/>
      <c r="AJ115" s="933"/>
      <c r="AK115" s="934">
        <v>219083</v>
      </c>
      <c r="AL115" s="932"/>
      <c r="AM115" s="932"/>
      <c r="AN115" s="932"/>
      <c r="AO115" s="933"/>
      <c r="AP115" s="935">
        <v>0.3</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2925851</v>
      </c>
      <c r="BR115" s="918"/>
      <c r="BS115" s="918"/>
      <c r="BT115" s="918"/>
      <c r="BU115" s="918"/>
      <c r="BV115" s="918">
        <v>2549453</v>
      </c>
      <c r="BW115" s="918"/>
      <c r="BX115" s="918"/>
      <c r="BY115" s="918"/>
      <c r="BZ115" s="918"/>
      <c r="CA115" s="918">
        <v>2485515</v>
      </c>
      <c r="CB115" s="918"/>
      <c r="CC115" s="918"/>
      <c r="CD115" s="918"/>
      <c r="CE115" s="918"/>
      <c r="CF115" s="912">
        <v>3.9</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7967582</v>
      </c>
      <c r="DH115" s="957"/>
      <c r="DI115" s="957"/>
      <c r="DJ115" s="957"/>
      <c r="DK115" s="958"/>
      <c r="DL115" s="959">
        <v>6622875</v>
      </c>
      <c r="DM115" s="957"/>
      <c r="DN115" s="957"/>
      <c r="DO115" s="957"/>
      <c r="DP115" s="958"/>
      <c r="DQ115" s="959">
        <v>5540814</v>
      </c>
      <c r="DR115" s="957"/>
      <c r="DS115" s="957"/>
      <c r="DT115" s="957"/>
      <c r="DU115" s="958"/>
      <c r="DV115" s="960">
        <v>8.6999999999999993</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3415</v>
      </c>
      <c r="AB116" s="957"/>
      <c r="AC116" s="957"/>
      <c r="AD116" s="957"/>
      <c r="AE116" s="958"/>
      <c r="AF116" s="959">
        <v>445</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14941136</v>
      </c>
      <c r="AB117" s="964"/>
      <c r="AC117" s="964"/>
      <c r="AD117" s="964"/>
      <c r="AE117" s="965"/>
      <c r="AF117" s="963">
        <v>15393153</v>
      </c>
      <c r="AG117" s="964"/>
      <c r="AH117" s="964"/>
      <c r="AI117" s="964"/>
      <c r="AJ117" s="965"/>
      <c r="AK117" s="963">
        <v>15125775</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287</v>
      </c>
      <c r="AG118" s="881"/>
      <c r="AH118" s="881"/>
      <c r="AI118" s="881"/>
      <c r="AJ118" s="882"/>
      <c r="AK118" s="880" t="s">
        <v>286</v>
      </c>
      <c r="AL118" s="881"/>
      <c r="AM118" s="881"/>
      <c r="AN118" s="881"/>
      <c r="AO118" s="882"/>
      <c r="AP118" s="988" t="s">
        <v>403</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431</v>
      </c>
      <c r="BP118" s="992"/>
      <c r="BQ118" s="983">
        <v>176722605</v>
      </c>
      <c r="BR118" s="984"/>
      <c r="BS118" s="984"/>
      <c r="BT118" s="984"/>
      <c r="BU118" s="984"/>
      <c r="BV118" s="984">
        <v>173533291</v>
      </c>
      <c r="BW118" s="984"/>
      <c r="BX118" s="984"/>
      <c r="BY118" s="984"/>
      <c r="BZ118" s="984"/>
      <c r="CA118" s="984">
        <v>169540092</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226074</v>
      </c>
      <c r="AB119" s="888"/>
      <c r="AC119" s="888"/>
      <c r="AD119" s="888"/>
      <c r="AE119" s="889"/>
      <c r="AF119" s="890">
        <v>233582</v>
      </c>
      <c r="AG119" s="888"/>
      <c r="AH119" s="888"/>
      <c r="AI119" s="888"/>
      <c r="AJ119" s="889"/>
      <c r="AK119" s="890">
        <v>208404</v>
      </c>
      <c r="AL119" s="888"/>
      <c r="AM119" s="888"/>
      <c r="AN119" s="888"/>
      <c r="AO119" s="889"/>
      <c r="AP119" s="891">
        <v>0.3</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20811019</v>
      </c>
      <c r="BR119" s="925"/>
      <c r="BS119" s="925"/>
      <c r="BT119" s="925"/>
      <c r="BU119" s="925"/>
      <c r="BV119" s="925">
        <v>22604682</v>
      </c>
      <c r="BW119" s="925"/>
      <c r="BX119" s="925"/>
      <c r="BY119" s="925"/>
      <c r="BZ119" s="925"/>
      <c r="CA119" s="925">
        <v>24569347</v>
      </c>
      <c r="CB119" s="925"/>
      <c r="CC119" s="925"/>
      <c r="CD119" s="925"/>
      <c r="CE119" s="925"/>
      <c r="CF119" s="939">
        <v>38.5</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10679</v>
      </c>
      <c r="AB120" s="957"/>
      <c r="AC120" s="957"/>
      <c r="AD120" s="957"/>
      <c r="AE120" s="958"/>
      <c r="AF120" s="959">
        <v>18029</v>
      </c>
      <c r="AG120" s="957"/>
      <c r="AH120" s="957"/>
      <c r="AI120" s="957"/>
      <c r="AJ120" s="958"/>
      <c r="AK120" s="959">
        <v>10679</v>
      </c>
      <c r="AL120" s="957"/>
      <c r="AM120" s="957"/>
      <c r="AN120" s="957"/>
      <c r="AO120" s="958"/>
      <c r="AP120" s="960">
        <v>0</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39151947</v>
      </c>
      <c r="BR120" s="918"/>
      <c r="BS120" s="918"/>
      <c r="BT120" s="918"/>
      <c r="BU120" s="918"/>
      <c r="BV120" s="918">
        <v>38461222</v>
      </c>
      <c r="BW120" s="918"/>
      <c r="BX120" s="918"/>
      <c r="BY120" s="918"/>
      <c r="BZ120" s="918"/>
      <c r="CA120" s="918">
        <v>35639409</v>
      </c>
      <c r="CB120" s="918"/>
      <c r="CC120" s="918"/>
      <c r="CD120" s="918"/>
      <c r="CE120" s="918"/>
      <c r="CF120" s="912">
        <v>55.8</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45213578</v>
      </c>
      <c r="DH120" s="925"/>
      <c r="DI120" s="925"/>
      <c r="DJ120" s="925"/>
      <c r="DK120" s="925"/>
      <c r="DL120" s="925">
        <v>43192513</v>
      </c>
      <c r="DM120" s="925"/>
      <c r="DN120" s="925"/>
      <c r="DO120" s="925"/>
      <c r="DP120" s="925"/>
      <c r="DQ120" s="925">
        <v>40579919</v>
      </c>
      <c r="DR120" s="925"/>
      <c r="DS120" s="925"/>
      <c r="DT120" s="925"/>
      <c r="DU120" s="925"/>
      <c r="DV120" s="926">
        <v>63.6</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111641215</v>
      </c>
      <c r="BR121" s="984"/>
      <c r="BS121" s="984"/>
      <c r="BT121" s="984"/>
      <c r="BU121" s="984"/>
      <c r="BV121" s="984">
        <v>112676220</v>
      </c>
      <c r="BW121" s="984"/>
      <c r="BX121" s="984"/>
      <c r="BY121" s="984"/>
      <c r="BZ121" s="984"/>
      <c r="CA121" s="984">
        <v>114305258</v>
      </c>
      <c r="CB121" s="984"/>
      <c r="CC121" s="984"/>
      <c r="CD121" s="984"/>
      <c r="CE121" s="984"/>
      <c r="CF121" s="1022">
        <v>179.1</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1302486</v>
      </c>
      <c r="DH121" s="918"/>
      <c r="DI121" s="918"/>
      <c r="DJ121" s="918"/>
      <c r="DK121" s="918"/>
      <c r="DL121" s="918">
        <v>1614777</v>
      </c>
      <c r="DM121" s="918"/>
      <c r="DN121" s="918"/>
      <c r="DO121" s="918"/>
      <c r="DP121" s="918"/>
      <c r="DQ121" s="918">
        <v>3815049</v>
      </c>
      <c r="DR121" s="918"/>
      <c r="DS121" s="918"/>
      <c r="DT121" s="918"/>
      <c r="DU121" s="918"/>
      <c r="DV121" s="919">
        <v>6</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440</v>
      </c>
      <c r="BP122" s="992"/>
      <c r="BQ122" s="1032">
        <v>171604181</v>
      </c>
      <c r="BR122" s="1033"/>
      <c r="BS122" s="1033"/>
      <c r="BT122" s="1033"/>
      <c r="BU122" s="1033"/>
      <c r="BV122" s="1033">
        <v>173742124</v>
      </c>
      <c r="BW122" s="1033"/>
      <c r="BX122" s="1033"/>
      <c r="BY122" s="1033"/>
      <c r="BZ122" s="1033"/>
      <c r="CA122" s="1033">
        <v>174514014</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569359</v>
      </c>
      <c r="DH122" s="918"/>
      <c r="DI122" s="918"/>
      <c r="DJ122" s="918"/>
      <c r="DK122" s="918"/>
      <c r="DL122" s="918">
        <v>546348</v>
      </c>
      <c r="DM122" s="918"/>
      <c r="DN122" s="918"/>
      <c r="DO122" s="918"/>
      <c r="DP122" s="918"/>
      <c r="DQ122" s="918">
        <v>583141</v>
      </c>
      <c r="DR122" s="918"/>
      <c r="DS122" s="918"/>
      <c r="DT122" s="918"/>
      <c r="DU122" s="918"/>
      <c r="DV122" s="919">
        <v>0.9</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8.1999999999999993</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v>2925851</v>
      </c>
      <c r="DH126" s="918"/>
      <c r="DI126" s="918"/>
      <c r="DJ126" s="918"/>
      <c r="DK126" s="918"/>
      <c r="DL126" s="918">
        <v>2549453</v>
      </c>
      <c r="DM126" s="918"/>
      <c r="DN126" s="918"/>
      <c r="DO126" s="918"/>
      <c r="DP126" s="918"/>
      <c r="DQ126" s="918">
        <v>2485515</v>
      </c>
      <c r="DR126" s="918"/>
      <c r="DS126" s="918"/>
      <c r="DT126" s="918"/>
      <c r="DU126" s="918"/>
      <c r="DV126" s="919">
        <v>3.9</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451</v>
      </c>
      <c r="AY127" s="885"/>
      <c r="AZ127" s="885"/>
      <c r="BA127" s="885"/>
      <c r="BB127" s="885"/>
      <c r="BC127" s="885"/>
      <c r="BD127" s="885"/>
      <c r="BE127" s="886"/>
      <c r="BF127" s="1039" t="s">
        <v>113</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4248908</v>
      </c>
      <c r="AB128" s="1088"/>
      <c r="AC128" s="1088"/>
      <c r="AD128" s="1088"/>
      <c r="AE128" s="1089"/>
      <c r="AF128" s="1090">
        <v>4280312</v>
      </c>
      <c r="AG128" s="1088"/>
      <c r="AH128" s="1088"/>
      <c r="AI128" s="1088"/>
      <c r="AJ128" s="1089"/>
      <c r="AK128" s="1090">
        <v>4138811</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113</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71840646</v>
      </c>
      <c r="AB129" s="957"/>
      <c r="AC129" s="957"/>
      <c r="AD129" s="957"/>
      <c r="AE129" s="958"/>
      <c r="AF129" s="959">
        <v>73086170</v>
      </c>
      <c r="AG129" s="957"/>
      <c r="AH129" s="957"/>
      <c r="AI129" s="957"/>
      <c r="AJ129" s="958"/>
      <c r="AK129" s="959">
        <v>74061653</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9465667</v>
      </c>
      <c r="AB130" s="957"/>
      <c r="AC130" s="957"/>
      <c r="AD130" s="957"/>
      <c r="AE130" s="958"/>
      <c r="AF130" s="959">
        <v>10163568</v>
      </c>
      <c r="AG130" s="957"/>
      <c r="AH130" s="957"/>
      <c r="AI130" s="957"/>
      <c r="AJ130" s="958"/>
      <c r="AK130" s="959">
        <v>10235908</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62374979</v>
      </c>
      <c r="AB131" s="996"/>
      <c r="AC131" s="996"/>
      <c r="AD131" s="996"/>
      <c r="AE131" s="997"/>
      <c r="AF131" s="998">
        <v>62922602</v>
      </c>
      <c r="AG131" s="996"/>
      <c r="AH131" s="996"/>
      <c r="AI131" s="996"/>
      <c r="AJ131" s="997"/>
      <c r="AK131" s="998">
        <v>63825745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1.966431123</v>
      </c>
      <c r="AB132" s="1102"/>
      <c r="AC132" s="1102"/>
      <c r="AD132" s="1102"/>
      <c r="AE132" s="1103"/>
      <c r="AF132" s="1104">
        <v>1.508635959</v>
      </c>
      <c r="AG132" s="1102"/>
      <c r="AH132" s="1102"/>
      <c r="AI132" s="1102"/>
      <c r="AJ132" s="1103"/>
      <c r="AK132" s="1104">
        <v>1.17672892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v>
      </c>
      <c r="AB133" s="1109"/>
      <c r="AC133" s="1109"/>
      <c r="AD133" s="1109"/>
      <c r="AE133" s="1110"/>
      <c r="AF133" s="1108">
        <v>1.3</v>
      </c>
      <c r="AG133" s="1109"/>
      <c r="AH133" s="1109"/>
      <c r="AI133" s="1109"/>
      <c r="AJ133" s="1110"/>
      <c r="AK133" s="1108">
        <v>1.5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19641712</v>
      </c>
      <c r="L9" s="264">
        <v>48070</v>
      </c>
      <c r="M9" s="265">
        <v>55535</v>
      </c>
      <c r="N9" s="266">
        <v>-13.4</v>
      </c>
    </row>
    <row r="10" spans="1:16">
      <c r="A10" s="248"/>
      <c r="B10" s="244"/>
      <c r="C10" s="244"/>
      <c r="D10" s="244"/>
      <c r="E10" s="244"/>
      <c r="F10" s="244"/>
      <c r="G10" s="1117" t="s">
        <v>473</v>
      </c>
      <c r="H10" s="1118"/>
      <c r="I10" s="1118"/>
      <c r="J10" s="1119"/>
      <c r="K10" s="267">
        <v>657237</v>
      </c>
      <c r="L10" s="268">
        <v>1608</v>
      </c>
      <c r="M10" s="269">
        <v>3368</v>
      </c>
      <c r="N10" s="270">
        <v>-52.3</v>
      </c>
    </row>
    <row r="11" spans="1:16" ht="13.5" customHeight="1">
      <c r="A11" s="248"/>
      <c r="B11" s="244"/>
      <c r="C11" s="244"/>
      <c r="D11" s="244"/>
      <c r="E11" s="244"/>
      <c r="F11" s="244"/>
      <c r="G11" s="1117" t="s">
        <v>474</v>
      </c>
      <c r="H11" s="1118"/>
      <c r="I11" s="1118"/>
      <c r="J11" s="1119"/>
      <c r="K11" s="267">
        <v>3629329</v>
      </c>
      <c r="L11" s="268">
        <v>8882</v>
      </c>
      <c r="M11" s="269">
        <v>1911</v>
      </c>
      <c r="N11" s="270">
        <v>364.8</v>
      </c>
    </row>
    <row r="12" spans="1:16" ht="13.5" customHeight="1">
      <c r="A12" s="248"/>
      <c r="B12" s="244"/>
      <c r="C12" s="244"/>
      <c r="D12" s="244"/>
      <c r="E12" s="244"/>
      <c r="F12" s="244"/>
      <c r="G12" s="1117" t="s">
        <v>475</v>
      </c>
      <c r="H12" s="1118"/>
      <c r="I12" s="1118"/>
      <c r="J12" s="1119"/>
      <c r="K12" s="267">
        <v>217086</v>
      </c>
      <c r="L12" s="268">
        <v>531</v>
      </c>
      <c r="M12" s="269">
        <v>1237</v>
      </c>
      <c r="N12" s="270">
        <v>-57.1</v>
      </c>
    </row>
    <row r="13" spans="1:16" ht="13.5" customHeight="1">
      <c r="A13" s="248"/>
      <c r="B13" s="244"/>
      <c r="C13" s="244"/>
      <c r="D13" s="244"/>
      <c r="E13" s="244"/>
      <c r="F13" s="244"/>
      <c r="G13" s="1117" t="s">
        <v>476</v>
      </c>
      <c r="H13" s="1118"/>
      <c r="I13" s="1118"/>
      <c r="J13" s="1119"/>
      <c r="K13" s="267" t="s">
        <v>477</v>
      </c>
      <c r="L13" s="268" t="s">
        <v>477</v>
      </c>
      <c r="M13" s="269">
        <v>28</v>
      </c>
      <c r="N13" s="270" t="s">
        <v>477</v>
      </c>
    </row>
    <row r="14" spans="1:16" ht="13.5" customHeight="1">
      <c r="A14" s="248"/>
      <c r="B14" s="244"/>
      <c r="C14" s="244"/>
      <c r="D14" s="244"/>
      <c r="E14" s="244"/>
      <c r="F14" s="244"/>
      <c r="G14" s="1117" t="s">
        <v>478</v>
      </c>
      <c r="H14" s="1118"/>
      <c r="I14" s="1118"/>
      <c r="J14" s="1119"/>
      <c r="K14" s="267">
        <v>756663</v>
      </c>
      <c r="L14" s="268">
        <v>1852</v>
      </c>
      <c r="M14" s="269">
        <v>1900</v>
      </c>
      <c r="N14" s="270">
        <v>-2.5</v>
      </c>
    </row>
    <row r="15" spans="1:16" ht="13.5" customHeight="1">
      <c r="A15" s="248"/>
      <c r="B15" s="244"/>
      <c r="C15" s="244"/>
      <c r="D15" s="244"/>
      <c r="E15" s="244"/>
      <c r="F15" s="244"/>
      <c r="G15" s="1117" t="s">
        <v>479</v>
      </c>
      <c r="H15" s="1118"/>
      <c r="I15" s="1118"/>
      <c r="J15" s="1119"/>
      <c r="K15" s="267">
        <v>144397</v>
      </c>
      <c r="L15" s="268">
        <v>353</v>
      </c>
      <c r="M15" s="269">
        <v>1089</v>
      </c>
      <c r="N15" s="270">
        <v>-67.599999999999994</v>
      </c>
    </row>
    <row r="16" spans="1:16">
      <c r="A16" s="248"/>
      <c r="B16" s="244"/>
      <c r="C16" s="244"/>
      <c r="D16" s="244"/>
      <c r="E16" s="244"/>
      <c r="F16" s="244"/>
      <c r="G16" s="1120" t="s">
        <v>480</v>
      </c>
      <c r="H16" s="1121"/>
      <c r="I16" s="1121"/>
      <c r="J16" s="1122"/>
      <c r="K16" s="268">
        <v>-1253148</v>
      </c>
      <c r="L16" s="268">
        <v>-3067</v>
      </c>
      <c r="M16" s="269">
        <v>-5815</v>
      </c>
      <c r="N16" s="270">
        <v>-47.3</v>
      </c>
    </row>
    <row r="17" spans="1:16">
      <c r="A17" s="248"/>
      <c r="B17" s="244"/>
      <c r="C17" s="244"/>
      <c r="D17" s="244"/>
      <c r="E17" s="244"/>
      <c r="F17" s="244"/>
      <c r="G17" s="1120" t="s">
        <v>171</v>
      </c>
      <c r="H17" s="1121"/>
      <c r="I17" s="1121"/>
      <c r="J17" s="1122"/>
      <c r="K17" s="268">
        <v>23793276</v>
      </c>
      <c r="L17" s="268">
        <v>58230</v>
      </c>
      <c r="M17" s="269">
        <v>59252</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5.1100000000000003</v>
      </c>
      <c r="L21" s="281">
        <v>6.1</v>
      </c>
      <c r="M21" s="282">
        <v>-0.99</v>
      </c>
      <c r="N21" s="249"/>
      <c r="O21" s="283"/>
      <c r="P21" s="279"/>
    </row>
    <row r="22" spans="1:16" s="284" customFormat="1">
      <c r="A22" s="279"/>
      <c r="B22" s="249"/>
      <c r="C22" s="249"/>
      <c r="D22" s="249"/>
      <c r="E22" s="249"/>
      <c r="F22" s="249"/>
      <c r="G22" s="1112" t="s">
        <v>486</v>
      </c>
      <c r="H22" s="1113"/>
      <c r="I22" s="1113"/>
      <c r="J22" s="1114"/>
      <c r="K22" s="285">
        <v>96.2</v>
      </c>
      <c r="L22" s="286">
        <v>99.9</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10831810</v>
      </c>
      <c r="L32" s="294">
        <v>26509</v>
      </c>
      <c r="M32" s="295">
        <v>34486</v>
      </c>
      <c r="N32" s="296">
        <v>-23.1</v>
      </c>
    </row>
    <row r="33" spans="1:16" ht="13.5" customHeight="1">
      <c r="A33" s="248"/>
      <c r="B33" s="244"/>
      <c r="C33" s="244"/>
      <c r="D33" s="244"/>
      <c r="E33" s="244"/>
      <c r="F33" s="244"/>
      <c r="G33" s="1128" t="s">
        <v>491</v>
      </c>
      <c r="H33" s="1129"/>
      <c r="I33" s="1129"/>
      <c r="J33" s="1130"/>
      <c r="K33" s="294" t="s">
        <v>477</v>
      </c>
      <c r="L33" s="294" t="s">
        <v>477</v>
      </c>
      <c r="M33" s="295">
        <v>2</v>
      </c>
      <c r="N33" s="296" t="s">
        <v>477</v>
      </c>
    </row>
    <row r="34" spans="1:16" ht="27" customHeight="1">
      <c r="A34" s="248"/>
      <c r="B34" s="244"/>
      <c r="C34" s="244"/>
      <c r="D34" s="244"/>
      <c r="E34" s="244"/>
      <c r="F34" s="244"/>
      <c r="G34" s="1128" t="s">
        <v>492</v>
      </c>
      <c r="H34" s="1129"/>
      <c r="I34" s="1129"/>
      <c r="J34" s="1130"/>
      <c r="K34" s="294" t="s">
        <v>477</v>
      </c>
      <c r="L34" s="294" t="s">
        <v>477</v>
      </c>
      <c r="M34" s="295">
        <v>70</v>
      </c>
      <c r="N34" s="296" t="s">
        <v>477</v>
      </c>
    </row>
    <row r="35" spans="1:16" ht="27" customHeight="1">
      <c r="A35" s="248"/>
      <c r="B35" s="244"/>
      <c r="C35" s="244"/>
      <c r="D35" s="244"/>
      <c r="E35" s="244"/>
      <c r="F35" s="244"/>
      <c r="G35" s="1128" t="s">
        <v>493</v>
      </c>
      <c r="H35" s="1129"/>
      <c r="I35" s="1129"/>
      <c r="J35" s="1130"/>
      <c r="K35" s="294">
        <v>3861008</v>
      </c>
      <c r="L35" s="294">
        <v>9449</v>
      </c>
      <c r="M35" s="295">
        <v>11940</v>
      </c>
      <c r="N35" s="296">
        <v>-20.9</v>
      </c>
    </row>
    <row r="36" spans="1:16" ht="27" customHeight="1">
      <c r="A36" s="248"/>
      <c r="B36" s="244"/>
      <c r="C36" s="244"/>
      <c r="D36" s="244"/>
      <c r="E36" s="244"/>
      <c r="F36" s="244"/>
      <c r="G36" s="1128" t="s">
        <v>494</v>
      </c>
      <c r="H36" s="1129"/>
      <c r="I36" s="1129"/>
      <c r="J36" s="1130"/>
      <c r="K36" s="294">
        <v>213874</v>
      </c>
      <c r="L36" s="294">
        <v>523</v>
      </c>
      <c r="M36" s="295">
        <v>512</v>
      </c>
      <c r="N36" s="296">
        <v>2.1</v>
      </c>
    </row>
    <row r="37" spans="1:16" ht="13.5" customHeight="1">
      <c r="A37" s="248"/>
      <c r="B37" s="244"/>
      <c r="C37" s="244"/>
      <c r="D37" s="244"/>
      <c r="E37" s="244"/>
      <c r="F37" s="244"/>
      <c r="G37" s="1128" t="s">
        <v>495</v>
      </c>
      <c r="H37" s="1129"/>
      <c r="I37" s="1129"/>
      <c r="J37" s="1130"/>
      <c r="K37" s="294">
        <v>219083</v>
      </c>
      <c r="L37" s="294">
        <v>536</v>
      </c>
      <c r="M37" s="295">
        <v>1781</v>
      </c>
      <c r="N37" s="296">
        <v>-69.900000000000006</v>
      </c>
    </row>
    <row r="38" spans="1:16" ht="27" customHeight="1">
      <c r="A38" s="248"/>
      <c r="B38" s="244"/>
      <c r="C38" s="244"/>
      <c r="D38" s="244"/>
      <c r="E38" s="244"/>
      <c r="F38" s="244"/>
      <c r="G38" s="1131" t="s">
        <v>496</v>
      </c>
      <c r="H38" s="1132"/>
      <c r="I38" s="1132"/>
      <c r="J38" s="1133"/>
      <c r="K38" s="297" t="s">
        <v>477</v>
      </c>
      <c r="L38" s="297" t="s">
        <v>477</v>
      </c>
      <c r="M38" s="298">
        <v>5</v>
      </c>
      <c r="N38" s="299" t="s">
        <v>477</v>
      </c>
      <c r="O38" s="293"/>
    </row>
    <row r="39" spans="1:16">
      <c r="A39" s="248"/>
      <c r="B39" s="244"/>
      <c r="C39" s="244"/>
      <c r="D39" s="244"/>
      <c r="E39" s="244"/>
      <c r="F39" s="244"/>
      <c r="G39" s="1131" t="s">
        <v>497</v>
      </c>
      <c r="H39" s="1132"/>
      <c r="I39" s="1132"/>
      <c r="J39" s="1133"/>
      <c r="K39" s="300">
        <v>-4138811</v>
      </c>
      <c r="L39" s="300">
        <v>-10129</v>
      </c>
      <c r="M39" s="301">
        <v>-8044</v>
      </c>
      <c r="N39" s="302">
        <v>25.9</v>
      </c>
      <c r="O39" s="293"/>
    </row>
    <row r="40" spans="1:16" ht="27" customHeight="1">
      <c r="A40" s="248"/>
      <c r="B40" s="244"/>
      <c r="C40" s="244"/>
      <c r="D40" s="244"/>
      <c r="E40" s="244"/>
      <c r="F40" s="244"/>
      <c r="G40" s="1128" t="s">
        <v>498</v>
      </c>
      <c r="H40" s="1129"/>
      <c r="I40" s="1129"/>
      <c r="J40" s="1130"/>
      <c r="K40" s="300">
        <v>-10235908</v>
      </c>
      <c r="L40" s="300">
        <v>-25051</v>
      </c>
      <c r="M40" s="301">
        <v>-28362</v>
      </c>
      <c r="N40" s="302">
        <v>-11.7</v>
      </c>
      <c r="O40" s="293"/>
    </row>
    <row r="41" spans="1:16">
      <c r="A41" s="248"/>
      <c r="B41" s="244"/>
      <c r="C41" s="244"/>
      <c r="D41" s="244"/>
      <c r="E41" s="244"/>
      <c r="F41" s="244"/>
      <c r="G41" s="1134" t="s">
        <v>281</v>
      </c>
      <c r="H41" s="1135"/>
      <c r="I41" s="1135"/>
      <c r="J41" s="1136"/>
      <c r="K41" s="294">
        <v>751056</v>
      </c>
      <c r="L41" s="300">
        <v>1838</v>
      </c>
      <c r="M41" s="301">
        <v>12390</v>
      </c>
      <c r="N41" s="302">
        <v>-85.2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5832067</v>
      </c>
      <c r="J51" s="320">
        <v>14335</v>
      </c>
      <c r="K51" s="321">
        <v>-43.5</v>
      </c>
      <c r="L51" s="322">
        <v>42247</v>
      </c>
      <c r="M51" s="323">
        <v>7.8</v>
      </c>
      <c r="N51" s="324">
        <v>-51.3</v>
      </c>
    </row>
    <row r="52" spans="1:14">
      <c r="A52" s="248"/>
      <c r="B52" s="244"/>
      <c r="C52" s="244"/>
      <c r="D52" s="244"/>
      <c r="E52" s="244"/>
      <c r="F52" s="244"/>
      <c r="G52" s="325"/>
      <c r="H52" s="326" t="s">
        <v>509</v>
      </c>
      <c r="I52" s="327">
        <v>2326281</v>
      </c>
      <c r="J52" s="328">
        <v>5718</v>
      </c>
      <c r="K52" s="329">
        <v>-56</v>
      </c>
      <c r="L52" s="330">
        <v>25497</v>
      </c>
      <c r="M52" s="331">
        <v>3.7</v>
      </c>
      <c r="N52" s="332">
        <v>-59.7</v>
      </c>
    </row>
    <row r="53" spans="1:14">
      <c r="A53" s="248"/>
      <c r="B53" s="244"/>
      <c r="C53" s="244"/>
      <c r="D53" s="244"/>
      <c r="E53" s="244"/>
      <c r="F53" s="244"/>
      <c r="G53" s="310" t="s">
        <v>510</v>
      </c>
      <c r="H53" s="311"/>
      <c r="I53" s="319">
        <v>7430924</v>
      </c>
      <c r="J53" s="320">
        <v>18265</v>
      </c>
      <c r="K53" s="321">
        <v>27.4</v>
      </c>
      <c r="L53" s="322">
        <v>41739</v>
      </c>
      <c r="M53" s="323">
        <v>-1.2</v>
      </c>
      <c r="N53" s="324">
        <v>28.6</v>
      </c>
    </row>
    <row r="54" spans="1:14">
      <c r="A54" s="248"/>
      <c r="B54" s="244"/>
      <c r="C54" s="244"/>
      <c r="D54" s="244"/>
      <c r="E54" s="244"/>
      <c r="F54" s="244"/>
      <c r="G54" s="325"/>
      <c r="H54" s="326" t="s">
        <v>509</v>
      </c>
      <c r="I54" s="327">
        <v>4442653</v>
      </c>
      <c r="J54" s="328">
        <v>10920</v>
      </c>
      <c r="K54" s="329">
        <v>91</v>
      </c>
      <c r="L54" s="330">
        <v>24625</v>
      </c>
      <c r="M54" s="331">
        <v>-3.4</v>
      </c>
      <c r="N54" s="332">
        <v>94.4</v>
      </c>
    </row>
    <row r="55" spans="1:14">
      <c r="A55" s="248"/>
      <c r="B55" s="244"/>
      <c r="C55" s="244"/>
      <c r="D55" s="244"/>
      <c r="E55" s="244"/>
      <c r="F55" s="244"/>
      <c r="G55" s="310" t="s">
        <v>511</v>
      </c>
      <c r="H55" s="311"/>
      <c r="I55" s="319">
        <v>5213509</v>
      </c>
      <c r="J55" s="320">
        <v>12837</v>
      </c>
      <c r="K55" s="321">
        <v>-29.7</v>
      </c>
      <c r="L55" s="322">
        <v>36765</v>
      </c>
      <c r="M55" s="323">
        <v>-11.9</v>
      </c>
      <c r="N55" s="324">
        <v>-17.8</v>
      </c>
    </row>
    <row r="56" spans="1:14">
      <c r="A56" s="248"/>
      <c r="B56" s="244"/>
      <c r="C56" s="244"/>
      <c r="D56" s="244"/>
      <c r="E56" s="244"/>
      <c r="F56" s="244"/>
      <c r="G56" s="325"/>
      <c r="H56" s="326" t="s">
        <v>509</v>
      </c>
      <c r="I56" s="327">
        <v>2765910</v>
      </c>
      <c r="J56" s="328">
        <v>6811</v>
      </c>
      <c r="K56" s="329">
        <v>-37.6</v>
      </c>
      <c r="L56" s="330">
        <v>20975</v>
      </c>
      <c r="M56" s="331">
        <v>-14.8</v>
      </c>
      <c r="N56" s="332">
        <v>-22.8</v>
      </c>
    </row>
    <row r="57" spans="1:14">
      <c r="A57" s="248"/>
      <c r="B57" s="244"/>
      <c r="C57" s="244"/>
      <c r="D57" s="244"/>
      <c r="E57" s="244"/>
      <c r="F57" s="244"/>
      <c r="G57" s="310" t="s">
        <v>512</v>
      </c>
      <c r="H57" s="311"/>
      <c r="I57" s="319">
        <v>8908415</v>
      </c>
      <c r="J57" s="320">
        <v>21783</v>
      </c>
      <c r="K57" s="321">
        <v>69.7</v>
      </c>
      <c r="L57" s="322">
        <v>39052</v>
      </c>
      <c r="M57" s="323">
        <v>6.2</v>
      </c>
      <c r="N57" s="324">
        <v>63.5</v>
      </c>
    </row>
    <row r="58" spans="1:14">
      <c r="A58" s="248"/>
      <c r="B58" s="244"/>
      <c r="C58" s="244"/>
      <c r="D58" s="244"/>
      <c r="E58" s="244"/>
      <c r="F58" s="244"/>
      <c r="G58" s="325"/>
      <c r="H58" s="326" t="s">
        <v>509</v>
      </c>
      <c r="I58" s="327">
        <v>4428332</v>
      </c>
      <c r="J58" s="328">
        <v>10828</v>
      </c>
      <c r="K58" s="329">
        <v>59</v>
      </c>
      <c r="L58" s="330">
        <v>21186</v>
      </c>
      <c r="M58" s="331">
        <v>1</v>
      </c>
      <c r="N58" s="332">
        <v>58</v>
      </c>
    </row>
    <row r="59" spans="1:14">
      <c r="A59" s="248"/>
      <c r="B59" s="244"/>
      <c r="C59" s="244"/>
      <c r="D59" s="244"/>
      <c r="E59" s="244"/>
      <c r="F59" s="244"/>
      <c r="G59" s="310" t="s">
        <v>513</v>
      </c>
      <c r="H59" s="311"/>
      <c r="I59" s="319">
        <v>5110737</v>
      </c>
      <c r="J59" s="320">
        <v>12508</v>
      </c>
      <c r="K59" s="321">
        <v>-42.6</v>
      </c>
      <c r="L59" s="322">
        <v>41235</v>
      </c>
      <c r="M59" s="323">
        <v>5.6</v>
      </c>
      <c r="N59" s="324">
        <v>-48.2</v>
      </c>
    </row>
    <row r="60" spans="1:14">
      <c r="A60" s="248"/>
      <c r="B60" s="244"/>
      <c r="C60" s="244"/>
      <c r="D60" s="244"/>
      <c r="E60" s="244"/>
      <c r="F60" s="244"/>
      <c r="G60" s="325"/>
      <c r="H60" s="326" t="s">
        <v>509</v>
      </c>
      <c r="I60" s="333">
        <v>3939819</v>
      </c>
      <c r="J60" s="328">
        <v>9642</v>
      </c>
      <c r="K60" s="329">
        <v>-11</v>
      </c>
      <c r="L60" s="330">
        <v>22086</v>
      </c>
      <c r="M60" s="331">
        <v>4.2</v>
      </c>
      <c r="N60" s="332">
        <v>-15.2</v>
      </c>
    </row>
    <row r="61" spans="1:14">
      <c r="A61" s="248"/>
      <c r="B61" s="244"/>
      <c r="C61" s="244"/>
      <c r="D61" s="244"/>
      <c r="E61" s="244"/>
      <c r="F61" s="244"/>
      <c r="G61" s="310" t="s">
        <v>514</v>
      </c>
      <c r="H61" s="334"/>
      <c r="I61" s="335">
        <v>6499130</v>
      </c>
      <c r="J61" s="336">
        <v>15946</v>
      </c>
      <c r="K61" s="337">
        <v>-3.7</v>
      </c>
      <c r="L61" s="338">
        <v>40208</v>
      </c>
      <c r="M61" s="339">
        <v>1.3</v>
      </c>
      <c r="N61" s="324">
        <v>-5</v>
      </c>
    </row>
    <row r="62" spans="1:14">
      <c r="A62" s="248"/>
      <c r="B62" s="244"/>
      <c r="C62" s="244"/>
      <c r="D62" s="244"/>
      <c r="E62" s="244"/>
      <c r="F62" s="244"/>
      <c r="G62" s="325"/>
      <c r="H62" s="326" t="s">
        <v>509</v>
      </c>
      <c r="I62" s="327">
        <v>3580599</v>
      </c>
      <c r="J62" s="328">
        <v>8784</v>
      </c>
      <c r="K62" s="329">
        <v>9.1</v>
      </c>
      <c r="L62" s="330">
        <v>22874</v>
      </c>
      <c r="M62" s="331">
        <v>-1.9</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4.49</v>
      </c>
      <c r="G47" s="12">
        <v>6.37</v>
      </c>
      <c r="H47" s="12">
        <v>7.88</v>
      </c>
      <c r="I47" s="12">
        <v>9.59</v>
      </c>
      <c r="J47" s="13">
        <v>10.85</v>
      </c>
    </row>
    <row r="48" spans="2:10" ht="57.75" customHeight="1">
      <c r="B48" s="14"/>
      <c r="C48" s="1139" t="s">
        <v>4</v>
      </c>
      <c r="D48" s="1139"/>
      <c r="E48" s="1140"/>
      <c r="F48" s="15">
        <v>1.3</v>
      </c>
      <c r="G48" s="16">
        <v>1.72</v>
      </c>
      <c r="H48" s="16">
        <v>1.97</v>
      </c>
      <c r="I48" s="16">
        <v>1.96</v>
      </c>
      <c r="J48" s="17">
        <v>2.2400000000000002</v>
      </c>
    </row>
    <row r="49" spans="2:10" ht="57.75" customHeight="1" thickBot="1">
      <c r="B49" s="18"/>
      <c r="C49" s="1141" t="s">
        <v>5</v>
      </c>
      <c r="D49" s="1141"/>
      <c r="E49" s="1142"/>
      <c r="F49" s="19">
        <v>1.96</v>
      </c>
      <c r="G49" s="20">
        <v>3.03</v>
      </c>
      <c r="H49" s="20">
        <v>2.5299999999999998</v>
      </c>
      <c r="I49" s="20">
        <v>2.37</v>
      </c>
      <c r="J49" s="21">
        <v>4.92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t="s">
        <v>522</v>
      </c>
      <c r="G34" s="33" t="s">
        <v>523</v>
      </c>
      <c r="H34" s="33" t="s">
        <v>524</v>
      </c>
      <c r="I34" s="33" t="s">
        <v>525</v>
      </c>
      <c r="J34" s="34" t="s">
        <v>526</v>
      </c>
      <c r="K34" s="22"/>
      <c r="L34" s="22"/>
      <c r="M34" s="22"/>
      <c r="N34" s="22"/>
      <c r="O34" s="22"/>
      <c r="P34" s="22"/>
    </row>
    <row r="35" spans="1:16" ht="39" customHeight="1">
      <c r="A35" s="22"/>
      <c r="B35" s="35"/>
      <c r="C35" s="1143" t="s">
        <v>527</v>
      </c>
      <c r="D35" s="1144"/>
      <c r="E35" s="1145"/>
      <c r="F35" s="36" t="s">
        <v>528</v>
      </c>
      <c r="G35" s="37" t="s">
        <v>529</v>
      </c>
      <c r="H35" s="37" t="s">
        <v>530</v>
      </c>
      <c r="I35" s="37" t="s">
        <v>531</v>
      </c>
      <c r="J35" s="38" t="s">
        <v>532</v>
      </c>
      <c r="K35" s="22"/>
      <c r="L35" s="22"/>
      <c r="M35" s="22"/>
      <c r="N35" s="22"/>
      <c r="O35" s="22"/>
      <c r="P35" s="22"/>
    </row>
    <row r="36" spans="1:16" ht="39" customHeight="1">
      <c r="A36" s="22"/>
      <c r="B36" s="35"/>
      <c r="C36" s="1143" t="s">
        <v>533</v>
      </c>
      <c r="D36" s="1144"/>
      <c r="E36" s="1145"/>
      <c r="F36" s="36">
        <v>6.48</v>
      </c>
      <c r="G36" s="37">
        <v>7.81</v>
      </c>
      <c r="H36" s="37">
        <v>8.06</v>
      </c>
      <c r="I36" s="37">
        <v>6.65</v>
      </c>
      <c r="J36" s="38">
        <v>7.77</v>
      </c>
      <c r="K36" s="22"/>
      <c r="L36" s="22"/>
      <c r="M36" s="22"/>
      <c r="N36" s="22"/>
      <c r="O36" s="22"/>
      <c r="P36" s="22"/>
    </row>
    <row r="37" spans="1:16" ht="39" customHeight="1">
      <c r="A37" s="22"/>
      <c r="B37" s="35"/>
      <c r="C37" s="1143" t="s">
        <v>534</v>
      </c>
      <c r="D37" s="1144"/>
      <c r="E37" s="1145"/>
      <c r="F37" s="36">
        <v>2.61</v>
      </c>
      <c r="G37" s="37">
        <v>3.16</v>
      </c>
      <c r="H37" s="37">
        <v>3.36</v>
      </c>
      <c r="I37" s="37">
        <v>2.96</v>
      </c>
      <c r="J37" s="38">
        <v>2.86</v>
      </c>
      <c r="K37" s="22"/>
      <c r="L37" s="22"/>
      <c r="M37" s="22"/>
      <c r="N37" s="22"/>
      <c r="O37" s="22"/>
      <c r="P37" s="22"/>
    </row>
    <row r="38" spans="1:16" ht="39" customHeight="1">
      <c r="A38" s="22"/>
      <c r="B38" s="35"/>
      <c r="C38" s="1143" t="s">
        <v>535</v>
      </c>
      <c r="D38" s="1144"/>
      <c r="E38" s="1145"/>
      <c r="F38" s="36">
        <v>1.3</v>
      </c>
      <c r="G38" s="37">
        <v>1.72</v>
      </c>
      <c r="H38" s="37">
        <v>1.97</v>
      </c>
      <c r="I38" s="37">
        <v>1.96</v>
      </c>
      <c r="J38" s="38">
        <v>2.2400000000000002</v>
      </c>
      <c r="K38" s="22"/>
      <c r="L38" s="22"/>
      <c r="M38" s="22"/>
      <c r="N38" s="22"/>
      <c r="O38" s="22"/>
      <c r="P38" s="22"/>
    </row>
    <row r="39" spans="1:16" ht="39" customHeight="1">
      <c r="A39" s="22"/>
      <c r="B39" s="35"/>
      <c r="C39" s="1143" t="s">
        <v>536</v>
      </c>
      <c r="D39" s="1144"/>
      <c r="E39" s="1145"/>
      <c r="F39" s="36" t="s">
        <v>477</v>
      </c>
      <c r="G39" s="37" t="s">
        <v>477</v>
      </c>
      <c r="H39" s="37">
        <v>0.18</v>
      </c>
      <c r="I39" s="37">
        <v>1.67</v>
      </c>
      <c r="J39" s="38">
        <v>1.39</v>
      </c>
      <c r="K39" s="22"/>
      <c r="L39" s="22"/>
      <c r="M39" s="22"/>
      <c r="N39" s="22"/>
      <c r="O39" s="22"/>
      <c r="P39" s="22"/>
    </row>
    <row r="40" spans="1:16" ht="39" customHeight="1">
      <c r="A40" s="22"/>
      <c r="B40" s="35"/>
      <c r="C40" s="1143" t="s">
        <v>537</v>
      </c>
      <c r="D40" s="1144"/>
      <c r="E40" s="1145"/>
      <c r="F40" s="36">
        <v>0.5</v>
      </c>
      <c r="G40" s="37">
        <v>0.66</v>
      </c>
      <c r="H40" s="37">
        <v>0.25</v>
      </c>
      <c r="I40" s="37">
        <v>0.66</v>
      </c>
      <c r="J40" s="38">
        <v>0.66</v>
      </c>
      <c r="K40" s="22"/>
      <c r="L40" s="22"/>
      <c r="M40" s="22"/>
      <c r="N40" s="22"/>
      <c r="O40" s="22"/>
      <c r="P40" s="22"/>
    </row>
    <row r="41" spans="1:16" ht="39" customHeight="1">
      <c r="A41" s="22"/>
      <c r="B41" s="35"/>
      <c r="C41" s="1143" t="s">
        <v>538</v>
      </c>
      <c r="D41" s="1144"/>
      <c r="E41" s="1145"/>
      <c r="F41" s="36">
        <v>0.05</v>
      </c>
      <c r="G41" s="37">
        <v>0.06</v>
      </c>
      <c r="H41" s="37">
        <v>0.22</v>
      </c>
      <c r="I41" s="37">
        <v>0.28000000000000003</v>
      </c>
      <c r="J41" s="38">
        <v>0.06</v>
      </c>
      <c r="K41" s="22"/>
      <c r="L41" s="22"/>
      <c r="M41" s="22"/>
      <c r="N41" s="22"/>
      <c r="O41" s="22"/>
      <c r="P41" s="22"/>
    </row>
    <row r="42" spans="1:16" ht="39" customHeight="1">
      <c r="A42" s="22"/>
      <c r="B42" s="39"/>
      <c r="C42" s="1143" t="s">
        <v>539</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540</v>
      </c>
      <c r="D43" s="1147"/>
      <c r="E43" s="1148"/>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10029</v>
      </c>
      <c r="L45" s="60">
        <v>10113</v>
      </c>
      <c r="M45" s="60">
        <v>10255</v>
      </c>
      <c r="N45" s="60">
        <v>10692</v>
      </c>
      <c r="O45" s="61">
        <v>10832</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v>10</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4173</v>
      </c>
      <c r="L48" s="64">
        <v>4006</v>
      </c>
      <c r="M48" s="64">
        <v>4186</v>
      </c>
      <c r="N48" s="64">
        <v>4231</v>
      </c>
      <c r="O48" s="65">
        <v>3861</v>
      </c>
      <c r="P48" s="48"/>
      <c r="Q48" s="48"/>
      <c r="R48" s="48"/>
      <c r="S48" s="48"/>
      <c r="T48" s="48"/>
      <c r="U48" s="48"/>
    </row>
    <row r="49" spans="1:21" ht="30.75" customHeight="1">
      <c r="A49" s="48"/>
      <c r="B49" s="1161"/>
      <c r="C49" s="1162"/>
      <c r="D49" s="62"/>
      <c r="E49" s="1153" t="s">
        <v>16</v>
      </c>
      <c r="F49" s="1153"/>
      <c r="G49" s="1153"/>
      <c r="H49" s="1153"/>
      <c r="I49" s="1153"/>
      <c r="J49" s="1154"/>
      <c r="K49" s="63">
        <v>212</v>
      </c>
      <c r="L49" s="64">
        <v>224</v>
      </c>
      <c r="M49" s="64">
        <v>260</v>
      </c>
      <c r="N49" s="64">
        <v>218</v>
      </c>
      <c r="O49" s="65">
        <v>214</v>
      </c>
      <c r="P49" s="48"/>
      <c r="Q49" s="48"/>
      <c r="R49" s="48"/>
      <c r="S49" s="48"/>
      <c r="T49" s="48"/>
      <c r="U49" s="48"/>
    </row>
    <row r="50" spans="1:21" ht="30.75" customHeight="1">
      <c r="A50" s="48"/>
      <c r="B50" s="1161"/>
      <c r="C50" s="1162"/>
      <c r="D50" s="62"/>
      <c r="E50" s="1153" t="s">
        <v>17</v>
      </c>
      <c r="F50" s="1153"/>
      <c r="G50" s="1153"/>
      <c r="H50" s="1153"/>
      <c r="I50" s="1153"/>
      <c r="J50" s="1154"/>
      <c r="K50" s="63">
        <v>230</v>
      </c>
      <c r="L50" s="64">
        <v>231</v>
      </c>
      <c r="M50" s="64">
        <v>237</v>
      </c>
      <c r="N50" s="64">
        <v>252</v>
      </c>
      <c r="O50" s="65">
        <v>219</v>
      </c>
      <c r="P50" s="48"/>
      <c r="Q50" s="48"/>
      <c r="R50" s="48"/>
      <c r="S50" s="48"/>
      <c r="T50" s="48"/>
      <c r="U50" s="48"/>
    </row>
    <row r="51" spans="1:21" ht="30.75" customHeight="1">
      <c r="A51" s="48"/>
      <c r="B51" s="1163"/>
      <c r="C51" s="1164"/>
      <c r="D51" s="66"/>
      <c r="E51" s="1153" t="s">
        <v>18</v>
      </c>
      <c r="F51" s="1153"/>
      <c r="G51" s="1153"/>
      <c r="H51" s="1153"/>
      <c r="I51" s="1153"/>
      <c r="J51" s="1154"/>
      <c r="K51" s="63">
        <v>2</v>
      </c>
      <c r="L51" s="64">
        <v>3</v>
      </c>
      <c r="M51" s="64">
        <v>3</v>
      </c>
      <c r="N51" s="64">
        <v>0</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14349</v>
      </c>
      <c r="L52" s="64">
        <v>14240</v>
      </c>
      <c r="M52" s="64">
        <v>13716</v>
      </c>
      <c r="N52" s="64">
        <v>14444</v>
      </c>
      <c r="O52" s="65">
        <v>14375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307</v>
      </c>
      <c r="L53" s="69">
        <v>337</v>
      </c>
      <c r="M53" s="69">
        <v>1225</v>
      </c>
      <c r="N53" s="69">
        <v>949</v>
      </c>
      <c r="O53" s="70">
        <v>751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2015-04-30T04:14:10Z</cp:lastPrinted>
  <dcterms:created xsi:type="dcterms:W3CDTF">2015-02-17T07:11:05Z</dcterms:created>
  <dcterms:modified xsi:type="dcterms:W3CDTF">2015-04-30T04:21:50Z</dcterms:modified>
</cp:coreProperties>
</file>