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BE35" i="9"/>
  <c r="C35" i="9"/>
  <c r="C34" i="9"/>
  <c r="U34" i="9" l="1"/>
  <c r="U35" i="9" s="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CO34" i="9" s="1"/>
  <c r="BE34" i="9"/>
</calcChain>
</file>

<file path=xl/sharedStrings.xml><?xml version="1.0" encoding="utf-8"?>
<sst xmlns="http://schemas.openxmlformats.org/spreadsheetml/2006/main" count="972" uniqueCount="547">
  <si>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</si>
  <si>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</si>
  <si>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</si>
  <si>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</si>
  <si>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</si>
  <si>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</si>
  <si>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</si>
  <si>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</si>
  <si>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</si>
  <si>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</si>
  <si>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</si>
  <si>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</si>
  <si>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</si>
  <si>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</si>
  <si>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</si>
  <si>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</si>
  <si>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</si>
  <si>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</si>
  <si>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</si>
  <si>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</si>
  <si>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</si>
  <si>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</si>
  <si>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</si>
  <si>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</si>
  <si>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</si>
  <si>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</si>
  <si>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</si>
  <si>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</si>
  <si>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</si>
  <si>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</si>
  <si>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</si>
  <si>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</si>
  <si>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</si>
  <si>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</si>
  <si>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</si>
  <si>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</si>
  <si>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</si>
  <si>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</si>
  <si>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</si>
  <si>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</si>
  <si>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</si>
  <si>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</si>
  <si>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</si>
  <si>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</si>
  <si>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</si>
  <si>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</si>
  <si>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</si>
  <si>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</si>
  <si>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</si>
  <si>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</si>
  <si>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</si>
  <si>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</si>
  <si>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</si>
  <si>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</si>
  <si>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</si>
  <si>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</si>
  <si>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</si>
  <si>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</si>
  <si>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</si>
  <si>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</si>
  <si>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</si>
  <si>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</si>
  <si>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</si>
  <si>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</si>
  <si>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</si>
  <si>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</si>
  <si>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</si>
  <si>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</si>
  <si>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</si>
  <si>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</si>
  <si>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</si>
  <si>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</si>
  <si>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</si>
  <si>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</si>
  <si>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</si>
  <si>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</si>
  <si>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</si>
  <si>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</si>
  <si>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</si>
  <si>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</si>
  <si>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</si>
  <si>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</si>
  <si>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貝塚市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</si>
  <si>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</si>
  <si>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</si>
  <si>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</si>
  <si>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</si>
  <si>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</si>
  <si>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</si>
  <si>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</si>
  <si>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</si>
  <si>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</si>
  <si>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</si>
  <si>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</si>
  <si>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</si>
  <si>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</si>
  <si>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</si>
  <si>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</si>
  <si>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</si>
  <si>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</si>
  <si>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</si>
  <si>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</si>
  <si>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</si>
  <si>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</si>
  <si>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</si>
  <si>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</si>
  <si>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</si>
  <si>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</si>
  <si>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</si>
  <si>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</si>
  <si>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</si>
  <si>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</si>
  <si>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</si>
  <si>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</si>
  <si>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</si>
  <si>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</si>
  <si>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</si>
  <si>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</si>
  <si>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</si>
  <si>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</si>
  <si>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</si>
  <si>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</si>
  <si>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</si>
  <si>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</si>
  <si>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</si>
  <si>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</si>
  <si>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</si>
  <si>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</si>
  <si>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</si>
  <si>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</si>
  <si>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</si>
  <si>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</si>
  <si>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</si>
  <si>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</si>
  <si>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</si>
  <si>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</si>
  <si>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</si>
  <si>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</si>
  <si>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</si>
  <si>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</si>
  <si>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</si>
  <si>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</si>
  <si>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</si>
  <si>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</si>
  <si>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</si>
  <si>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</si>
  <si>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</si>
  <si>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</si>
  <si>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</si>
  <si>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</si>
  <si>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</si>
  <si>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</si>
  <si>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</si>
  <si>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</si>
  <si>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</si>
  <si>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</si>
  <si>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</si>
  <si>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</si>
  <si>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</si>
  <si>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</si>
  <si>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</si>
  <si>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</si>
  <si>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</si>
  <si>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</si>
  <si>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</si>
  <si>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</si>
  <si>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</si>
  <si>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</si>
  <si>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</si>
  <si>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</si>
  <si>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</si>
  <si>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</si>
  <si>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</si>
  <si>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</si>
  <si>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</si>
  <si>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</si>
  <si>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</si>
  <si>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</si>
  <si>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</si>
  <si>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</si>
  <si>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</si>
  <si>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</si>
  <si>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</si>
  <si>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</si>
  <si>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</si>
  <si>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</si>
  <si>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</si>
  <si>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</si>
  <si>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</si>
  <si>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</si>
  <si>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</si>
  <si>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</si>
  <si>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</si>
  <si>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</si>
  <si>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大阪府貝塚市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</si>
  <si>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</si>
  <si>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</si>
  <si>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</si>
  <si>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</si>
  <si>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</si>
  <si>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</si>
  <si>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</si>
  <si>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</si>
  <si>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</si>
  <si>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</si>
  <si>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</si>
  <si>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</si>
  <si>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</si>
  <si>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</si>
  <si>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</si>
  <si>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</si>
  <si>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</si>
  <si>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</si>
  <si>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</si>
  <si>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</si>
  <si>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</si>
  <si>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</si>
  <si>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</si>
  <si>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</si>
  <si>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</si>
  <si>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</si>
  <si>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</si>
  <si>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</si>
  <si>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</si>
  <si>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</si>
  <si>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</si>
  <si>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</si>
  <si>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</si>
  <si>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</si>
  <si>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</si>
  <si>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</si>
  <si>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</si>
  <si>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</si>
  <si>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</si>
  <si>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</si>
  <si>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</si>
  <si>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</si>
  <si>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</si>
  <si>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</si>
  <si>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</si>
  <si>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</si>
  <si>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</si>
  <si>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</si>
  <si>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</si>
  <si>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</si>
  <si>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</si>
  <si>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</si>
  <si>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</si>
  <si>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</si>
  <si>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</si>
  <si>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</si>
  <si>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</si>
  <si>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</si>
  <si>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</si>
  <si>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</si>
  <si>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</si>
  <si>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</si>
  <si>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</si>
  <si>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</si>
  <si>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</si>
  <si>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</si>
  <si>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</si>
  <si>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</si>
  <si>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</si>
  <si>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</si>
  <si>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</si>
  <si>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</si>
  <si>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</si>
  <si>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</si>
  <si>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</si>
  <si>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</si>
  <si>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</si>
  <si>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</si>
  <si>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</si>
  <si>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</si>
  <si>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</si>
  <si>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</si>
  <si>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</si>
  <si>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</si>
  <si>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</si>
  <si>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</si>
  <si>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</si>
  <si>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</si>
  <si>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</si>
  <si>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</si>
  <si>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</si>
  <si>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</si>
  <si>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</si>
  <si>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</si>
  <si>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</si>
  <si>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</si>
  <si>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</si>
  <si>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</si>
  <si>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</si>
  <si>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</si>
  <si>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</si>
  <si>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</si>
  <si>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</si>
  <si>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</si>
  <si>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</si>
  <si>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</si>
  <si>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</si>
  <si>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</si>
  <si>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</si>
  <si>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</si>
  <si>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</si>
  <si>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</si>
  <si>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</si>
  <si>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</si>
  <si>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</si>
  <si>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</si>
  <si>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</si>
  <si>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</si>
  <si>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</si>
  <si>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</si>
  <si>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</si>
  <si>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</si>
  <si>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</si>
  <si>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</si>
  <si>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</si>
  <si>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</si>
  <si>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</si>
  <si>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</si>
  <si>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</si>
  <si>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</si>
  <si>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</si>
  <si>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</si>
  <si>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</si>
  <si>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</si>
  <si>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</si>
  <si>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</si>
  <si>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</si>
  <si>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</si>
  <si>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</si>
  <si>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</si>
  <si>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</si>
  <si>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</si>
  <si>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</si>
  <si>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</si>
  <si>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</si>
  <si>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</si>
  <si>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</si>
  <si>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</si>
  <si>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</si>
  <si>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</si>
  <si>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大阪府貝塚市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</si>
  <si>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</si>
  <si>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</si>
  <si>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</si>
  <si>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</si>
  <si>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</si>
  <si>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</si>
  <si>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</si>
  <si>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</si>
  <si>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</si>
  <si>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</si>
  <si>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</si>
  <si>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</si>
  <si>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</si>
  <si>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</si>
  <si>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</si>
  <si>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</si>
  <si>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</si>
  <si>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</si>
  <si>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</si>
  <si>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</si>
  <si>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</si>
  <si>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</si>
  <si>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</si>
  <si>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</si>
  <si>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</si>
  <si>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</si>
  <si>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</si>
  <si>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</si>
  <si>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</si>
  <si>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</si>
  <si>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</si>
  <si>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</si>
  <si>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</si>
  <si>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</si>
  <si>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</si>
  <si>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</si>
  <si>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</si>
  <si>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</si>
  <si>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</si>
  <si>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</si>
  <si>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</si>
  <si>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</si>
  <si>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</si>
  <si>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</si>
  <si>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</si>
  <si>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</si>
  <si>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</si>
  <si>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</si>
  <si>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</si>
  <si>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</si>
  <si>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</si>
  <si>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</si>
  <si>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</si>
  <si>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</si>
  <si>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</si>
  <si>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</si>
  <si>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</si>
  <si>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</si>
  <si>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</si>
  <si>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</si>
  <si>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</si>
  <si>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</si>
  <si>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</si>
  <si>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</si>
  <si>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</si>
  <si>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</si>
  <si>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</si>
  <si>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</si>
  <si>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</si>
  <si>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</si>
  <si>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</si>
  <si>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</si>
  <si>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</si>
  <si>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</si>
  <si>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</si>
  <si>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</si>
  <si>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</si>
  <si>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</si>
  <si>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</si>
  <si>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</si>
  <si>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</si>
  <si>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</si>
  <si>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</si>
  <si>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</si>
  <si>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</si>
  <si>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</si>
  <si>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</si>
  <si>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</si>
  <si>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</si>
  <si>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</si>
  <si>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</si>
  <si>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</si>
  <si>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</si>
  <si>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</si>
  <si>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</si>
  <si>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</si>
  <si>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</si>
  <si>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</si>
  <si>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</si>
  <si>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</si>
  <si>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</si>
  <si>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</si>
  <si>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</si>
  <si>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</si>
  <si>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</si>
  <si>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</si>
  <si>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</si>
  <si>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</si>
  <si>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</si>
  <si>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</si>
  <si>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</si>
  <si>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</si>
  <si>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</si>
  <si>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</si>
  <si>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</si>
  <si>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</si>
  <si>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</si>
  <si>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</si>
  <si>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</si>
  <si>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</si>
  <si>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</si>
  <si>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</si>
  <si>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</si>
  <si>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</si>
  <si>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</si>
  <si>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</si>
  <si>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</si>
  <si>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</si>
  <si>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</si>
  <si>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</si>
  <si>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</si>
  <si>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</si>
  <si>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</si>
  <si>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</si>
  <si>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</si>
  <si>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</si>
  <si>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</si>
  <si>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</si>
  <si>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</si>
  <si>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</si>
  <si>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</si>
  <si>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</si>
  <si>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</si>
  <si>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</si>
  <si>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</si>
  <si>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</si>
  <si>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</si>
  <si>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</si>
  <si>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</si>
  <si>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</si>
  <si>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</si>
  <si>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</si>
  <si>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</si>
  <si>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</si>
  <si>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</si>
  <si>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</si>
  <si>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</si>
  <si>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</si>
  <si>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</si>
  <si>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</si>
  <si>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</si>
  <si>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</si>
  <si>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</si>
  <si>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</si>
  <si>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</si>
  <si>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</si>
  <si>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</si>
  <si>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</si>
  <si>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</si>
  <si>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</si>
  <si>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</si>
  <si>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</si>
  <si>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</si>
  <si>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</si>
  <si>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1.01</t>
  </si>
  <si>
    <t>▲ 1.14</t>
  </si>
  <si>
    <t>▲ 0.12</t>
  </si>
  <si>
    <t>水道事業会計</t>
  </si>
  <si>
    <t>病院事業会計</t>
  </si>
  <si>
    <t>▲ 2.43</t>
  </si>
  <si>
    <t>▲ 2.80</t>
  </si>
  <si>
    <t>国民健康保険事業特別会計</t>
  </si>
  <si>
    <t>介護保険事業特別会計</t>
  </si>
  <si>
    <t>一般会計</t>
  </si>
  <si>
    <t>後期高齢者医療事業特別会計</t>
  </si>
  <si>
    <t>下水道特別会計</t>
  </si>
  <si>
    <t>その他会計（赤字）</t>
  </si>
  <si>
    <t>▲ 0.01</t>
  </si>
  <si>
    <t>その他会計（黒字）</t>
  </si>
  <si>
    <t>-</t>
    <phoneticPr fontId="2"/>
  </si>
  <si>
    <t>-</t>
    <phoneticPr fontId="2"/>
  </si>
  <si>
    <t>岸和田市貝塚市清掃施設組合</t>
    <rPh sb="0" eb="4">
      <t>キシワダシ</t>
    </rPh>
    <rPh sb="4" eb="7">
      <t>カイヅカシ</t>
    </rPh>
    <rPh sb="7" eb="9">
      <t>セイソウ</t>
    </rPh>
    <rPh sb="9" eb="11">
      <t>シセツ</t>
    </rPh>
    <rPh sb="11" eb="13">
      <t>クミアイ</t>
    </rPh>
    <phoneticPr fontId="2"/>
  </si>
  <si>
    <t>大阪府都市競艇組合</t>
    <rPh sb="0" eb="3">
      <t>オオサカフ</t>
    </rPh>
    <rPh sb="3" eb="5">
      <t>トシ</t>
    </rPh>
    <rPh sb="5" eb="7">
      <t>キョウテイ</t>
    </rPh>
    <rPh sb="7" eb="9">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</si>
  <si>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</si>
  <si>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</si>
  <si>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</si>
  <si>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</si>
  <si>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貝塚市文化振興事業団</t>
    <rPh sb="0" eb="3">
      <t>カイヅカシ</t>
    </rPh>
    <rPh sb="3" eb="5">
      <t>ブンカ</t>
    </rPh>
    <rPh sb="5" eb="7">
      <t>シンコウ</t>
    </rPh>
    <rPh sb="7" eb="10">
      <t>ジギョウダン</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</si>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</sst>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38558</c:v>
                </c:pt>
                <c:pt idx="1">
                  <c:v>40203</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49019</c:v>
                </c:pt>
                <c:pt idx="1">
                  <c:v>21058</c:v>
                </c:pt>
                <c:pt idx="2">
                  <c:v>17828</c:v>
                </c:pt>
                <c:pt idx="3">
                  <c:v>13829</c:v>
                </c:pt>
                <c:pt idx="4">
                  <c:v>14829</c:v>
                </c:pt>
              </c:numCache>
            </c:numRef>
          </c:val>
          <c:smooth val="0"/>
        </c:ser>
        <c:dLbls>
          <c:showLegendKey val="0"/>
          <c:showVal val="0"/>
          <c:showCatName val="0"/>
          <c:showSerName val="0"/>
          <c:showPercent val="0"/>
          <c:showBubbleSize val="0"/>
        </c:dLbls>
        <c:marker val="1"/>
        <c:smooth val="0"/>
        <c:axId val="104755968"/>
        <c:axId val="104757888"/>
      </c:lineChart>
      <c:catAx>
        <c:axId val="104755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757888"/>
        <c:crosses val="autoZero"/>
        <c:auto val="1"/>
        <c:lblAlgn val="ctr"/>
        <c:lblOffset val="100"/>
        <c:tickLblSkip val="1"/>
        <c:tickMarkSkip val="1"/>
        <c:noMultiLvlLbl val="0"/>
      </c:catAx>
      <c:valAx>
        <c:axId val="10475788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755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0.3</c:v>
                </c:pt>
                <c:pt idx="1">
                  <c:v>0.56999999999999995</c:v>
                </c:pt>
                <c:pt idx="2">
                  <c:v>0.36</c:v>
                </c:pt>
                <c:pt idx="3">
                  <c:v>0.46</c:v>
                </c:pt>
                <c:pt idx="4">
                  <c:v>0.11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5.16</c:v>
                </c:pt>
                <c:pt idx="1">
                  <c:v>3.51</c:v>
                </c:pt>
                <c:pt idx="2">
                  <c:v>5.33</c:v>
                </c:pt>
                <c:pt idx="3">
                  <c:v>6.4</c:v>
                </c:pt>
                <c:pt idx="4">
                  <c:v>6.61</c:v>
                </c:pt>
              </c:numCache>
            </c:numRef>
          </c:val>
        </c:ser>
        <c:dLbls>
          <c:showLegendKey val="0"/>
          <c:showVal val="0"/>
          <c:showCatName val="0"/>
          <c:showSerName val="0"/>
          <c:showPercent val="0"/>
          <c:showBubbleSize val="0"/>
        </c:dLbls>
        <c:gapWidth val="250"/>
        <c:overlap val="100"/>
        <c:axId val="103968128"/>
        <c:axId val="103982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-1.01</c:v>
                </c:pt>
                <c:pt idx="1">
                  <c:v>-1.1399999999999999</c:v>
                </c:pt>
                <c:pt idx="2">
                  <c:v>1.66</c:v>
                </c:pt>
                <c:pt idx="3">
                  <c:v>1.1399999999999999</c:v>
                </c:pt>
                <c:pt idx="4">
                  <c:v>-0.12</c:v>
                </c:pt>
              </c:numCache>
            </c:numRef>
          </c:val>
          <c:smooth val="0"/>
        </c:ser>
        <c:dLbls>
          <c:showLegendKey val="0"/>
          <c:showVal val="0"/>
          <c:showCatName val="0"/>
          <c:showSerName val="0"/>
          <c:showPercent val="0"/>
          <c:showBubbleSize val="0"/>
        </c:dLbls>
        <c:marker val="1"/>
        <c:smooth val="0"/>
        <c:axId val="103968128"/>
        <c:axId val="103982592"/>
      </c:lineChart>
      <c:catAx>
        <c:axId val="10396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3982592"/>
        <c:crosses val="autoZero"/>
        <c:auto val="1"/>
        <c:lblAlgn val="ctr"/>
        <c:lblOffset val="100"/>
        <c:tickLblSkip val="1"/>
        <c:tickMarkSkip val="1"/>
        <c:noMultiLvlLbl val="0"/>
      </c:catAx>
      <c:valAx>
        <c:axId val="103982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968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0.56999999999999995</c:v>
                </c:pt>
                <c:pt idx="2">
                  <c:v>#N/A</c:v>
                </c:pt>
                <c:pt idx="3">
                  <c:v>0.43</c:v>
                </c:pt>
                <c:pt idx="4">
                  <c:v>#N/A</c:v>
                </c:pt>
                <c:pt idx="5">
                  <c:v>0.4</c:v>
                </c:pt>
                <c:pt idx="6">
                  <c:v>#N/A</c:v>
                </c:pt>
                <c:pt idx="7">
                  <c:v>1.04</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0.01</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7.0000000000000007E-2</c:v>
                </c:pt>
                <c:pt idx="2">
                  <c:v>#N/A</c:v>
                </c:pt>
                <c:pt idx="3">
                  <c:v>0.05</c:v>
                </c:pt>
                <c:pt idx="4">
                  <c:v>#N/A</c:v>
                </c:pt>
                <c:pt idx="5">
                  <c:v>0.05</c:v>
                </c:pt>
                <c:pt idx="6">
                  <c:v>#N/A</c:v>
                </c:pt>
                <c:pt idx="7">
                  <c:v>0.03</c:v>
                </c:pt>
                <c:pt idx="8">
                  <c:v>#N/A</c:v>
                </c:pt>
                <c:pt idx="9">
                  <c:v>0.01</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0.04</c:v>
                </c:pt>
                <c:pt idx="2">
                  <c:v>#N/A</c:v>
                </c:pt>
                <c:pt idx="3">
                  <c:v>0.05</c:v>
                </c:pt>
                <c:pt idx="4">
                  <c:v>#N/A</c:v>
                </c:pt>
                <c:pt idx="5">
                  <c:v>7.0000000000000007E-2</c:v>
                </c:pt>
                <c:pt idx="6">
                  <c:v>#N/A</c:v>
                </c:pt>
                <c:pt idx="7">
                  <c:v>0.06</c:v>
                </c:pt>
                <c:pt idx="8">
                  <c:v>#N/A</c:v>
                </c:pt>
                <c:pt idx="9">
                  <c:v>0.05</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c:v>
                </c:pt>
                <c:pt idx="2">
                  <c:v>#N/A</c:v>
                </c:pt>
                <c:pt idx="3">
                  <c:v>0.56999999999999995</c:v>
                </c:pt>
                <c:pt idx="4">
                  <c:v>#N/A</c:v>
                </c:pt>
                <c:pt idx="5">
                  <c:v>0.36</c:v>
                </c:pt>
                <c:pt idx="6">
                  <c:v>#N/A</c:v>
                </c:pt>
                <c:pt idx="7">
                  <c:v>0.46</c:v>
                </c:pt>
                <c:pt idx="8">
                  <c:v>#N/A</c:v>
                </c:pt>
                <c:pt idx="9">
                  <c:v>0.11</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0.48</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0.61</c:v>
                </c:pt>
                <c:pt idx="2">
                  <c:v>#N/A</c:v>
                </c:pt>
                <c:pt idx="3">
                  <c:v>2.0299999999999998</c:v>
                </c:pt>
                <c:pt idx="4">
                  <c:v>#N/A</c:v>
                </c:pt>
                <c:pt idx="5">
                  <c:v>2.4900000000000002</c:v>
                </c:pt>
                <c:pt idx="6">
                  <c:v>#N/A</c:v>
                </c:pt>
                <c:pt idx="7">
                  <c:v>2.2200000000000002</c:v>
                </c:pt>
                <c:pt idx="8">
                  <c:v>#N/A</c:v>
                </c:pt>
                <c:pt idx="9">
                  <c:v>1.03</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2.4300000000000002</c:v>
                </c:pt>
                <c:pt idx="1">
                  <c:v>#N/A</c:v>
                </c:pt>
                <c:pt idx="2">
                  <c:v>2.8</c:v>
                </c:pt>
                <c:pt idx="3">
                  <c:v>#N/A</c:v>
                </c:pt>
                <c:pt idx="4">
                  <c:v>#N/A</c:v>
                </c:pt>
                <c:pt idx="5">
                  <c:v>1.92</c:v>
                </c:pt>
                <c:pt idx="6">
                  <c:v>#N/A</c:v>
                </c:pt>
                <c:pt idx="7">
                  <c:v>0.89</c:v>
                </c:pt>
                <c:pt idx="8">
                  <c:v>#N/A</c:v>
                </c:pt>
                <c:pt idx="9">
                  <c:v>2.5499999999999998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19.72</c:v>
                </c:pt>
                <c:pt idx="2">
                  <c:v>#N/A</c:v>
                </c:pt>
                <c:pt idx="3">
                  <c:v>20.7</c:v>
                </c:pt>
                <c:pt idx="4">
                  <c:v>#N/A</c:v>
                </c:pt>
                <c:pt idx="5">
                  <c:v>15.31</c:v>
                </c:pt>
                <c:pt idx="6">
                  <c:v>#N/A</c:v>
                </c:pt>
                <c:pt idx="7">
                  <c:v>16.57</c:v>
                </c:pt>
                <c:pt idx="8">
                  <c:v>#N/A</c:v>
                </c:pt>
                <c:pt idx="9">
                  <c:v>18.55</c:v>
                </c:pt>
              </c:numCache>
            </c:numRef>
          </c:val>
        </c:ser>
        <c:dLbls>
          <c:showLegendKey val="0"/>
          <c:showVal val="0"/>
          <c:showCatName val="0"/>
          <c:showSerName val="0"/>
          <c:showPercent val="0"/>
          <c:showBubbleSize val="0"/>
        </c:dLbls>
        <c:gapWidth val="150"/>
        <c:overlap val="100"/>
        <c:axId val="105191296"/>
        <c:axId val="105192832"/>
      </c:barChart>
      <c:catAx>
        <c:axId val="10519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192832"/>
        <c:crosses val="autoZero"/>
        <c:auto val="1"/>
        <c:lblAlgn val="ctr"/>
        <c:lblOffset val="100"/>
        <c:tickLblSkip val="1"/>
        <c:tickMarkSkip val="1"/>
        <c:noMultiLvlLbl val="0"/>
      </c:catAx>
      <c:valAx>
        <c:axId val="105192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191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2920</c:v>
                </c:pt>
                <c:pt idx="5">
                  <c:v>3170</c:v>
                </c:pt>
                <c:pt idx="8">
                  <c:v>3191</c:v>
                </c:pt>
                <c:pt idx="11">
                  <c:v>3167</c:v>
                </c:pt>
                <c:pt idx="14">
                  <c:v>3171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3</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77</c:v>
                </c:pt>
                <c:pt idx="3">
                  <c:v>77</c:v>
                </c:pt>
                <c:pt idx="6">
                  <c:v>77</c:v>
                </c:pt>
                <c:pt idx="9">
                  <c:v>159</c:v>
                </c:pt>
                <c:pt idx="12">
                  <c:v>158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718</c:v>
                </c:pt>
                <c:pt idx="3">
                  <c:v>836</c:v>
                </c:pt>
                <c:pt idx="6">
                  <c:v>841</c:v>
                </c:pt>
                <c:pt idx="9">
                  <c:v>840</c:v>
                </c:pt>
                <c:pt idx="12">
                  <c:v>840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1554</c:v>
                </c:pt>
                <c:pt idx="3">
                  <c:v>1647</c:v>
                </c:pt>
                <c:pt idx="6">
                  <c:v>1512</c:v>
                </c:pt>
                <c:pt idx="9">
                  <c:v>1535</c:v>
                </c:pt>
                <c:pt idx="12">
                  <c:v>1505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2615</c:v>
                </c:pt>
                <c:pt idx="3">
                  <c:v>2724</c:v>
                </c:pt>
                <c:pt idx="6">
                  <c:v>2840</c:v>
                </c:pt>
                <c:pt idx="9">
                  <c:v>2769</c:v>
                </c:pt>
                <c:pt idx="12">
                  <c:v>2785</c:v>
                </c:pt>
              </c:numCache>
            </c:numRef>
          </c:val>
        </c:ser>
        <c:dLbls>
          <c:showLegendKey val="0"/>
          <c:showVal val="0"/>
          <c:showCatName val="0"/>
          <c:showSerName val="0"/>
          <c:showPercent val="0"/>
          <c:showBubbleSize val="0"/>
        </c:dLbls>
        <c:gapWidth val="100"/>
        <c:overlap val="100"/>
        <c:axId val="104977536"/>
        <c:axId val="104979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2047</c:v>
                </c:pt>
                <c:pt idx="2">
                  <c:v>#N/A</c:v>
                </c:pt>
                <c:pt idx="3">
                  <c:v>#N/A</c:v>
                </c:pt>
                <c:pt idx="4">
                  <c:v>2115</c:v>
                </c:pt>
                <c:pt idx="5">
                  <c:v>#N/A</c:v>
                </c:pt>
                <c:pt idx="6">
                  <c:v>#N/A</c:v>
                </c:pt>
                <c:pt idx="7">
                  <c:v>2079</c:v>
                </c:pt>
                <c:pt idx="8">
                  <c:v>#N/A</c:v>
                </c:pt>
                <c:pt idx="9">
                  <c:v>#N/A</c:v>
                </c:pt>
                <c:pt idx="10">
                  <c:v>2136</c:v>
                </c:pt>
                <c:pt idx="11">
                  <c:v>#N/A</c:v>
                </c:pt>
                <c:pt idx="12">
                  <c:v>#N/A</c:v>
                </c:pt>
                <c:pt idx="13">
                  <c:v>2117</c:v>
                </c:pt>
                <c:pt idx="14">
                  <c:v>#N/A</c:v>
                </c:pt>
              </c:numCache>
            </c:numRef>
          </c:val>
          <c:smooth val="0"/>
        </c:ser>
        <c:dLbls>
          <c:showLegendKey val="0"/>
          <c:showVal val="0"/>
          <c:showCatName val="0"/>
          <c:showSerName val="0"/>
          <c:showPercent val="0"/>
          <c:showBubbleSize val="0"/>
        </c:dLbls>
        <c:marker val="1"/>
        <c:smooth val="0"/>
        <c:axId val="104977536"/>
        <c:axId val="104979456"/>
      </c:lineChart>
      <c:catAx>
        <c:axId val="1049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979456"/>
        <c:crosses val="autoZero"/>
        <c:auto val="1"/>
        <c:lblAlgn val="ctr"/>
        <c:lblOffset val="100"/>
        <c:tickLblSkip val="1"/>
        <c:tickMarkSkip val="1"/>
        <c:noMultiLvlLbl val="0"/>
      </c:catAx>
      <c:valAx>
        <c:axId val="104979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9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29458</c:v>
                </c:pt>
                <c:pt idx="5">
                  <c:v>30024</c:v>
                </c:pt>
                <c:pt idx="8">
                  <c:v>30585</c:v>
                </c:pt>
                <c:pt idx="11">
                  <c:v>31103</c:v>
                </c:pt>
                <c:pt idx="14">
                  <c:v>31622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10191</c:v>
                </c:pt>
                <c:pt idx="5">
                  <c:v>9723</c:v>
                </c:pt>
                <c:pt idx="8">
                  <c:v>9155</c:v>
                </c:pt>
                <c:pt idx="11">
                  <c:v>8991</c:v>
                </c:pt>
                <c:pt idx="14">
                  <c:v>8500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3780</c:v>
                </c:pt>
                <c:pt idx="5">
                  <c:v>3291</c:v>
                </c:pt>
                <c:pt idx="8">
                  <c:v>3307</c:v>
                </c:pt>
                <c:pt idx="11">
                  <c:v>3594</c:v>
                </c:pt>
                <c:pt idx="14">
                  <c:v>3324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5540</c:v>
                </c:pt>
                <c:pt idx="3">
                  <c:v>5309</c:v>
                </c:pt>
                <c:pt idx="6">
                  <c:v>5019</c:v>
                </c:pt>
                <c:pt idx="9">
                  <c:v>4983</c:v>
                </c:pt>
                <c:pt idx="12">
                  <c:v>4739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7440</c:v>
                </c:pt>
                <c:pt idx="3">
                  <c:v>6713</c:v>
                </c:pt>
                <c:pt idx="6">
                  <c:v>5996</c:v>
                </c:pt>
                <c:pt idx="9">
                  <c:v>5248</c:v>
                </c:pt>
                <c:pt idx="12">
                  <c:v>4501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22341</c:v>
                </c:pt>
                <c:pt idx="3">
                  <c:v>21619</c:v>
                </c:pt>
                <c:pt idx="6">
                  <c:v>20528</c:v>
                </c:pt>
                <c:pt idx="9">
                  <c:v>19856</c:v>
                </c:pt>
                <c:pt idx="12">
                  <c:v>19355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3735</c:v>
                </c:pt>
                <c:pt idx="3">
                  <c:v>835</c:v>
                </c:pt>
                <c:pt idx="6">
                  <c:v>1081</c:v>
                </c:pt>
                <c:pt idx="9">
                  <c:v>939</c:v>
                </c:pt>
                <c:pt idx="12">
                  <c:v>796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24155</c:v>
                </c:pt>
                <c:pt idx="3">
                  <c:v>26490</c:v>
                </c:pt>
                <c:pt idx="6">
                  <c:v>26488</c:v>
                </c:pt>
                <c:pt idx="9">
                  <c:v>26425</c:v>
                </c:pt>
                <c:pt idx="12">
                  <c:v>26297</c:v>
                </c:pt>
              </c:numCache>
            </c:numRef>
          </c:val>
        </c:ser>
        <c:dLbls>
          <c:showLegendKey val="0"/>
          <c:showVal val="0"/>
          <c:showCatName val="0"/>
          <c:showSerName val="0"/>
          <c:showPercent val="0"/>
          <c:showBubbleSize val="0"/>
        </c:dLbls>
        <c:gapWidth val="100"/>
        <c:overlap val="100"/>
        <c:axId val="104184832"/>
        <c:axId val="104195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19783</c:v>
                </c:pt>
                <c:pt idx="2">
                  <c:v>#N/A</c:v>
                </c:pt>
                <c:pt idx="3">
                  <c:v>#N/A</c:v>
                </c:pt>
                <c:pt idx="4">
                  <c:v>17928</c:v>
                </c:pt>
                <c:pt idx="5">
                  <c:v>#N/A</c:v>
                </c:pt>
                <c:pt idx="6">
                  <c:v>#N/A</c:v>
                </c:pt>
                <c:pt idx="7">
                  <c:v>16064</c:v>
                </c:pt>
                <c:pt idx="8">
                  <c:v>#N/A</c:v>
                </c:pt>
                <c:pt idx="9">
                  <c:v>#N/A</c:v>
                </c:pt>
                <c:pt idx="10">
                  <c:v>13762</c:v>
                </c:pt>
                <c:pt idx="11">
                  <c:v>#N/A</c:v>
                </c:pt>
                <c:pt idx="12">
                  <c:v>#N/A</c:v>
                </c:pt>
                <c:pt idx="13">
                  <c:v>12242</c:v>
                </c:pt>
                <c:pt idx="14">
                  <c:v>#N/A</c:v>
                </c:pt>
              </c:numCache>
            </c:numRef>
          </c:val>
          <c:smooth val="0"/>
        </c:ser>
        <c:dLbls>
          <c:showLegendKey val="0"/>
          <c:showVal val="0"/>
          <c:showCatName val="0"/>
          <c:showSerName val="0"/>
          <c:showPercent val="0"/>
          <c:showBubbleSize val="0"/>
        </c:dLbls>
        <c:marker val="1"/>
        <c:smooth val="0"/>
        <c:axId val="104184832"/>
        <c:axId val="104195200"/>
      </c:lineChart>
      <c:catAx>
        <c:axId val="104184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4195200"/>
        <c:crosses val="autoZero"/>
        <c:auto val="1"/>
        <c:lblAlgn val="ctr"/>
        <c:lblOffset val="100"/>
        <c:tickLblSkip val="1"/>
        <c:tickMarkSkip val="1"/>
        <c:noMultiLvlLbl val="0"/>
      </c:catAx>
      <c:valAx>
        <c:axId val="104195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184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大阪府貝塚市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90,152
89,571
43.99
29,396,820
29,324,997
19,345
17,776,956
26,297,048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79.8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年度決算より</a:t>
          </a:r>
          <a:r>
            <a:rPr lang="en-US" altLang="ja-JP" sz="1100">
              <a:solidFill>
                <a:schemeClr val="dk1"/>
              </a:solidFill>
              <a:effectLst/>
              <a:latin typeface="+mn-lt"/>
              <a:ea typeface="+mn-ea"/>
              <a:cs typeface="+mn-cs"/>
            </a:rPr>
            <a:t>0.01</a:t>
          </a:r>
          <a:r>
            <a:rPr lang="ja-JP" altLang="ja-JP" sz="1100">
              <a:solidFill>
                <a:schemeClr val="dk1"/>
              </a:solidFill>
              <a:effectLst/>
              <a:latin typeface="+mn-lt"/>
              <a:ea typeface="+mn-ea"/>
              <a:cs typeface="+mn-cs"/>
            </a:rPr>
            <a:t>ポイント下がり、</a:t>
          </a:r>
          <a:r>
            <a:rPr lang="en-US" altLang="ja-JP" sz="1100">
              <a:solidFill>
                <a:schemeClr val="dk1"/>
              </a:solidFill>
              <a:effectLst/>
              <a:latin typeface="+mn-lt"/>
              <a:ea typeface="+mn-ea"/>
              <a:cs typeface="+mn-cs"/>
            </a:rPr>
            <a:t>0.67</a:t>
          </a:r>
          <a:r>
            <a:rPr lang="ja-JP" altLang="ja-JP" sz="1100">
              <a:solidFill>
                <a:schemeClr val="dk1"/>
              </a:solidFill>
              <a:effectLst/>
              <a:latin typeface="+mn-lt"/>
              <a:ea typeface="+mn-ea"/>
              <a:cs typeface="+mn-cs"/>
            </a:rPr>
            <a:t>となった。公債費算入の増に伴う基準財政需要額の増加により、平成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年度単年度の指数が、前年度算定に用いられた平成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年度単年度の指数を</a:t>
          </a:r>
          <a:r>
            <a:rPr lang="en-US" altLang="ja-JP" sz="1100">
              <a:solidFill>
                <a:schemeClr val="dk1"/>
              </a:solidFill>
              <a:effectLst/>
              <a:latin typeface="+mn-lt"/>
              <a:ea typeface="+mn-ea"/>
              <a:cs typeface="+mn-cs"/>
            </a:rPr>
            <a:t>0.02</a:t>
          </a:r>
          <a:r>
            <a:rPr lang="ja-JP" altLang="ja-JP" sz="1100">
              <a:solidFill>
                <a:schemeClr val="dk1"/>
              </a:solidFill>
              <a:effectLst/>
              <a:latin typeface="+mn-lt"/>
              <a:ea typeface="+mn-ea"/>
              <a:cs typeface="+mn-cs"/>
            </a:rPr>
            <a:t>ポイント下回ったことが要因である。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近年、企業誘致等の税収確保対策を進めてきたものの、個人市民税をはじめとする地方税収入が、リーマンショック以前の水準まで回復しておらず、税収の構造が脆弱な状況である。</a:t>
          </a:r>
        </a:p>
        <a:p>
          <a:r>
            <a:rPr lang="ja-JP" altLang="ja-JP" sz="1100">
              <a:solidFill>
                <a:schemeClr val="dk1"/>
              </a:solidFill>
              <a:effectLst/>
              <a:latin typeface="+mn-lt"/>
              <a:ea typeface="+mn-ea"/>
              <a:cs typeface="+mn-cs"/>
            </a:rPr>
            <a:t>今後も自主財源の増収に努め財政基盤の強化を図る。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137583</xdr:rowOff>
    </xdr:from>
    <xdr:to>
      <xdr:col>7</xdr:col>
      <xdr:colOff>152400</xdr:colOff>
      <xdr:row>39</xdr:row>
      <xdr:rowOff>157692</xdr:rowOff>
    </xdr:to>
    <xdr:cxnSp macro="">
      <xdr:nvCxnSpPr>
        <xdr:cNvPr id="68" name="直線コネクタ 67"/>
        <xdr:cNvCxnSpPr/>
      </xdr:nvCxnSpPr>
      <xdr:spPr>
        <a:xfrm>
          <a:off x="4114800" y="68241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159402</xdr:rowOff>
    </xdr:from>
    <xdr:ext cx="762000" cy="259045"/>
    <xdr:sp macro="" textlink="">
      <xdr:nvSpPr>
        <xdr:cNvPr id="69" name="財政力平均値テキスト"/>
        <xdr:cNvSpPr txBox="1"/>
      </xdr:nvSpPr>
      <xdr:spPr>
        <a:xfrm>
          <a:off x="5041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117475</xdr:rowOff>
    </xdr:from>
    <xdr:to>
      <xdr:col>6</xdr:col>
      <xdr:colOff>0</xdr:colOff>
      <xdr:row>39</xdr:row>
      <xdr:rowOff>137583</xdr:rowOff>
    </xdr:to>
    <xdr:cxnSp macro="">
      <xdr:nvCxnSpPr>
        <xdr:cNvPr id="71" name="直線コネクタ 70"/>
        <xdr:cNvCxnSpPr/>
      </xdr:nvCxnSpPr>
      <xdr:spPr>
        <a:xfrm>
          <a:off x="3225800" y="68040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57150</xdr:rowOff>
    </xdr:from>
    <xdr:to>
      <xdr:col>4</xdr:col>
      <xdr:colOff>482600</xdr:colOff>
      <xdr:row>39</xdr:row>
      <xdr:rowOff>117475</xdr:rowOff>
    </xdr:to>
    <xdr:cxnSp macro="">
      <xdr:nvCxnSpPr>
        <xdr:cNvPr id="74" name="直線コネクタ 73"/>
        <xdr:cNvCxnSpPr/>
      </xdr:nvCxnSpPr>
      <xdr:spPr>
        <a:xfrm>
          <a:off x="2336800" y="67437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16933</xdr:rowOff>
    </xdr:from>
    <xdr:to>
      <xdr:col>3</xdr:col>
      <xdr:colOff>279400</xdr:colOff>
      <xdr:row>39</xdr:row>
      <xdr:rowOff>57150</xdr:rowOff>
    </xdr:to>
    <xdr:cxnSp macro="">
      <xdr:nvCxnSpPr>
        <xdr:cNvPr id="77" name="直線コネクタ 76"/>
        <xdr:cNvCxnSpPr/>
      </xdr:nvCxnSpPr>
      <xdr:spPr>
        <a:xfrm>
          <a:off x="1447800" y="67034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37</xdr:row>
      <xdr:rowOff>148167</xdr:rowOff>
    </xdr:from>
    <xdr:to>
      <xdr:col>3</xdr:col>
      <xdr:colOff>330200</xdr:colOff>
      <xdr:row>38</xdr:row>
      <xdr:rowOff>78316</xdr:rowOff>
    </xdr:to>
    <xdr:sp macro="" textlink="">
      <xdr:nvSpPr>
        <xdr:cNvPr id="78" name="フローチャート : 判断 77"/>
        <xdr:cNvSpPr/>
      </xdr:nvSpPr>
      <xdr:spPr>
        <a:xfrm>
          <a:off x="2286000" y="64918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88494</xdr:rowOff>
    </xdr:from>
    <xdr:ext cx="762000" cy="259045"/>
    <xdr:sp macro="" textlink="">
      <xdr:nvSpPr>
        <xdr:cNvPr id="79" name="テキスト ボックス 78"/>
        <xdr:cNvSpPr txBox="1"/>
      </xdr:nvSpPr>
      <xdr:spPr>
        <a:xfrm>
          <a:off x="1955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37</xdr:row>
      <xdr:rowOff>107950</xdr:rowOff>
    </xdr:from>
    <xdr:to>
      <xdr:col>2</xdr:col>
      <xdr:colOff>127000</xdr:colOff>
      <xdr:row>38</xdr:row>
      <xdr:rowOff>38100</xdr:rowOff>
    </xdr:to>
    <xdr:sp macro="" textlink="">
      <xdr:nvSpPr>
        <xdr:cNvPr id="80" name="フローチャート : 判断 79"/>
        <xdr:cNvSpPr/>
      </xdr:nvSpPr>
      <xdr:spPr>
        <a:xfrm>
          <a:off x="1397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48277</xdr:rowOff>
    </xdr:from>
    <xdr:ext cx="762000" cy="259045"/>
    <xdr:sp macro="" textlink="">
      <xdr:nvSpPr>
        <xdr:cNvPr id="81" name="テキスト ボックス 80"/>
        <xdr:cNvSpPr txBox="1"/>
      </xdr:nvSpPr>
      <xdr:spPr>
        <a:xfrm>
          <a:off x="1066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106892</xdr:rowOff>
    </xdr:from>
    <xdr:to>
      <xdr:col>7</xdr:col>
      <xdr:colOff>203200</xdr:colOff>
      <xdr:row>40</xdr:row>
      <xdr:rowOff>37042</xdr:rowOff>
    </xdr:to>
    <xdr:sp macro="" textlink="">
      <xdr:nvSpPr>
        <xdr:cNvPr id="87" name="円/楕円 86"/>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123419</xdr:rowOff>
    </xdr:from>
    <xdr:ext cx="762000" cy="259045"/>
    <xdr:sp macro="" textlink="">
      <xdr:nvSpPr>
        <xdr:cNvPr id="88" name="財政力該当値テキスト"/>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86783</xdr:rowOff>
    </xdr:from>
    <xdr:to>
      <xdr:col>6</xdr:col>
      <xdr:colOff>50800</xdr:colOff>
      <xdr:row>40</xdr:row>
      <xdr:rowOff>16933</xdr:rowOff>
    </xdr:to>
    <xdr:sp macro="" textlink="">
      <xdr:nvSpPr>
        <xdr:cNvPr id="89" name="円/楕円 88"/>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27110</xdr:rowOff>
    </xdr:from>
    <xdr:ext cx="736600" cy="259045"/>
    <xdr:sp macro="" textlink="">
      <xdr:nvSpPr>
        <xdr:cNvPr id="90" name="テキスト ボックス 89"/>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66675</xdr:rowOff>
    </xdr:from>
    <xdr:to>
      <xdr:col>4</xdr:col>
      <xdr:colOff>533400</xdr:colOff>
      <xdr:row>39</xdr:row>
      <xdr:rowOff>168275</xdr:rowOff>
    </xdr:to>
    <xdr:sp macro="" textlink="">
      <xdr:nvSpPr>
        <xdr:cNvPr id="91" name="円/楕円 90"/>
        <xdr:cNvSpPr/>
      </xdr:nvSpPr>
      <xdr:spPr>
        <a:xfrm>
          <a:off x="3175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7002</xdr:rowOff>
    </xdr:from>
    <xdr:ext cx="762000" cy="259045"/>
    <xdr:sp macro="" textlink="">
      <xdr:nvSpPr>
        <xdr:cNvPr id="92" name="テキスト ボックス 91"/>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6350</xdr:rowOff>
    </xdr:from>
    <xdr:to>
      <xdr:col>3</xdr:col>
      <xdr:colOff>330200</xdr:colOff>
      <xdr:row>39</xdr:row>
      <xdr:rowOff>107950</xdr:rowOff>
    </xdr:to>
    <xdr:sp macro="" textlink="">
      <xdr:nvSpPr>
        <xdr:cNvPr id="93" name="円/楕円 92"/>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92727</xdr:rowOff>
    </xdr:from>
    <xdr:ext cx="762000" cy="259045"/>
    <xdr:sp macro="" textlink="">
      <xdr:nvSpPr>
        <xdr:cNvPr id="94" name="テキスト ボックス 93"/>
        <xdr:cNvSpPr txBox="1"/>
      </xdr:nvSpPr>
      <xdr:spPr>
        <a:xfrm>
          <a:off x="1955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137583</xdr:rowOff>
    </xdr:from>
    <xdr:to>
      <xdr:col>2</xdr:col>
      <xdr:colOff>127000</xdr:colOff>
      <xdr:row>39</xdr:row>
      <xdr:rowOff>67733</xdr:rowOff>
    </xdr:to>
    <xdr:sp macro="" textlink="">
      <xdr:nvSpPr>
        <xdr:cNvPr id="95" name="円/楕円 94"/>
        <xdr:cNvSpPr/>
      </xdr:nvSpPr>
      <xdr:spPr>
        <a:xfrm>
          <a:off x="1397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52510</xdr:rowOff>
    </xdr:from>
    <xdr:ext cx="762000" cy="259045"/>
    <xdr:sp macro="" textlink="">
      <xdr:nvSpPr>
        <xdr:cNvPr id="96" name="テキスト ボックス 95"/>
        <xdr:cNvSpPr txBox="1"/>
      </xdr:nvSpPr>
      <xdr:spPr>
        <a:xfrm>
          <a:off x="10668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年度決算より</a:t>
          </a:r>
          <a:r>
            <a:rPr lang="en-US" altLang="ja-JP" sz="1100">
              <a:solidFill>
                <a:schemeClr val="dk1"/>
              </a:solidFill>
              <a:effectLst/>
              <a:latin typeface="+mn-lt"/>
              <a:ea typeface="+mn-ea"/>
              <a:cs typeface="+mn-cs"/>
            </a:rPr>
            <a:t>0.3</a:t>
          </a:r>
          <a:r>
            <a:rPr lang="ja-JP" altLang="ja-JP" sz="1100">
              <a:solidFill>
                <a:schemeClr val="dk1"/>
              </a:solidFill>
              <a:effectLst/>
              <a:latin typeface="+mn-lt"/>
              <a:ea typeface="+mn-ea"/>
              <a:cs typeface="+mn-cs"/>
            </a:rPr>
            <a:t>ポイント減少し、</a:t>
          </a:r>
          <a:r>
            <a:rPr lang="en-US" altLang="ja-JP" sz="1100">
              <a:solidFill>
                <a:schemeClr val="dk1"/>
              </a:solidFill>
              <a:effectLst/>
              <a:latin typeface="+mn-lt"/>
              <a:ea typeface="+mn-ea"/>
              <a:cs typeface="+mn-cs"/>
            </a:rPr>
            <a:t>99.3</a:t>
          </a:r>
          <a:r>
            <a:rPr lang="ja-JP" altLang="ja-JP" sz="1100">
              <a:solidFill>
                <a:schemeClr val="dk1"/>
              </a:solidFill>
              <a:effectLst/>
              <a:latin typeface="+mn-lt"/>
              <a:ea typeface="+mn-ea"/>
              <a:cs typeface="+mn-cs"/>
            </a:rPr>
            <a:t>％となった。これは、歳入において、地方税・株式譲渡所得割交付金が増加したことや、歳出において、定年退職者の減少や岸和田市貝塚市清掃施設組合負担金に基金を充当したことで、補助費等に係る市負担額が減少したことが要因であ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しかしながら、大阪府平均、類似団体平均を上回っている状況は続いているため、今後も貝塚新生プランを着実に推進し、業務の効率化等により経常経費の削減に引き続き取り組むとともに、受益者負担の見直し等により特定財源を確保し、硬直化が進む財政構造の改善を図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24765</xdr:rowOff>
    </xdr:from>
    <xdr:to>
      <xdr:col>7</xdr:col>
      <xdr:colOff>152400</xdr:colOff>
      <xdr:row>65</xdr:row>
      <xdr:rowOff>36830</xdr:rowOff>
    </xdr:to>
    <xdr:cxnSp macro="">
      <xdr:nvCxnSpPr>
        <xdr:cNvPr id="131" name="直線コネクタ 130"/>
        <xdr:cNvCxnSpPr/>
      </xdr:nvCxnSpPr>
      <xdr:spPr>
        <a:xfrm flipV="1">
          <a:off x="4114800" y="1116901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114740</xdr:rowOff>
    </xdr:from>
    <xdr:ext cx="762000" cy="259045"/>
    <xdr:sp macro="" textlink="">
      <xdr:nvSpPr>
        <xdr:cNvPr id="132"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32808</xdr:rowOff>
    </xdr:from>
    <xdr:to>
      <xdr:col>6</xdr:col>
      <xdr:colOff>0</xdr:colOff>
      <xdr:row>65</xdr:row>
      <xdr:rowOff>36830</xdr:rowOff>
    </xdr:to>
    <xdr:cxnSp macro="">
      <xdr:nvCxnSpPr>
        <xdr:cNvPr id="134" name="直線コネクタ 133"/>
        <xdr:cNvCxnSpPr/>
      </xdr:nvCxnSpPr>
      <xdr:spPr>
        <a:xfrm>
          <a:off x="3225800" y="1117705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155998</xdr:rowOff>
    </xdr:from>
    <xdr:to>
      <xdr:col>4</xdr:col>
      <xdr:colOff>482600</xdr:colOff>
      <xdr:row>65</xdr:row>
      <xdr:rowOff>32808</xdr:rowOff>
    </xdr:to>
    <xdr:cxnSp macro="">
      <xdr:nvCxnSpPr>
        <xdr:cNvPr id="137" name="直線コネクタ 136"/>
        <xdr:cNvCxnSpPr/>
      </xdr:nvCxnSpPr>
      <xdr:spPr>
        <a:xfrm>
          <a:off x="2336800" y="1112879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115781</xdr:rowOff>
    </xdr:from>
    <xdr:to>
      <xdr:col>3</xdr:col>
      <xdr:colOff>279400</xdr:colOff>
      <xdr:row>64</xdr:row>
      <xdr:rowOff>155998</xdr:rowOff>
    </xdr:to>
    <xdr:cxnSp macro="">
      <xdr:nvCxnSpPr>
        <xdr:cNvPr id="140" name="直線コネクタ 139"/>
        <xdr:cNvCxnSpPr/>
      </xdr:nvCxnSpPr>
      <xdr:spPr>
        <a:xfrm>
          <a:off x="1447800" y="1108858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19262</xdr:rowOff>
    </xdr:from>
    <xdr:to>
      <xdr:col>3</xdr:col>
      <xdr:colOff>330200</xdr:colOff>
      <xdr:row>63</xdr:row>
      <xdr:rowOff>120862</xdr:rowOff>
    </xdr:to>
    <xdr:sp macro="" textlink="">
      <xdr:nvSpPr>
        <xdr:cNvPr id="141" name="フローチャート : 判断 140"/>
        <xdr:cNvSpPr/>
      </xdr:nvSpPr>
      <xdr:spPr>
        <a:xfrm>
          <a:off x="2286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131039</xdr:rowOff>
    </xdr:from>
    <xdr:ext cx="762000" cy="259045"/>
    <xdr:sp macro="" textlink="">
      <xdr:nvSpPr>
        <xdr:cNvPr id="142" name="テキスト ボックス 141"/>
        <xdr:cNvSpPr txBox="1"/>
      </xdr:nvSpPr>
      <xdr:spPr>
        <a:xfrm>
          <a:off x="1955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3" name="フローチャート : 判断 142"/>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44" name="テキスト ボックス 143"/>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145415</xdr:rowOff>
    </xdr:from>
    <xdr:to>
      <xdr:col>7</xdr:col>
      <xdr:colOff>203200</xdr:colOff>
      <xdr:row>65</xdr:row>
      <xdr:rowOff>75565</xdr:rowOff>
    </xdr:to>
    <xdr:sp macro="" textlink="">
      <xdr:nvSpPr>
        <xdr:cNvPr id="150" name="円/楕円 149"/>
        <xdr:cNvSpPr/>
      </xdr:nvSpPr>
      <xdr:spPr>
        <a:xfrm>
          <a:off x="49022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117492</xdr:rowOff>
    </xdr:from>
    <xdr:ext cx="762000" cy="259045"/>
    <xdr:sp macro="" textlink="">
      <xdr:nvSpPr>
        <xdr:cNvPr id="151" name="財政構造の弾力性該当値テキスト"/>
        <xdr:cNvSpPr txBox="1"/>
      </xdr:nvSpPr>
      <xdr:spPr>
        <a:xfrm>
          <a:off x="5041900" y="1109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157480</xdr:rowOff>
    </xdr:from>
    <xdr:to>
      <xdr:col>6</xdr:col>
      <xdr:colOff>50800</xdr:colOff>
      <xdr:row>65</xdr:row>
      <xdr:rowOff>87630</xdr:rowOff>
    </xdr:to>
    <xdr:sp macro="" textlink="">
      <xdr:nvSpPr>
        <xdr:cNvPr id="152" name="円/楕円 151"/>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72407</xdr:rowOff>
    </xdr:from>
    <xdr:ext cx="736600" cy="259045"/>
    <xdr:sp macro="" textlink="">
      <xdr:nvSpPr>
        <xdr:cNvPr id="153" name="テキスト ボックス 152"/>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153458</xdr:rowOff>
    </xdr:from>
    <xdr:to>
      <xdr:col>4</xdr:col>
      <xdr:colOff>533400</xdr:colOff>
      <xdr:row>65</xdr:row>
      <xdr:rowOff>83608</xdr:rowOff>
    </xdr:to>
    <xdr:sp macro="" textlink="">
      <xdr:nvSpPr>
        <xdr:cNvPr id="154" name="円/楕円 153"/>
        <xdr:cNvSpPr/>
      </xdr:nvSpPr>
      <xdr:spPr>
        <a:xfrm>
          <a:off x="31750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68385</xdr:rowOff>
    </xdr:from>
    <xdr:ext cx="762000" cy="259045"/>
    <xdr:sp macro="" textlink="">
      <xdr:nvSpPr>
        <xdr:cNvPr id="155" name="テキスト ボックス 154"/>
        <xdr:cNvSpPr txBox="1"/>
      </xdr:nvSpPr>
      <xdr:spPr>
        <a:xfrm>
          <a:off x="2844800" y="1121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105198</xdr:rowOff>
    </xdr:from>
    <xdr:to>
      <xdr:col>3</xdr:col>
      <xdr:colOff>330200</xdr:colOff>
      <xdr:row>65</xdr:row>
      <xdr:rowOff>35348</xdr:rowOff>
    </xdr:to>
    <xdr:sp macro="" textlink="">
      <xdr:nvSpPr>
        <xdr:cNvPr id="156" name="円/楕円 155"/>
        <xdr:cNvSpPr/>
      </xdr:nvSpPr>
      <xdr:spPr>
        <a:xfrm>
          <a:off x="2286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20125</xdr:rowOff>
    </xdr:from>
    <xdr:ext cx="762000" cy="259045"/>
    <xdr:sp macro="" textlink="">
      <xdr:nvSpPr>
        <xdr:cNvPr id="157" name="テキスト ボックス 156"/>
        <xdr:cNvSpPr txBox="1"/>
      </xdr:nvSpPr>
      <xdr:spPr>
        <a:xfrm>
          <a:off x="1955800" y="1116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64981</xdr:rowOff>
    </xdr:from>
    <xdr:to>
      <xdr:col>2</xdr:col>
      <xdr:colOff>127000</xdr:colOff>
      <xdr:row>64</xdr:row>
      <xdr:rowOff>166581</xdr:rowOff>
    </xdr:to>
    <xdr:sp macro="" textlink="">
      <xdr:nvSpPr>
        <xdr:cNvPr id="158" name="円/楕円 157"/>
        <xdr:cNvSpPr/>
      </xdr:nvSpPr>
      <xdr:spPr>
        <a:xfrm>
          <a:off x="1397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151358</xdr:rowOff>
    </xdr:from>
    <xdr:ext cx="762000" cy="259045"/>
    <xdr:sp macro="" textlink="">
      <xdr:nvSpPr>
        <xdr:cNvPr id="159" name="テキスト ボックス 158"/>
        <xdr:cNvSpPr txBox="1"/>
      </xdr:nvSpPr>
      <xdr:spPr>
        <a:xfrm>
          <a:off x="1066800" y="1112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[89,610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100,872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妊産婦健康診査拡充や戸籍電算化事業費など物件費の増加によって、平成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年度決算より</a:t>
          </a:r>
          <a:r>
            <a:rPr lang="en-US" altLang="ja-JP" sz="1100">
              <a:solidFill>
                <a:schemeClr val="dk1"/>
              </a:solidFill>
              <a:effectLst/>
              <a:latin typeface="+mn-lt"/>
              <a:ea typeface="+mn-ea"/>
              <a:cs typeface="+mn-cs"/>
            </a:rPr>
            <a:t>699</a:t>
          </a:r>
          <a:r>
            <a:rPr lang="ja-JP" altLang="ja-JP" sz="1100">
              <a:solidFill>
                <a:schemeClr val="dk1"/>
              </a:solidFill>
              <a:effectLst/>
              <a:latin typeface="+mn-lt"/>
              <a:ea typeface="+mn-ea"/>
              <a:cs typeface="+mn-cs"/>
            </a:rPr>
            <a:t>円増加し</a:t>
          </a:r>
          <a:r>
            <a:rPr lang="en-US" altLang="ja-JP" sz="1100">
              <a:solidFill>
                <a:schemeClr val="dk1"/>
              </a:solidFill>
              <a:effectLst/>
              <a:latin typeface="+mn-lt"/>
              <a:ea typeface="+mn-ea"/>
              <a:cs typeface="+mn-cs"/>
            </a:rPr>
            <a:t>89,610</a:t>
          </a:r>
          <a:r>
            <a:rPr lang="ja-JP" altLang="ja-JP" sz="1100">
              <a:solidFill>
                <a:schemeClr val="dk1"/>
              </a:solidFill>
              <a:effectLst/>
              <a:latin typeface="+mn-lt"/>
              <a:ea typeface="+mn-ea"/>
              <a:cs typeface="+mn-cs"/>
            </a:rPr>
            <a:t>円となったものの、大阪府平均、類似団体平均を下回っている</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その主な要因は人件費で、平成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年度から実施している貝塚新生プランに基づく職員数や職員給与カットの開始に伴う効果である。</a:t>
          </a:r>
        </a:p>
        <a:p>
          <a:r>
            <a:rPr lang="ja-JP" altLang="ja-JP" sz="1100">
              <a:solidFill>
                <a:schemeClr val="dk1"/>
              </a:solidFill>
              <a:effectLst/>
              <a:latin typeface="+mn-lt"/>
              <a:ea typeface="+mn-ea"/>
              <a:cs typeface="+mn-cs"/>
            </a:rPr>
            <a:t>今後も給与水準、職員定数の適正化による人件費の削減や物件費の歳出削減を図り、コストを抑制していく。</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9009</xdr:rowOff>
    </xdr:from>
    <xdr:to>
      <xdr:col>7</xdr:col>
      <xdr:colOff>152400</xdr:colOff>
      <xdr:row>81</xdr:row>
      <xdr:rowOff>10213</xdr:rowOff>
    </xdr:to>
    <xdr:cxnSp macro="">
      <xdr:nvCxnSpPr>
        <xdr:cNvPr id="195" name="直線コネクタ 194"/>
        <xdr:cNvCxnSpPr/>
      </xdr:nvCxnSpPr>
      <xdr:spPr>
        <a:xfrm>
          <a:off x="4114800" y="13896459"/>
          <a:ext cx="838200" cy="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166440</xdr:rowOff>
    </xdr:from>
    <xdr:ext cx="762000" cy="259045"/>
    <xdr:sp macro="" textlink="">
      <xdr:nvSpPr>
        <xdr:cNvPr id="196" name="人件費・物件費等の状況平均値テキスト"/>
        <xdr:cNvSpPr txBox="1"/>
      </xdr:nvSpPr>
      <xdr:spPr>
        <a:xfrm>
          <a:off x="5041900" y="13882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9009</xdr:rowOff>
    </xdr:from>
    <xdr:to>
      <xdr:col>6</xdr:col>
      <xdr:colOff>0</xdr:colOff>
      <xdr:row>81</xdr:row>
      <xdr:rowOff>16039</xdr:rowOff>
    </xdr:to>
    <xdr:cxnSp macro="">
      <xdr:nvCxnSpPr>
        <xdr:cNvPr id="198" name="直線コネクタ 197"/>
        <xdr:cNvCxnSpPr/>
      </xdr:nvCxnSpPr>
      <xdr:spPr>
        <a:xfrm flipV="1">
          <a:off x="3225800" y="13896459"/>
          <a:ext cx="889000" cy="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14140</xdr:rowOff>
    </xdr:from>
    <xdr:to>
      <xdr:col>4</xdr:col>
      <xdr:colOff>482600</xdr:colOff>
      <xdr:row>81</xdr:row>
      <xdr:rowOff>16039</xdr:rowOff>
    </xdr:to>
    <xdr:cxnSp macro="">
      <xdr:nvCxnSpPr>
        <xdr:cNvPr id="201" name="直線コネクタ 200"/>
        <xdr:cNvCxnSpPr/>
      </xdr:nvCxnSpPr>
      <xdr:spPr>
        <a:xfrm>
          <a:off x="2336800" y="13901590"/>
          <a:ext cx="889000" cy="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14140</xdr:rowOff>
    </xdr:from>
    <xdr:to>
      <xdr:col>3</xdr:col>
      <xdr:colOff>279400</xdr:colOff>
      <xdr:row>81</xdr:row>
      <xdr:rowOff>14233</xdr:rowOff>
    </xdr:to>
    <xdr:cxnSp macro="">
      <xdr:nvCxnSpPr>
        <xdr:cNvPr id="204" name="直線コネクタ 203"/>
        <xdr:cNvCxnSpPr/>
      </xdr:nvCxnSpPr>
      <xdr:spPr>
        <a:xfrm flipV="1">
          <a:off x="1447800" y="13901590"/>
          <a:ext cx="889000" cy="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146658</xdr:rowOff>
    </xdr:from>
    <xdr:to>
      <xdr:col>3</xdr:col>
      <xdr:colOff>330200</xdr:colOff>
      <xdr:row>81</xdr:row>
      <xdr:rowOff>76808</xdr:rowOff>
    </xdr:to>
    <xdr:sp macro="" textlink="">
      <xdr:nvSpPr>
        <xdr:cNvPr id="205" name="フローチャート : 判断 204"/>
        <xdr:cNvSpPr/>
      </xdr:nvSpPr>
      <xdr:spPr>
        <a:xfrm>
          <a:off x="2286000" y="1386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61585</xdr:rowOff>
    </xdr:from>
    <xdr:ext cx="762000" cy="259045"/>
    <xdr:sp macro="" textlink="">
      <xdr:nvSpPr>
        <xdr:cNvPr id="206" name="テキスト ボックス 205"/>
        <xdr:cNvSpPr txBox="1"/>
      </xdr:nvSpPr>
      <xdr:spPr>
        <a:xfrm>
          <a:off x="1955800" y="1394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147151</xdr:rowOff>
    </xdr:from>
    <xdr:to>
      <xdr:col>2</xdr:col>
      <xdr:colOff>127000</xdr:colOff>
      <xdr:row>81</xdr:row>
      <xdr:rowOff>77301</xdr:rowOff>
    </xdr:to>
    <xdr:sp macro="" textlink="">
      <xdr:nvSpPr>
        <xdr:cNvPr id="207" name="フローチャート : 判断 206"/>
        <xdr:cNvSpPr/>
      </xdr:nvSpPr>
      <xdr:spPr>
        <a:xfrm>
          <a:off x="1397000" y="1386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62078</xdr:rowOff>
    </xdr:from>
    <xdr:ext cx="762000" cy="259045"/>
    <xdr:sp macro="" textlink="">
      <xdr:nvSpPr>
        <xdr:cNvPr id="208" name="テキスト ボックス 207"/>
        <xdr:cNvSpPr txBox="1"/>
      </xdr:nvSpPr>
      <xdr:spPr>
        <a:xfrm>
          <a:off x="1066800" y="1394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99,060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130863</xdr:rowOff>
    </xdr:from>
    <xdr:to>
      <xdr:col>7</xdr:col>
      <xdr:colOff>203200</xdr:colOff>
      <xdr:row>81</xdr:row>
      <xdr:rowOff>61013</xdr:rowOff>
    </xdr:to>
    <xdr:sp macro="" textlink="">
      <xdr:nvSpPr>
        <xdr:cNvPr id="214" name="円/楕円 213"/>
        <xdr:cNvSpPr/>
      </xdr:nvSpPr>
      <xdr:spPr>
        <a:xfrm>
          <a:off x="4902200" y="1384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52140</xdr:rowOff>
    </xdr:from>
    <xdr:ext cx="762000" cy="259045"/>
    <xdr:sp macro="" textlink="">
      <xdr:nvSpPr>
        <xdr:cNvPr id="215" name="人件費・物件費等の状況該当値テキスト"/>
        <xdr:cNvSpPr txBox="1"/>
      </xdr:nvSpPr>
      <xdr:spPr>
        <a:xfrm>
          <a:off x="5041900" y="1376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89,610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129659</xdr:rowOff>
    </xdr:from>
    <xdr:to>
      <xdr:col>6</xdr:col>
      <xdr:colOff>50800</xdr:colOff>
      <xdr:row>81</xdr:row>
      <xdr:rowOff>59809</xdr:rowOff>
    </xdr:to>
    <xdr:sp macro="" textlink="">
      <xdr:nvSpPr>
        <xdr:cNvPr id="216" name="円/楕円 215"/>
        <xdr:cNvSpPr/>
      </xdr:nvSpPr>
      <xdr:spPr>
        <a:xfrm>
          <a:off x="4064000" y="1384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69986</xdr:rowOff>
    </xdr:from>
    <xdr:ext cx="736600" cy="259045"/>
    <xdr:sp macro="" textlink="">
      <xdr:nvSpPr>
        <xdr:cNvPr id="217" name="テキスト ボックス 216"/>
        <xdr:cNvSpPr txBox="1"/>
      </xdr:nvSpPr>
      <xdr:spPr>
        <a:xfrm>
          <a:off x="3733800" y="13614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88,911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136689</xdr:rowOff>
    </xdr:from>
    <xdr:to>
      <xdr:col>4</xdr:col>
      <xdr:colOff>533400</xdr:colOff>
      <xdr:row>81</xdr:row>
      <xdr:rowOff>66839</xdr:rowOff>
    </xdr:to>
    <xdr:sp macro="" textlink="">
      <xdr:nvSpPr>
        <xdr:cNvPr id="218" name="円/楕円 217"/>
        <xdr:cNvSpPr/>
      </xdr:nvSpPr>
      <xdr:spPr>
        <a:xfrm>
          <a:off x="3175000" y="1385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77016</xdr:rowOff>
    </xdr:from>
    <xdr:ext cx="762000" cy="259045"/>
    <xdr:sp macro="" textlink="">
      <xdr:nvSpPr>
        <xdr:cNvPr id="219" name="テキスト ボックス 218"/>
        <xdr:cNvSpPr txBox="1"/>
      </xdr:nvSpPr>
      <xdr:spPr>
        <a:xfrm>
          <a:off x="2844800" y="1362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92,990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134790</xdr:rowOff>
    </xdr:from>
    <xdr:to>
      <xdr:col>3</xdr:col>
      <xdr:colOff>330200</xdr:colOff>
      <xdr:row>81</xdr:row>
      <xdr:rowOff>64940</xdr:rowOff>
    </xdr:to>
    <xdr:sp macro="" textlink="">
      <xdr:nvSpPr>
        <xdr:cNvPr id="220" name="円/楕円 219"/>
        <xdr:cNvSpPr/>
      </xdr:nvSpPr>
      <xdr:spPr>
        <a:xfrm>
          <a:off x="2286000" y="1385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75117</xdr:rowOff>
    </xdr:from>
    <xdr:ext cx="762000" cy="259045"/>
    <xdr:sp macro="" textlink="">
      <xdr:nvSpPr>
        <xdr:cNvPr id="221" name="テキスト ボックス 220"/>
        <xdr:cNvSpPr txBox="1"/>
      </xdr:nvSpPr>
      <xdr:spPr>
        <a:xfrm>
          <a:off x="1955800" y="1361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91,888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134883</xdr:rowOff>
    </xdr:from>
    <xdr:to>
      <xdr:col>2</xdr:col>
      <xdr:colOff>127000</xdr:colOff>
      <xdr:row>81</xdr:row>
      <xdr:rowOff>65033</xdr:rowOff>
    </xdr:to>
    <xdr:sp macro="" textlink="">
      <xdr:nvSpPr>
        <xdr:cNvPr id="222" name="円/楕円 221"/>
        <xdr:cNvSpPr/>
      </xdr:nvSpPr>
      <xdr:spPr>
        <a:xfrm>
          <a:off x="1397000" y="1385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75210</xdr:rowOff>
    </xdr:from>
    <xdr:ext cx="762000" cy="259045"/>
    <xdr:sp macro="" textlink="">
      <xdr:nvSpPr>
        <xdr:cNvPr id="223" name="テキスト ボックス 222"/>
        <xdr:cNvSpPr txBox="1"/>
      </xdr:nvSpPr>
      <xdr:spPr>
        <a:xfrm>
          <a:off x="1066800" y="1361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平成</a:t>
          </a:r>
          <a:r>
            <a:rPr kumimoji="1" lang="en-US" altLang="ja-JP" sz="1100">
              <a:latin typeface="ＭＳ Ｐゴシック"/>
            </a:rPr>
            <a:t>24</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a:t>
          </a:r>
          <a:r>
            <a:rPr kumimoji="1" lang="en-US" altLang="ja-JP" sz="1100">
              <a:latin typeface="ＭＳ Ｐゴシック"/>
            </a:rPr>
            <a:t>1</a:t>
          </a:r>
          <a:r>
            <a:rPr kumimoji="1" lang="ja-JP" altLang="en-US" sz="1100">
              <a:latin typeface="ＭＳ Ｐゴシック"/>
            </a:rPr>
            <a:t>日～平成</a:t>
          </a:r>
          <a:r>
            <a:rPr kumimoji="1" lang="en-US" altLang="ja-JP" sz="1100">
              <a:latin typeface="ＭＳ Ｐゴシック"/>
            </a:rPr>
            <a:t>28</a:t>
          </a:r>
          <a:r>
            <a:rPr kumimoji="1" lang="ja-JP" altLang="en-US" sz="1100">
              <a:latin typeface="ＭＳ Ｐゴシック"/>
            </a:rPr>
            <a:t>年</a:t>
          </a:r>
          <a:r>
            <a:rPr kumimoji="1" lang="en-US" altLang="ja-JP" sz="1100">
              <a:latin typeface="ＭＳ Ｐゴシック"/>
            </a:rPr>
            <a:t>3</a:t>
          </a:r>
          <a:r>
            <a:rPr kumimoji="1" lang="ja-JP" altLang="en-US" sz="1100">
              <a:latin typeface="ＭＳ Ｐゴシック"/>
            </a:rPr>
            <a:t>月</a:t>
          </a:r>
          <a:r>
            <a:rPr kumimoji="1" lang="en-US" altLang="ja-JP" sz="1100">
              <a:latin typeface="ＭＳ Ｐゴシック"/>
            </a:rPr>
            <a:t>31</a:t>
          </a:r>
          <a:r>
            <a:rPr kumimoji="1" lang="ja-JP" altLang="en-US" sz="1100">
              <a:latin typeface="ＭＳ Ｐゴシック"/>
            </a:rPr>
            <a:t>日の間、職務の級及び期間に応じて７％～１％の減額を行っており、類似団体の平均を下回る結果となっている。</a:t>
          </a:r>
          <a:endParaRPr kumimoji="1" lang="en-US" altLang="ja-JP" sz="11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71966</xdr:rowOff>
    </xdr:from>
    <xdr:to>
      <xdr:col>24</xdr:col>
      <xdr:colOff>558800</xdr:colOff>
      <xdr:row>89</xdr:row>
      <xdr:rowOff>5504</xdr:rowOff>
    </xdr:to>
    <xdr:cxnSp macro="">
      <xdr:nvCxnSpPr>
        <xdr:cNvPr id="257" name="直線コネクタ 256"/>
        <xdr:cNvCxnSpPr/>
      </xdr:nvCxnSpPr>
      <xdr:spPr>
        <a:xfrm flipV="1">
          <a:off x="16179800" y="14645216"/>
          <a:ext cx="838200" cy="61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8"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5504</xdr:rowOff>
    </xdr:from>
    <xdr:to>
      <xdr:col>23</xdr:col>
      <xdr:colOff>406400</xdr:colOff>
      <xdr:row>89</xdr:row>
      <xdr:rowOff>5504</xdr:rowOff>
    </xdr:to>
    <xdr:cxnSp macro="">
      <xdr:nvCxnSpPr>
        <xdr:cNvPr id="260" name="直線コネクタ 259"/>
        <xdr:cNvCxnSpPr/>
      </xdr:nvCxnSpPr>
      <xdr:spPr>
        <a:xfrm>
          <a:off x="15290800" y="152645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91016</xdr:rowOff>
    </xdr:from>
    <xdr:to>
      <xdr:col>22</xdr:col>
      <xdr:colOff>203200</xdr:colOff>
      <xdr:row>89</xdr:row>
      <xdr:rowOff>5504</xdr:rowOff>
    </xdr:to>
    <xdr:cxnSp macro="">
      <xdr:nvCxnSpPr>
        <xdr:cNvPr id="263" name="直線コネクタ 262"/>
        <xdr:cNvCxnSpPr/>
      </xdr:nvCxnSpPr>
      <xdr:spPr>
        <a:xfrm>
          <a:off x="14401800" y="15007166"/>
          <a:ext cx="889000" cy="25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91016</xdr:rowOff>
    </xdr:from>
    <xdr:to>
      <xdr:col>21</xdr:col>
      <xdr:colOff>0</xdr:colOff>
      <xdr:row>87</xdr:row>
      <xdr:rowOff>91016</xdr:rowOff>
    </xdr:to>
    <xdr:cxnSp macro="">
      <xdr:nvCxnSpPr>
        <xdr:cNvPr id="266" name="直線コネクタ 265"/>
        <xdr:cNvCxnSpPr/>
      </xdr:nvCxnSpPr>
      <xdr:spPr>
        <a:xfrm>
          <a:off x="13512800" y="150071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123189</xdr:rowOff>
    </xdr:from>
    <xdr:to>
      <xdr:col>21</xdr:col>
      <xdr:colOff>50800</xdr:colOff>
      <xdr:row>87</xdr:row>
      <xdr:rowOff>53339</xdr:rowOff>
    </xdr:to>
    <xdr:sp macro="" textlink="">
      <xdr:nvSpPr>
        <xdr:cNvPr id="267" name="フローチャート : 判断 266"/>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63516</xdr:rowOff>
    </xdr:from>
    <xdr:ext cx="762000" cy="259045"/>
    <xdr:sp macro="" textlink="">
      <xdr:nvSpPr>
        <xdr:cNvPr id="268" name="テキスト ボックス 267"/>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139277</xdr:rowOff>
    </xdr:from>
    <xdr:to>
      <xdr:col>19</xdr:col>
      <xdr:colOff>533400</xdr:colOff>
      <xdr:row>87</xdr:row>
      <xdr:rowOff>69427</xdr:rowOff>
    </xdr:to>
    <xdr:sp macro="" textlink="">
      <xdr:nvSpPr>
        <xdr:cNvPr id="269" name="フローチャート : 判断 268"/>
        <xdr:cNvSpPr/>
      </xdr:nvSpPr>
      <xdr:spPr>
        <a:xfrm>
          <a:off x="13462000" y="148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79604</xdr:rowOff>
    </xdr:from>
    <xdr:ext cx="762000" cy="259045"/>
    <xdr:sp macro="" textlink="">
      <xdr:nvSpPr>
        <xdr:cNvPr id="270" name="テキスト ボックス 269"/>
        <xdr:cNvSpPr txBox="1"/>
      </xdr:nvSpPr>
      <xdr:spPr>
        <a:xfrm>
          <a:off x="13131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21166</xdr:rowOff>
    </xdr:from>
    <xdr:to>
      <xdr:col>24</xdr:col>
      <xdr:colOff>609600</xdr:colOff>
      <xdr:row>85</xdr:row>
      <xdr:rowOff>122766</xdr:rowOff>
    </xdr:to>
    <xdr:sp macro="" textlink="">
      <xdr:nvSpPr>
        <xdr:cNvPr id="276" name="円/楕円 275"/>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37693</xdr:rowOff>
    </xdr:from>
    <xdr:ext cx="762000" cy="259045"/>
    <xdr:sp macro="" textlink="">
      <xdr:nvSpPr>
        <xdr:cNvPr id="277" name="給与水準   （国との比較）該当値テキスト"/>
        <xdr:cNvSpPr txBox="1"/>
      </xdr:nvSpPr>
      <xdr:spPr>
        <a:xfrm>
          <a:off x="171069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126154</xdr:rowOff>
    </xdr:from>
    <xdr:to>
      <xdr:col>23</xdr:col>
      <xdr:colOff>457200</xdr:colOff>
      <xdr:row>89</xdr:row>
      <xdr:rowOff>56304</xdr:rowOff>
    </xdr:to>
    <xdr:sp macro="" textlink="">
      <xdr:nvSpPr>
        <xdr:cNvPr id="278" name="円/楕円 277"/>
        <xdr:cNvSpPr/>
      </xdr:nvSpPr>
      <xdr:spPr>
        <a:xfrm>
          <a:off x="16129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66481</xdr:rowOff>
    </xdr:from>
    <xdr:ext cx="736600" cy="259045"/>
    <xdr:sp macro="" textlink="">
      <xdr:nvSpPr>
        <xdr:cNvPr id="279" name="テキスト ボックス 278"/>
        <xdr:cNvSpPr txBox="1"/>
      </xdr:nvSpPr>
      <xdr:spPr>
        <a:xfrm>
          <a:off x="15798800" y="1498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126154</xdr:rowOff>
    </xdr:from>
    <xdr:to>
      <xdr:col>22</xdr:col>
      <xdr:colOff>254000</xdr:colOff>
      <xdr:row>89</xdr:row>
      <xdr:rowOff>56304</xdr:rowOff>
    </xdr:to>
    <xdr:sp macro="" textlink="">
      <xdr:nvSpPr>
        <xdr:cNvPr id="280" name="円/楕円 279"/>
        <xdr:cNvSpPr/>
      </xdr:nvSpPr>
      <xdr:spPr>
        <a:xfrm>
          <a:off x="15240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66481</xdr:rowOff>
    </xdr:from>
    <xdr:ext cx="762000" cy="259045"/>
    <xdr:sp macro="" textlink="">
      <xdr:nvSpPr>
        <xdr:cNvPr id="281" name="テキスト ボックス 280"/>
        <xdr:cNvSpPr txBox="1"/>
      </xdr:nvSpPr>
      <xdr:spPr>
        <a:xfrm>
          <a:off x="14909800" y="149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40216</xdr:rowOff>
    </xdr:from>
    <xdr:to>
      <xdr:col>21</xdr:col>
      <xdr:colOff>50800</xdr:colOff>
      <xdr:row>87</xdr:row>
      <xdr:rowOff>141816</xdr:rowOff>
    </xdr:to>
    <xdr:sp macro="" textlink="">
      <xdr:nvSpPr>
        <xdr:cNvPr id="282" name="円/楕円 281"/>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126593</xdr:rowOff>
    </xdr:from>
    <xdr:ext cx="762000" cy="259045"/>
    <xdr:sp macro="" textlink="">
      <xdr:nvSpPr>
        <xdr:cNvPr id="283" name="テキスト ボックス 282"/>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40216</xdr:rowOff>
    </xdr:from>
    <xdr:to>
      <xdr:col>19</xdr:col>
      <xdr:colOff>533400</xdr:colOff>
      <xdr:row>87</xdr:row>
      <xdr:rowOff>141816</xdr:rowOff>
    </xdr:to>
    <xdr:sp macro="" textlink="">
      <xdr:nvSpPr>
        <xdr:cNvPr id="284" name="円/楕円 283"/>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126593</xdr:rowOff>
    </xdr:from>
    <xdr:ext cx="762000" cy="259045"/>
    <xdr:sp macro="" textlink="">
      <xdr:nvSpPr>
        <xdr:cNvPr id="285" name="テキスト ボックス 284"/>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普通会計職員数は、平成</a:t>
          </a:r>
          <a:r>
            <a:rPr kumimoji="1" lang="en-US" altLang="ja-JP" sz="1100">
              <a:latin typeface="ＭＳ Ｐゴシック"/>
            </a:rPr>
            <a:t>26</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a:t>
          </a:r>
          <a:r>
            <a:rPr kumimoji="1" lang="en-US" altLang="ja-JP" sz="1100">
              <a:latin typeface="ＭＳ Ｐゴシック"/>
            </a:rPr>
            <a:t>1</a:t>
          </a:r>
          <a:r>
            <a:rPr kumimoji="1" lang="ja-JP" altLang="en-US" sz="1100">
              <a:latin typeface="ＭＳ Ｐゴシック"/>
            </a:rPr>
            <a:t>日時点で</a:t>
          </a:r>
          <a:r>
            <a:rPr kumimoji="1" lang="en-US" altLang="ja-JP" sz="1100">
              <a:latin typeface="ＭＳ Ｐゴシック"/>
            </a:rPr>
            <a:t>553</a:t>
          </a:r>
          <a:r>
            <a:rPr kumimoji="1" lang="ja-JP" altLang="en-US" sz="1100">
              <a:latin typeface="ＭＳ Ｐゴシック"/>
            </a:rPr>
            <a:t>名であり、この</a:t>
          </a:r>
          <a:r>
            <a:rPr kumimoji="1" lang="en-US" altLang="ja-JP" sz="1100">
              <a:latin typeface="ＭＳ Ｐゴシック"/>
            </a:rPr>
            <a:t>5</a:t>
          </a:r>
          <a:r>
            <a:rPr kumimoji="1" lang="ja-JP" altLang="en-US" sz="1100">
              <a:latin typeface="ＭＳ Ｐゴシック"/>
            </a:rPr>
            <a:t>年間で</a:t>
          </a:r>
          <a:r>
            <a:rPr kumimoji="1" lang="en-US" altLang="ja-JP" sz="1100">
              <a:latin typeface="ＭＳ Ｐゴシック"/>
            </a:rPr>
            <a:t>23</a:t>
          </a:r>
          <a:r>
            <a:rPr kumimoji="1" lang="ja-JP" altLang="en-US" sz="1100">
              <a:latin typeface="ＭＳ Ｐゴシック"/>
            </a:rPr>
            <a:t>人減少している。また、人口千人当たりの職員数は類似団体平均や全国平均を下回る結果となっている。今後も継続的に職員数の抑制に取り組む。</a:t>
          </a:r>
          <a:endParaRPr kumimoji="1" lang="en-US" altLang="ja-JP" sz="11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5866</xdr:rowOff>
    </xdr:from>
    <xdr:to>
      <xdr:col>24</xdr:col>
      <xdr:colOff>558800</xdr:colOff>
      <xdr:row>60</xdr:row>
      <xdr:rowOff>9313</xdr:rowOff>
    </xdr:to>
    <xdr:cxnSp macro="">
      <xdr:nvCxnSpPr>
        <xdr:cNvPr id="322" name="直線コネクタ 321"/>
        <xdr:cNvCxnSpPr/>
      </xdr:nvCxnSpPr>
      <xdr:spPr>
        <a:xfrm flipV="1">
          <a:off x="16179800" y="10292866"/>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23"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9313</xdr:rowOff>
    </xdr:from>
    <xdr:to>
      <xdr:col>23</xdr:col>
      <xdr:colOff>406400</xdr:colOff>
      <xdr:row>60</xdr:row>
      <xdr:rowOff>25400</xdr:rowOff>
    </xdr:to>
    <xdr:cxnSp macro="">
      <xdr:nvCxnSpPr>
        <xdr:cNvPr id="325" name="直線コネクタ 324"/>
        <xdr:cNvCxnSpPr/>
      </xdr:nvCxnSpPr>
      <xdr:spPr>
        <a:xfrm flipV="1">
          <a:off x="15290800" y="102963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7" name="テキスト ボックス 326"/>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25400</xdr:rowOff>
    </xdr:from>
    <xdr:to>
      <xdr:col>22</xdr:col>
      <xdr:colOff>203200</xdr:colOff>
      <xdr:row>60</xdr:row>
      <xdr:rowOff>25400</xdr:rowOff>
    </xdr:to>
    <xdr:cxnSp macro="">
      <xdr:nvCxnSpPr>
        <xdr:cNvPr id="328" name="直線コネクタ 327"/>
        <xdr:cNvCxnSpPr/>
      </xdr:nvCxnSpPr>
      <xdr:spPr>
        <a:xfrm>
          <a:off x="14401800" y="1031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30" name="テキスト ボックス 329"/>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25400</xdr:rowOff>
    </xdr:from>
    <xdr:to>
      <xdr:col>21</xdr:col>
      <xdr:colOff>0</xdr:colOff>
      <xdr:row>60</xdr:row>
      <xdr:rowOff>28847</xdr:rowOff>
    </xdr:to>
    <xdr:cxnSp macro="">
      <xdr:nvCxnSpPr>
        <xdr:cNvPr id="331" name="直線コネクタ 330"/>
        <xdr:cNvCxnSpPr/>
      </xdr:nvCxnSpPr>
      <xdr:spPr>
        <a:xfrm flipV="1">
          <a:off x="13512800" y="1031240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112728</xdr:rowOff>
    </xdr:from>
    <xdr:to>
      <xdr:col>21</xdr:col>
      <xdr:colOff>50800</xdr:colOff>
      <xdr:row>60</xdr:row>
      <xdr:rowOff>42878</xdr:rowOff>
    </xdr:to>
    <xdr:sp macro="" textlink="">
      <xdr:nvSpPr>
        <xdr:cNvPr id="332" name="フローチャート : 判断 331"/>
        <xdr:cNvSpPr/>
      </xdr:nvSpPr>
      <xdr:spPr>
        <a:xfrm>
          <a:off x="14351000" y="102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53055</xdr:rowOff>
    </xdr:from>
    <xdr:ext cx="762000" cy="259045"/>
    <xdr:sp macro="" textlink="">
      <xdr:nvSpPr>
        <xdr:cNvPr id="333" name="テキスト ボックス 332"/>
        <xdr:cNvSpPr txBox="1"/>
      </xdr:nvSpPr>
      <xdr:spPr>
        <a:xfrm>
          <a:off x="14020800" y="999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121920</xdr:rowOff>
    </xdr:from>
    <xdr:to>
      <xdr:col>19</xdr:col>
      <xdr:colOff>533400</xdr:colOff>
      <xdr:row>60</xdr:row>
      <xdr:rowOff>52070</xdr:rowOff>
    </xdr:to>
    <xdr:sp macro="" textlink="">
      <xdr:nvSpPr>
        <xdr:cNvPr id="334" name="フローチャート : 判断 333"/>
        <xdr:cNvSpPr/>
      </xdr:nvSpPr>
      <xdr:spPr>
        <a:xfrm>
          <a:off x="13462000" y="1023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62247</xdr:rowOff>
    </xdr:from>
    <xdr:ext cx="762000" cy="259045"/>
    <xdr:sp macro="" textlink="">
      <xdr:nvSpPr>
        <xdr:cNvPr id="335" name="テキスト ボックス 334"/>
        <xdr:cNvSpPr txBox="1"/>
      </xdr:nvSpPr>
      <xdr:spPr>
        <a:xfrm>
          <a:off x="13131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126516</xdr:rowOff>
    </xdr:from>
    <xdr:to>
      <xdr:col>24</xdr:col>
      <xdr:colOff>609600</xdr:colOff>
      <xdr:row>60</xdr:row>
      <xdr:rowOff>56666</xdr:rowOff>
    </xdr:to>
    <xdr:sp macro="" textlink="">
      <xdr:nvSpPr>
        <xdr:cNvPr id="341" name="円/楕円 340"/>
        <xdr:cNvSpPr/>
      </xdr:nvSpPr>
      <xdr:spPr>
        <a:xfrm>
          <a:off x="16967200" y="102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143043</xdr:rowOff>
    </xdr:from>
    <xdr:ext cx="762000" cy="259045"/>
    <xdr:sp macro="" textlink="">
      <xdr:nvSpPr>
        <xdr:cNvPr id="342" name="定員管理の状況該当値テキスト"/>
        <xdr:cNvSpPr txBox="1"/>
      </xdr:nvSpPr>
      <xdr:spPr>
        <a:xfrm>
          <a:off x="17106900" y="100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129963</xdr:rowOff>
    </xdr:from>
    <xdr:to>
      <xdr:col>23</xdr:col>
      <xdr:colOff>457200</xdr:colOff>
      <xdr:row>60</xdr:row>
      <xdr:rowOff>60113</xdr:rowOff>
    </xdr:to>
    <xdr:sp macro="" textlink="">
      <xdr:nvSpPr>
        <xdr:cNvPr id="343" name="円/楕円 342"/>
        <xdr:cNvSpPr/>
      </xdr:nvSpPr>
      <xdr:spPr>
        <a:xfrm>
          <a:off x="16129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70290</xdr:rowOff>
    </xdr:from>
    <xdr:ext cx="736600" cy="259045"/>
    <xdr:sp macro="" textlink="">
      <xdr:nvSpPr>
        <xdr:cNvPr id="344" name="テキスト ボックス 343"/>
        <xdr:cNvSpPr txBox="1"/>
      </xdr:nvSpPr>
      <xdr:spPr>
        <a:xfrm>
          <a:off x="15798800" y="10014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146050</xdr:rowOff>
    </xdr:from>
    <xdr:to>
      <xdr:col>22</xdr:col>
      <xdr:colOff>254000</xdr:colOff>
      <xdr:row>60</xdr:row>
      <xdr:rowOff>76200</xdr:rowOff>
    </xdr:to>
    <xdr:sp macro="" textlink="">
      <xdr:nvSpPr>
        <xdr:cNvPr id="345" name="円/楕円 344"/>
        <xdr:cNvSpPr/>
      </xdr:nvSpPr>
      <xdr:spPr>
        <a:xfrm>
          <a:off x="15240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86377</xdr:rowOff>
    </xdr:from>
    <xdr:ext cx="762000" cy="259045"/>
    <xdr:sp macro="" textlink="">
      <xdr:nvSpPr>
        <xdr:cNvPr id="346" name="テキスト ボックス 345"/>
        <xdr:cNvSpPr txBox="1"/>
      </xdr:nvSpPr>
      <xdr:spPr>
        <a:xfrm>
          <a:off x="1490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146050</xdr:rowOff>
    </xdr:from>
    <xdr:to>
      <xdr:col>21</xdr:col>
      <xdr:colOff>50800</xdr:colOff>
      <xdr:row>60</xdr:row>
      <xdr:rowOff>76200</xdr:rowOff>
    </xdr:to>
    <xdr:sp macro="" textlink="">
      <xdr:nvSpPr>
        <xdr:cNvPr id="347" name="円/楕円 346"/>
        <xdr:cNvSpPr/>
      </xdr:nvSpPr>
      <xdr:spPr>
        <a:xfrm>
          <a:off x="14351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60977</xdr:rowOff>
    </xdr:from>
    <xdr:ext cx="762000" cy="259045"/>
    <xdr:sp macro="" textlink="">
      <xdr:nvSpPr>
        <xdr:cNvPr id="348" name="テキスト ボックス 347"/>
        <xdr:cNvSpPr txBox="1"/>
      </xdr:nvSpPr>
      <xdr:spPr>
        <a:xfrm>
          <a:off x="14020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149497</xdr:rowOff>
    </xdr:from>
    <xdr:to>
      <xdr:col>19</xdr:col>
      <xdr:colOff>533400</xdr:colOff>
      <xdr:row>60</xdr:row>
      <xdr:rowOff>79647</xdr:rowOff>
    </xdr:to>
    <xdr:sp macro="" textlink="">
      <xdr:nvSpPr>
        <xdr:cNvPr id="349" name="円/楕円 348"/>
        <xdr:cNvSpPr/>
      </xdr:nvSpPr>
      <xdr:spPr>
        <a:xfrm>
          <a:off x="13462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64424</xdr:rowOff>
    </xdr:from>
    <xdr:ext cx="762000" cy="259045"/>
    <xdr:sp macro="" textlink="">
      <xdr:nvSpPr>
        <xdr:cNvPr id="350" name="テキスト ボックス 349"/>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年度決算より</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ポイント減少し、</a:t>
          </a:r>
          <a:r>
            <a:rPr lang="en-US" altLang="ja-JP" sz="1100">
              <a:solidFill>
                <a:schemeClr val="dk1"/>
              </a:solidFill>
              <a:effectLst/>
              <a:latin typeface="+mn-lt"/>
              <a:ea typeface="+mn-ea"/>
              <a:cs typeface="+mn-cs"/>
            </a:rPr>
            <a:t>13.7</a:t>
          </a:r>
          <a:r>
            <a:rPr lang="ja-JP" altLang="ja-JP" sz="1100">
              <a:solidFill>
                <a:schemeClr val="dk1"/>
              </a:solidFill>
              <a:effectLst/>
              <a:latin typeface="+mn-lt"/>
              <a:ea typeface="+mn-ea"/>
              <a:cs typeface="+mn-cs"/>
            </a:rPr>
            <a:t>％となった。これは、公債費等の負担額が微増しているものの、普通交付税額の増加によって標準財政規模が大きくなったことが要因である。</a:t>
          </a:r>
        </a:p>
        <a:p>
          <a:r>
            <a:rPr lang="ja-JP" altLang="ja-JP" sz="1100">
              <a:solidFill>
                <a:schemeClr val="dk1"/>
              </a:solidFill>
              <a:effectLst/>
              <a:latin typeface="+mn-lt"/>
              <a:ea typeface="+mn-ea"/>
              <a:cs typeface="+mn-cs"/>
            </a:rPr>
            <a:t>　今後も岸和田市貝塚市清掃施設組合負担金が高水準で推移することや、東山小学校建設に係る地方債の償還などにより、類似団体や全国平均を上回る状況が続くものと予測されるが、後年度負担の平準化などにより、実質公債費比率の上昇抑制に努め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7303</xdr:rowOff>
    </xdr:from>
    <xdr:to>
      <xdr:col>24</xdr:col>
      <xdr:colOff>558800</xdr:colOff>
      <xdr:row>42</xdr:row>
      <xdr:rowOff>13335</xdr:rowOff>
    </xdr:to>
    <xdr:cxnSp macro="">
      <xdr:nvCxnSpPr>
        <xdr:cNvPr id="380" name="直線コネクタ 379"/>
        <xdr:cNvCxnSpPr/>
      </xdr:nvCxnSpPr>
      <xdr:spPr>
        <a:xfrm flipV="1">
          <a:off x="16179800" y="720820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81"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13335</xdr:rowOff>
    </xdr:from>
    <xdr:to>
      <xdr:col>23</xdr:col>
      <xdr:colOff>406400</xdr:colOff>
      <xdr:row>42</xdr:row>
      <xdr:rowOff>13335</xdr:rowOff>
    </xdr:to>
    <xdr:cxnSp macro="">
      <xdr:nvCxnSpPr>
        <xdr:cNvPr id="383" name="直線コネクタ 382"/>
        <xdr:cNvCxnSpPr/>
      </xdr:nvCxnSpPr>
      <xdr:spPr>
        <a:xfrm>
          <a:off x="15290800" y="7214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5" name="テキスト ボックス 384"/>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160655</xdr:rowOff>
    </xdr:from>
    <xdr:to>
      <xdr:col>22</xdr:col>
      <xdr:colOff>203200</xdr:colOff>
      <xdr:row>42</xdr:row>
      <xdr:rowOff>13335</xdr:rowOff>
    </xdr:to>
    <xdr:cxnSp macro="">
      <xdr:nvCxnSpPr>
        <xdr:cNvPr id="386" name="直線コネクタ 385"/>
        <xdr:cNvCxnSpPr/>
      </xdr:nvCxnSpPr>
      <xdr:spPr>
        <a:xfrm>
          <a:off x="14401800" y="719010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88" name="テキスト ボックス 387"/>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130493</xdr:rowOff>
    </xdr:from>
    <xdr:to>
      <xdr:col>21</xdr:col>
      <xdr:colOff>0</xdr:colOff>
      <xdr:row>41</xdr:row>
      <xdr:rowOff>160655</xdr:rowOff>
    </xdr:to>
    <xdr:cxnSp macro="">
      <xdr:nvCxnSpPr>
        <xdr:cNvPr id="389" name="直線コネクタ 388"/>
        <xdr:cNvCxnSpPr/>
      </xdr:nvCxnSpPr>
      <xdr:spPr>
        <a:xfrm>
          <a:off x="13512800" y="715994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46038</xdr:rowOff>
    </xdr:from>
    <xdr:to>
      <xdr:col>21</xdr:col>
      <xdr:colOff>50800</xdr:colOff>
      <xdr:row>40</xdr:row>
      <xdr:rowOff>147638</xdr:rowOff>
    </xdr:to>
    <xdr:sp macro="" textlink="">
      <xdr:nvSpPr>
        <xdr:cNvPr id="390" name="フローチャート : 判断 389"/>
        <xdr:cNvSpPr/>
      </xdr:nvSpPr>
      <xdr:spPr>
        <a:xfrm>
          <a:off x="14351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157815</xdr:rowOff>
    </xdr:from>
    <xdr:ext cx="762000" cy="259045"/>
    <xdr:sp macro="" textlink="">
      <xdr:nvSpPr>
        <xdr:cNvPr id="391" name="テキスト ボックス 390"/>
        <xdr:cNvSpPr txBox="1"/>
      </xdr:nvSpPr>
      <xdr:spPr>
        <a:xfrm>
          <a:off x="14020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70168</xdr:rowOff>
    </xdr:from>
    <xdr:to>
      <xdr:col>19</xdr:col>
      <xdr:colOff>533400</xdr:colOff>
      <xdr:row>41</xdr:row>
      <xdr:rowOff>318</xdr:rowOff>
    </xdr:to>
    <xdr:sp macro="" textlink="">
      <xdr:nvSpPr>
        <xdr:cNvPr id="392" name="フローチャート : 判断 391"/>
        <xdr:cNvSpPr/>
      </xdr:nvSpPr>
      <xdr:spPr>
        <a:xfrm>
          <a:off x="13462000" y="692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10495</xdr:rowOff>
    </xdr:from>
    <xdr:ext cx="762000" cy="259045"/>
    <xdr:sp macro="" textlink="">
      <xdr:nvSpPr>
        <xdr:cNvPr id="393" name="テキスト ボックス 392"/>
        <xdr:cNvSpPr txBox="1"/>
      </xdr:nvSpPr>
      <xdr:spPr>
        <a:xfrm>
          <a:off x="13131800" y="669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127953</xdr:rowOff>
    </xdr:from>
    <xdr:to>
      <xdr:col>24</xdr:col>
      <xdr:colOff>609600</xdr:colOff>
      <xdr:row>42</xdr:row>
      <xdr:rowOff>58103</xdr:rowOff>
    </xdr:to>
    <xdr:sp macro="" textlink="">
      <xdr:nvSpPr>
        <xdr:cNvPr id="399" name="円/楕円 398"/>
        <xdr:cNvSpPr/>
      </xdr:nvSpPr>
      <xdr:spPr>
        <a:xfrm>
          <a:off x="16967200" y="71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100030</xdr:rowOff>
    </xdr:from>
    <xdr:ext cx="762000" cy="259045"/>
    <xdr:sp macro="" textlink="">
      <xdr:nvSpPr>
        <xdr:cNvPr id="400" name="公債費負担の状況該当値テキスト"/>
        <xdr:cNvSpPr txBox="1"/>
      </xdr:nvSpPr>
      <xdr:spPr>
        <a:xfrm>
          <a:off x="17106900" y="7129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133985</xdr:rowOff>
    </xdr:from>
    <xdr:to>
      <xdr:col>23</xdr:col>
      <xdr:colOff>457200</xdr:colOff>
      <xdr:row>42</xdr:row>
      <xdr:rowOff>64135</xdr:rowOff>
    </xdr:to>
    <xdr:sp macro="" textlink="">
      <xdr:nvSpPr>
        <xdr:cNvPr id="401" name="円/楕円 400"/>
        <xdr:cNvSpPr/>
      </xdr:nvSpPr>
      <xdr:spPr>
        <a:xfrm>
          <a:off x="16129000" y="7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48912</xdr:rowOff>
    </xdr:from>
    <xdr:ext cx="736600" cy="259045"/>
    <xdr:sp macro="" textlink="">
      <xdr:nvSpPr>
        <xdr:cNvPr id="402" name="テキスト ボックス 401"/>
        <xdr:cNvSpPr txBox="1"/>
      </xdr:nvSpPr>
      <xdr:spPr>
        <a:xfrm>
          <a:off x="15798800" y="7249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133985</xdr:rowOff>
    </xdr:from>
    <xdr:to>
      <xdr:col>22</xdr:col>
      <xdr:colOff>254000</xdr:colOff>
      <xdr:row>42</xdr:row>
      <xdr:rowOff>64135</xdr:rowOff>
    </xdr:to>
    <xdr:sp macro="" textlink="">
      <xdr:nvSpPr>
        <xdr:cNvPr id="403" name="円/楕円 402"/>
        <xdr:cNvSpPr/>
      </xdr:nvSpPr>
      <xdr:spPr>
        <a:xfrm>
          <a:off x="15240000" y="7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48912</xdr:rowOff>
    </xdr:from>
    <xdr:ext cx="762000" cy="259045"/>
    <xdr:sp macro="" textlink="">
      <xdr:nvSpPr>
        <xdr:cNvPr id="404" name="テキスト ボックス 403"/>
        <xdr:cNvSpPr txBox="1"/>
      </xdr:nvSpPr>
      <xdr:spPr>
        <a:xfrm>
          <a:off x="14909800" y="724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109855</xdr:rowOff>
    </xdr:from>
    <xdr:to>
      <xdr:col>21</xdr:col>
      <xdr:colOff>50800</xdr:colOff>
      <xdr:row>42</xdr:row>
      <xdr:rowOff>40005</xdr:rowOff>
    </xdr:to>
    <xdr:sp macro="" textlink="">
      <xdr:nvSpPr>
        <xdr:cNvPr id="405" name="円/楕円 404"/>
        <xdr:cNvSpPr/>
      </xdr:nvSpPr>
      <xdr:spPr>
        <a:xfrm>
          <a:off x="14351000" y="713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24782</xdr:rowOff>
    </xdr:from>
    <xdr:ext cx="762000" cy="259045"/>
    <xdr:sp macro="" textlink="">
      <xdr:nvSpPr>
        <xdr:cNvPr id="406" name="テキスト ボックス 405"/>
        <xdr:cNvSpPr txBox="1"/>
      </xdr:nvSpPr>
      <xdr:spPr>
        <a:xfrm>
          <a:off x="14020800" y="722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407" name="円/楕円 406"/>
        <xdr:cNvSpPr/>
      </xdr:nvSpPr>
      <xdr:spPr>
        <a:xfrm>
          <a:off x="13462000" y="710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166070</xdr:rowOff>
    </xdr:from>
    <xdr:ext cx="762000" cy="259045"/>
    <xdr:sp macro="" textlink="">
      <xdr:nvSpPr>
        <xdr:cNvPr id="408" name="テキスト ボックス 407"/>
        <xdr:cNvSpPr txBox="1"/>
      </xdr:nvSpPr>
      <xdr:spPr>
        <a:xfrm>
          <a:off x="13131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年度決算より</a:t>
          </a:r>
          <a:r>
            <a:rPr lang="en-US" altLang="ja-JP" sz="1100">
              <a:solidFill>
                <a:schemeClr val="dk1"/>
              </a:solidFill>
              <a:effectLst/>
              <a:latin typeface="+mn-lt"/>
              <a:ea typeface="+mn-ea"/>
              <a:cs typeface="+mn-cs"/>
            </a:rPr>
            <a:t>10.3</a:t>
          </a:r>
          <a:r>
            <a:rPr lang="ja-JP" altLang="ja-JP" sz="1100">
              <a:solidFill>
                <a:schemeClr val="dk1"/>
              </a:solidFill>
              <a:effectLst/>
              <a:latin typeface="+mn-lt"/>
              <a:ea typeface="+mn-ea"/>
              <a:cs typeface="+mn-cs"/>
            </a:rPr>
            <a:t>ポイント減少し、</a:t>
          </a:r>
          <a:r>
            <a:rPr lang="en-US" altLang="ja-JP" sz="1100">
              <a:solidFill>
                <a:schemeClr val="dk1"/>
              </a:solidFill>
              <a:effectLst/>
              <a:latin typeface="+mn-lt"/>
              <a:ea typeface="+mn-ea"/>
              <a:cs typeface="+mn-cs"/>
            </a:rPr>
            <a:t>79.8</a:t>
          </a:r>
          <a:r>
            <a:rPr lang="ja-JP" altLang="ja-JP" sz="1100">
              <a:solidFill>
                <a:schemeClr val="dk1"/>
              </a:solidFill>
              <a:effectLst/>
              <a:latin typeface="+mn-lt"/>
              <a:ea typeface="+mn-ea"/>
              <a:cs typeface="+mn-cs"/>
            </a:rPr>
            <a:t>％となった。これは、将来に一般会計の負担が見込まれる公営企業の公債費への繰出金や岸和田市貝塚市清掃施設組合への負担金が減少したためであるが、類似団体や全国平均と比較すると上回っている。</a:t>
          </a:r>
        </a:p>
        <a:p>
          <a:r>
            <a:rPr lang="ja-JP" altLang="ja-JP" sz="1100">
              <a:solidFill>
                <a:schemeClr val="dk1"/>
              </a:solidFill>
              <a:effectLst/>
              <a:latin typeface="+mn-lt"/>
              <a:ea typeface="+mn-ea"/>
              <a:cs typeface="+mn-cs"/>
            </a:rPr>
            <a:t>　今後についても新規事業等において計画段階で内容を精査し、事業規模を必要最小限に抑えるとともに、優先順位づけの徹底など長期的な視野に立って将来負担を抑制できるよう努める。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138493</xdr:rowOff>
    </xdr:from>
    <xdr:to>
      <xdr:col>24</xdr:col>
      <xdr:colOff>558800</xdr:colOff>
      <xdr:row>18</xdr:row>
      <xdr:rowOff>29178</xdr:rowOff>
    </xdr:to>
    <xdr:cxnSp macro="">
      <xdr:nvCxnSpPr>
        <xdr:cNvPr id="438" name="直線コネクタ 437"/>
        <xdr:cNvCxnSpPr/>
      </xdr:nvCxnSpPr>
      <xdr:spPr>
        <a:xfrm flipV="1">
          <a:off x="16179800" y="3053143"/>
          <a:ext cx="838200" cy="6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97712</xdr:rowOff>
    </xdr:from>
    <xdr:ext cx="762000" cy="259045"/>
    <xdr:sp macro="" textlink="">
      <xdr:nvSpPr>
        <xdr:cNvPr id="439" name="将来負担の状況平均値テキスト"/>
        <xdr:cNvSpPr txBox="1"/>
      </xdr:nvSpPr>
      <xdr:spPr>
        <a:xfrm>
          <a:off x="17106900" y="2669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0" name="フローチャート : 判断 439"/>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29178</xdr:rowOff>
    </xdr:from>
    <xdr:to>
      <xdr:col>23</xdr:col>
      <xdr:colOff>406400</xdr:colOff>
      <xdr:row>18</xdr:row>
      <xdr:rowOff>116649</xdr:rowOff>
    </xdr:to>
    <xdr:cxnSp macro="">
      <xdr:nvCxnSpPr>
        <xdr:cNvPr id="441" name="直線コネクタ 440"/>
        <xdr:cNvCxnSpPr/>
      </xdr:nvCxnSpPr>
      <xdr:spPr>
        <a:xfrm flipV="1">
          <a:off x="15290800" y="3115278"/>
          <a:ext cx="889000" cy="8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2" name="フローチャート : 判断 441"/>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43" name="テキスト ボックス 442"/>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116649</xdr:rowOff>
    </xdr:from>
    <xdr:to>
      <xdr:col>22</xdr:col>
      <xdr:colOff>203200</xdr:colOff>
      <xdr:row>19</xdr:row>
      <xdr:rowOff>26638</xdr:rowOff>
    </xdr:to>
    <xdr:cxnSp macro="">
      <xdr:nvCxnSpPr>
        <xdr:cNvPr id="444" name="直線コネクタ 443"/>
        <xdr:cNvCxnSpPr/>
      </xdr:nvCxnSpPr>
      <xdr:spPr>
        <a:xfrm flipV="1">
          <a:off x="14401800" y="3202749"/>
          <a:ext cx="889000" cy="8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5" name="フローチャート : 判断 444"/>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46" name="テキスト ボックス 445"/>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26638</xdr:rowOff>
    </xdr:from>
    <xdr:to>
      <xdr:col>21</xdr:col>
      <xdr:colOff>0</xdr:colOff>
      <xdr:row>19</xdr:row>
      <xdr:rowOff>134017</xdr:rowOff>
    </xdr:to>
    <xdr:cxnSp macro="">
      <xdr:nvCxnSpPr>
        <xdr:cNvPr id="447" name="直線コネクタ 446"/>
        <xdr:cNvCxnSpPr/>
      </xdr:nvCxnSpPr>
      <xdr:spPr>
        <a:xfrm flipV="1">
          <a:off x="13512800" y="3284188"/>
          <a:ext cx="889000" cy="10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43053</xdr:rowOff>
    </xdr:from>
    <xdr:to>
      <xdr:col>21</xdr:col>
      <xdr:colOff>50800</xdr:colOff>
      <xdr:row>17</xdr:row>
      <xdr:rowOff>144653</xdr:rowOff>
    </xdr:to>
    <xdr:sp macro="" textlink="">
      <xdr:nvSpPr>
        <xdr:cNvPr id="448" name="フローチャート : 判断 447"/>
        <xdr:cNvSpPr/>
      </xdr:nvSpPr>
      <xdr:spPr>
        <a:xfrm>
          <a:off x="14351000" y="295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154830</xdr:rowOff>
    </xdr:from>
    <xdr:ext cx="762000" cy="259045"/>
    <xdr:sp macro="" textlink="">
      <xdr:nvSpPr>
        <xdr:cNvPr id="449" name="テキスト ボックス 448"/>
        <xdr:cNvSpPr txBox="1"/>
      </xdr:nvSpPr>
      <xdr:spPr>
        <a:xfrm>
          <a:off x="14020800" y="272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111823</xdr:rowOff>
    </xdr:from>
    <xdr:to>
      <xdr:col>19</xdr:col>
      <xdr:colOff>533400</xdr:colOff>
      <xdr:row>18</xdr:row>
      <xdr:rowOff>41973</xdr:rowOff>
    </xdr:to>
    <xdr:sp macro="" textlink="">
      <xdr:nvSpPr>
        <xdr:cNvPr id="450" name="フローチャート : 判断 449"/>
        <xdr:cNvSpPr/>
      </xdr:nvSpPr>
      <xdr:spPr>
        <a:xfrm>
          <a:off x="13462000" y="302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52150</xdr:rowOff>
    </xdr:from>
    <xdr:ext cx="762000" cy="259045"/>
    <xdr:sp macro="" textlink="">
      <xdr:nvSpPr>
        <xdr:cNvPr id="451" name="テキスト ボックス 450"/>
        <xdr:cNvSpPr txBox="1"/>
      </xdr:nvSpPr>
      <xdr:spPr>
        <a:xfrm>
          <a:off x="13131800" y="279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87693</xdr:rowOff>
    </xdr:from>
    <xdr:to>
      <xdr:col>24</xdr:col>
      <xdr:colOff>609600</xdr:colOff>
      <xdr:row>18</xdr:row>
      <xdr:rowOff>17843</xdr:rowOff>
    </xdr:to>
    <xdr:sp macro="" textlink="">
      <xdr:nvSpPr>
        <xdr:cNvPr id="457" name="円/楕円 456"/>
        <xdr:cNvSpPr/>
      </xdr:nvSpPr>
      <xdr:spPr>
        <a:xfrm>
          <a:off x="16967200" y="30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59770</xdr:rowOff>
    </xdr:from>
    <xdr:ext cx="762000" cy="259045"/>
    <xdr:sp macro="" textlink="">
      <xdr:nvSpPr>
        <xdr:cNvPr id="458" name="将来負担の状況該当値テキスト"/>
        <xdr:cNvSpPr txBox="1"/>
      </xdr:nvSpPr>
      <xdr:spPr>
        <a:xfrm>
          <a:off x="17106900" y="29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149828</xdr:rowOff>
    </xdr:from>
    <xdr:to>
      <xdr:col>23</xdr:col>
      <xdr:colOff>457200</xdr:colOff>
      <xdr:row>18</xdr:row>
      <xdr:rowOff>79978</xdr:rowOff>
    </xdr:to>
    <xdr:sp macro="" textlink="">
      <xdr:nvSpPr>
        <xdr:cNvPr id="459" name="円/楕円 458"/>
        <xdr:cNvSpPr/>
      </xdr:nvSpPr>
      <xdr:spPr>
        <a:xfrm>
          <a:off x="16129000" y="306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64755</xdr:rowOff>
    </xdr:from>
    <xdr:ext cx="736600" cy="259045"/>
    <xdr:sp macro="" textlink="">
      <xdr:nvSpPr>
        <xdr:cNvPr id="460" name="テキスト ボックス 459"/>
        <xdr:cNvSpPr txBox="1"/>
      </xdr:nvSpPr>
      <xdr:spPr>
        <a:xfrm>
          <a:off x="15798800" y="3150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65849</xdr:rowOff>
    </xdr:from>
    <xdr:to>
      <xdr:col>22</xdr:col>
      <xdr:colOff>254000</xdr:colOff>
      <xdr:row>18</xdr:row>
      <xdr:rowOff>167449</xdr:rowOff>
    </xdr:to>
    <xdr:sp macro="" textlink="">
      <xdr:nvSpPr>
        <xdr:cNvPr id="461" name="円/楕円 460"/>
        <xdr:cNvSpPr/>
      </xdr:nvSpPr>
      <xdr:spPr>
        <a:xfrm>
          <a:off x="15240000" y="315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152226</xdr:rowOff>
    </xdr:from>
    <xdr:ext cx="762000" cy="259045"/>
    <xdr:sp macro="" textlink="">
      <xdr:nvSpPr>
        <xdr:cNvPr id="462" name="テキスト ボックス 461"/>
        <xdr:cNvSpPr txBox="1"/>
      </xdr:nvSpPr>
      <xdr:spPr>
        <a:xfrm>
          <a:off x="14909800" y="323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147288</xdr:rowOff>
    </xdr:from>
    <xdr:to>
      <xdr:col>21</xdr:col>
      <xdr:colOff>50800</xdr:colOff>
      <xdr:row>19</xdr:row>
      <xdr:rowOff>77438</xdr:rowOff>
    </xdr:to>
    <xdr:sp macro="" textlink="">
      <xdr:nvSpPr>
        <xdr:cNvPr id="463" name="円/楕円 462"/>
        <xdr:cNvSpPr/>
      </xdr:nvSpPr>
      <xdr:spPr>
        <a:xfrm>
          <a:off x="14351000" y="323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62215</xdr:rowOff>
    </xdr:from>
    <xdr:ext cx="762000" cy="259045"/>
    <xdr:sp macro="" textlink="">
      <xdr:nvSpPr>
        <xdr:cNvPr id="464" name="テキスト ボックス 463"/>
        <xdr:cNvSpPr txBox="1"/>
      </xdr:nvSpPr>
      <xdr:spPr>
        <a:xfrm>
          <a:off x="14020800" y="331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83217</xdr:rowOff>
    </xdr:from>
    <xdr:to>
      <xdr:col>19</xdr:col>
      <xdr:colOff>533400</xdr:colOff>
      <xdr:row>20</xdr:row>
      <xdr:rowOff>13367</xdr:rowOff>
    </xdr:to>
    <xdr:sp macro="" textlink="">
      <xdr:nvSpPr>
        <xdr:cNvPr id="465" name="円/楕円 464"/>
        <xdr:cNvSpPr/>
      </xdr:nvSpPr>
      <xdr:spPr>
        <a:xfrm>
          <a:off x="13462000" y="334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169594</xdr:rowOff>
    </xdr:from>
    <xdr:ext cx="762000" cy="259045"/>
    <xdr:sp macro="" textlink="">
      <xdr:nvSpPr>
        <xdr:cNvPr id="466" name="テキスト ボックス 465"/>
        <xdr:cNvSpPr txBox="1"/>
      </xdr:nvSpPr>
      <xdr:spPr>
        <a:xfrm>
          <a:off x="13131800" y="342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大阪府貝塚市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90,152
89,571
43.99
29,396,820
29,324,997
19,345
17,776,956
26,297,048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79.8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退職手当の減に伴い平成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年度決算より</a:t>
          </a:r>
          <a:r>
            <a:rPr lang="en-US" altLang="ja-JP" sz="1100">
              <a:solidFill>
                <a:schemeClr val="dk1"/>
              </a:solidFill>
              <a:effectLst/>
              <a:latin typeface="+mn-lt"/>
              <a:ea typeface="+mn-ea"/>
              <a:cs typeface="+mn-cs"/>
            </a:rPr>
            <a:t>0.6</a:t>
          </a:r>
          <a:r>
            <a:rPr lang="ja-JP" altLang="ja-JP" sz="1100">
              <a:solidFill>
                <a:schemeClr val="dk1"/>
              </a:solidFill>
              <a:effectLst/>
              <a:latin typeface="+mn-lt"/>
              <a:ea typeface="+mn-ea"/>
              <a:cs typeface="+mn-cs"/>
            </a:rPr>
            <a:t>ポイント減少し、</a:t>
          </a:r>
          <a:r>
            <a:rPr lang="en-US" altLang="ja-JP" sz="1100">
              <a:solidFill>
                <a:schemeClr val="dk1"/>
              </a:solidFill>
              <a:effectLst/>
              <a:latin typeface="+mn-lt"/>
              <a:ea typeface="+mn-ea"/>
              <a:cs typeface="+mn-cs"/>
            </a:rPr>
            <a:t>26.4</a:t>
          </a:r>
          <a:r>
            <a:rPr lang="ja-JP" altLang="ja-JP" sz="1100">
              <a:solidFill>
                <a:schemeClr val="dk1"/>
              </a:solidFill>
              <a:effectLst/>
              <a:latin typeface="+mn-lt"/>
              <a:ea typeface="+mn-ea"/>
              <a:cs typeface="+mn-cs"/>
            </a:rPr>
            <a:t>％となった。</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年度以降は、職員定数見直しや、給与カットにより減少傾向で推移しているが、類似団体や全国平均を上回っている状態が続いている。今後も職員給与や人員体制の適正化を進めていく。</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5080</xdr:rowOff>
    </xdr:from>
    <xdr:to>
      <xdr:col>7</xdr:col>
      <xdr:colOff>15875</xdr:colOff>
      <xdr:row>38</xdr:row>
      <xdr:rowOff>50800</xdr:rowOff>
    </xdr:to>
    <xdr:cxnSp macro="">
      <xdr:nvCxnSpPr>
        <xdr:cNvPr id="65" name="直線コネクタ 64"/>
        <xdr:cNvCxnSpPr/>
      </xdr:nvCxnSpPr>
      <xdr:spPr>
        <a:xfrm flipV="1">
          <a:off x="3987800" y="65201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6"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50800</xdr:rowOff>
    </xdr:from>
    <xdr:to>
      <xdr:col>5</xdr:col>
      <xdr:colOff>549275</xdr:colOff>
      <xdr:row>39</xdr:row>
      <xdr:rowOff>1270</xdr:rowOff>
    </xdr:to>
    <xdr:cxnSp macro="">
      <xdr:nvCxnSpPr>
        <xdr:cNvPr id="68" name="直線コネクタ 67"/>
        <xdr:cNvCxnSpPr/>
      </xdr:nvCxnSpPr>
      <xdr:spPr>
        <a:xfrm flipV="1">
          <a:off x="3098800" y="65659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1270</xdr:rowOff>
    </xdr:from>
    <xdr:to>
      <xdr:col>4</xdr:col>
      <xdr:colOff>346075</xdr:colOff>
      <xdr:row>39</xdr:row>
      <xdr:rowOff>8890</xdr:rowOff>
    </xdr:to>
    <xdr:cxnSp macro="">
      <xdr:nvCxnSpPr>
        <xdr:cNvPr id="71" name="直線コネクタ 70"/>
        <xdr:cNvCxnSpPr/>
      </xdr:nvCxnSpPr>
      <xdr:spPr>
        <a:xfrm flipV="1">
          <a:off x="2209800" y="6687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73" name="テキスト ボックス 72"/>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8890</xdr:rowOff>
    </xdr:from>
    <xdr:to>
      <xdr:col>3</xdr:col>
      <xdr:colOff>142875</xdr:colOff>
      <xdr:row>39</xdr:row>
      <xdr:rowOff>92710</xdr:rowOff>
    </xdr:to>
    <xdr:cxnSp macro="">
      <xdr:nvCxnSpPr>
        <xdr:cNvPr id="74" name="直線コネクタ 73"/>
        <xdr:cNvCxnSpPr/>
      </xdr:nvCxnSpPr>
      <xdr:spPr>
        <a:xfrm flipV="1">
          <a:off x="1320800" y="6695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87630</xdr:rowOff>
    </xdr:from>
    <xdr:to>
      <xdr:col>3</xdr:col>
      <xdr:colOff>193675</xdr:colOff>
      <xdr:row>38</xdr:row>
      <xdr:rowOff>17780</xdr:rowOff>
    </xdr:to>
    <xdr:sp macro="" textlink="">
      <xdr:nvSpPr>
        <xdr:cNvPr id="75" name="フローチャート : 判断 74"/>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27957</xdr:rowOff>
    </xdr:from>
    <xdr:ext cx="762000" cy="259045"/>
    <xdr:sp macro="" textlink="">
      <xdr:nvSpPr>
        <xdr:cNvPr id="76" name="テキスト ボックス 75"/>
        <xdr:cNvSpPr txBox="1"/>
      </xdr:nvSpPr>
      <xdr:spPr>
        <a:xfrm>
          <a:off x="1828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38100</xdr:rowOff>
    </xdr:from>
    <xdr:to>
      <xdr:col>1</xdr:col>
      <xdr:colOff>676275</xdr:colOff>
      <xdr:row>38</xdr:row>
      <xdr:rowOff>139700</xdr:rowOff>
    </xdr:to>
    <xdr:sp macro="" textlink="">
      <xdr:nvSpPr>
        <xdr:cNvPr id="77" name="フローチャート : 判断 76"/>
        <xdr:cNvSpPr/>
      </xdr:nvSpPr>
      <xdr:spPr>
        <a:xfrm>
          <a:off x="1270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149877</xdr:rowOff>
    </xdr:from>
    <xdr:ext cx="762000" cy="259045"/>
    <xdr:sp macro="" textlink="">
      <xdr:nvSpPr>
        <xdr:cNvPr id="78" name="テキスト ボックス 77"/>
        <xdr:cNvSpPr txBox="1"/>
      </xdr:nvSpPr>
      <xdr:spPr>
        <a:xfrm>
          <a:off x="939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125730</xdr:rowOff>
    </xdr:from>
    <xdr:to>
      <xdr:col>7</xdr:col>
      <xdr:colOff>66675</xdr:colOff>
      <xdr:row>38</xdr:row>
      <xdr:rowOff>55880</xdr:rowOff>
    </xdr:to>
    <xdr:sp macro="" textlink="">
      <xdr:nvSpPr>
        <xdr:cNvPr id="84" name="円/楕円 83"/>
        <xdr:cNvSpPr/>
      </xdr:nvSpPr>
      <xdr:spPr>
        <a:xfrm>
          <a:off x="4775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97807</xdr:rowOff>
    </xdr:from>
    <xdr:ext cx="762000" cy="259045"/>
    <xdr:sp macro="" textlink="">
      <xdr:nvSpPr>
        <xdr:cNvPr id="85" name="人件費該当値テキスト"/>
        <xdr:cNvSpPr txBox="1"/>
      </xdr:nvSpPr>
      <xdr:spPr>
        <a:xfrm>
          <a:off x="4914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0</xdr:rowOff>
    </xdr:from>
    <xdr:to>
      <xdr:col>5</xdr:col>
      <xdr:colOff>600075</xdr:colOff>
      <xdr:row>38</xdr:row>
      <xdr:rowOff>101600</xdr:rowOff>
    </xdr:to>
    <xdr:sp macro="" textlink="">
      <xdr:nvSpPr>
        <xdr:cNvPr id="86" name="円/楕円 85"/>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86377</xdr:rowOff>
    </xdr:from>
    <xdr:ext cx="736600" cy="259045"/>
    <xdr:sp macro="" textlink="">
      <xdr:nvSpPr>
        <xdr:cNvPr id="87" name="テキスト ボックス 86"/>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121920</xdr:rowOff>
    </xdr:from>
    <xdr:to>
      <xdr:col>4</xdr:col>
      <xdr:colOff>396875</xdr:colOff>
      <xdr:row>39</xdr:row>
      <xdr:rowOff>52070</xdr:rowOff>
    </xdr:to>
    <xdr:sp macro="" textlink="">
      <xdr:nvSpPr>
        <xdr:cNvPr id="88" name="円/楕円 87"/>
        <xdr:cNvSpPr/>
      </xdr:nvSpPr>
      <xdr:spPr>
        <a:xfrm>
          <a:off x="3048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36847</xdr:rowOff>
    </xdr:from>
    <xdr:ext cx="762000" cy="259045"/>
    <xdr:sp macro="" textlink="">
      <xdr:nvSpPr>
        <xdr:cNvPr id="89" name="テキスト ボックス 88"/>
        <xdr:cNvSpPr txBox="1"/>
      </xdr:nvSpPr>
      <xdr:spPr>
        <a:xfrm>
          <a:off x="2717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129540</xdr:rowOff>
    </xdr:from>
    <xdr:to>
      <xdr:col>3</xdr:col>
      <xdr:colOff>193675</xdr:colOff>
      <xdr:row>39</xdr:row>
      <xdr:rowOff>59690</xdr:rowOff>
    </xdr:to>
    <xdr:sp macro="" textlink="">
      <xdr:nvSpPr>
        <xdr:cNvPr id="90" name="円/楕円 89"/>
        <xdr:cNvSpPr/>
      </xdr:nvSpPr>
      <xdr:spPr>
        <a:xfrm>
          <a:off x="215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44467</xdr:rowOff>
    </xdr:from>
    <xdr:ext cx="762000" cy="259045"/>
    <xdr:sp macro="" textlink="">
      <xdr:nvSpPr>
        <xdr:cNvPr id="91" name="テキスト ボックス 90"/>
        <xdr:cNvSpPr txBox="1"/>
      </xdr:nvSpPr>
      <xdr:spPr>
        <a:xfrm>
          <a:off x="1828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41910</xdr:rowOff>
    </xdr:from>
    <xdr:to>
      <xdr:col>1</xdr:col>
      <xdr:colOff>676275</xdr:colOff>
      <xdr:row>39</xdr:row>
      <xdr:rowOff>143510</xdr:rowOff>
    </xdr:to>
    <xdr:sp macro="" textlink="">
      <xdr:nvSpPr>
        <xdr:cNvPr id="92" name="円/楕円 91"/>
        <xdr:cNvSpPr/>
      </xdr:nvSpPr>
      <xdr:spPr>
        <a:xfrm>
          <a:off x="1270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128287</xdr:rowOff>
    </xdr:from>
    <xdr:ext cx="762000" cy="259045"/>
    <xdr:sp macro="" textlink="">
      <xdr:nvSpPr>
        <xdr:cNvPr id="93" name="テキスト ボックス 92"/>
        <xdr:cNvSpPr txBox="1"/>
      </xdr:nvSpPr>
      <xdr:spPr>
        <a:xfrm>
          <a:off x="939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年度決算より</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ポイント増加し、</a:t>
          </a:r>
          <a:r>
            <a:rPr lang="en-US" altLang="ja-JP" sz="1100">
              <a:solidFill>
                <a:schemeClr val="dk1"/>
              </a:solidFill>
              <a:effectLst/>
              <a:latin typeface="+mn-lt"/>
              <a:ea typeface="+mn-ea"/>
              <a:cs typeface="+mn-cs"/>
            </a:rPr>
            <a:t>12.5</a:t>
          </a:r>
          <a:r>
            <a:rPr lang="ja-JP" altLang="ja-JP" sz="1100">
              <a:solidFill>
                <a:schemeClr val="dk1"/>
              </a:solidFill>
              <a:effectLst/>
              <a:latin typeface="+mn-lt"/>
              <a:ea typeface="+mn-ea"/>
              <a:cs typeface="+mn-cs"/>
            </a:rPr>
            <a:t>％となった。これは、妊産婦健康診査拡充や戸籍電算化事業費の増加が要因である。ここ数年は、業務の民間委託化の推進などを進めてきたことにより増加傾向にあるが、類似団体や全国の平均を下回っている。今後も歳出削減に取り組み、この水準を維持できるよう努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35560</xdr:rowOff>
    </xdr:from>
    <xdr:to>
      <xdr:col>24</xdr:col>
      <xdr:colOff>31750</xdr:colOff>
      <xdr:row>16</xdr:row>
      <xdr:rowOff>50800</xdr:rowOff>
    </xdr:to>
    <xdr:cxnSp macro="">
      <xdr:nvCxnSpPr>
        <xdr:cNvPr id="126" name="直線コネクタ 125"/>
        <xdr:cNvCxnSpPr/>
      </xdr:nvCxnSpPr>
      <xdr:spPr>
        <a:xfrm>
          <a:off x="15671800" y="27787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7"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20320</xdr:rowOff>
    </xdr:from>
    <xdr:to>
      <xdr:col>22</xdr:col>
      <xdr:colOff>565150</xdr:colOff>
      <xdr:row>16</xdr:row>
      <xdr:rowOff>35560</xdr:rowOff>
    </xdr:to>
    <xdr:cxnSp macro="">
      <xdr:nvCxnSpPr>
        <xdr:cNvPr id="129" name="直線コネクタ 128"/>
        <xdr:cNvCxnSpPr/>
      </xdr:nvCxnSpPr>
      <xdr:spPr>
        <a:xfrm>
          <a:off x="14782800" y="2763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xdr:rowOff>
    </xdr:from>
    <xdr:to>
      <xdr:col>21</xdr:col>
      <xdr:colOff>361950</xdr:colOff>
      <xdr:row>16</xdr:row>
      <xdr:rowOff>20320</xdr:rowOff>
    </xdr:to>
    <xdr:cxnSp macro="">
      <xdr:nvCxnSpPr>
        <xdr:cNvPr id="132" name="直線コネクタ 131"/>
        <xdr:cNvCxnSpPr/>
      </xdr:nvCxnSpPr>
      <xdr:spPr>
        <a:xfrm>
          <a:off x="13893800" y="2748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85090</xdr:rowOff>
    </xdr:from>
    <xdr:to>
      <xdr:col>20</xdr:col>
      <xdr:colOff>158750</xdr:colOff>
      <xdr:row>16</xdr:row>
      <xdr:rowOff>5080</xdr:rowOff>
    </xdr:to>
    <xdr:cxnSp macro="">
      <xdr:nvCxnSpPr>
        <xdr:cNvPr id="135" name="直線コネクタ 134"/>
        <xdr:cNvCxnSpPr/>
      </xdr:nvCxnSpPr>
      <xdr:spPr>
        <a:xfrm>
          <a:off x="13004800" y="2656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121920</xdr:rowOff>
    </xdr:from>
    <xdr:to>
      <xdr:col>20</xdr:col>
      <xdr:colOff>209550</xdr:colOff>
      <xdr:row>17</xdr:row>
      <xdr:rowOff>52070</xdr:rowOff>
    </xdr:to>
    <xdr:sp macro="" textlink="">
      <xdr:nvSpPr>
        <xdr:cNvPr id="136" name="フローチャート : 判断 135"/>
        <xdr:cNvSpPr/>
      </xdr:nvSpPr>
      <xdr:spPr>
        <a:xfrm>
          <a:off x="13843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36847</xdr:rowOff>
    </xdr:from>
    <xdr:ext cx="762000" cy="259045"/>
    <xdr:sp macro="" textlink="">
      <xdr:nvSpPr>
        <xdr:cNvPr id="137" name="テキスト ボックス 136"/>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8" name="フローチャート : 判断 137"/>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36847</xdr:rowOff>
    </xdr:from>
    <xdr:ext cx="762000" cy="259045"/>
    <xdr:sp macro="" textlink="">
      <xdr:nvSpPr>
        <xdr:cNvPr id="139" name="テキスト ボックス 138"/>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45" name="円/楕円 144"/>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16527</xdr:rowOff>
    </xdr:from>
    <xdr:ext cx="762000" cy="259045"/>
    <xdr:sp macro="" textlink="">
      <xdr:nvSpPr>
        <xdr:cNvPr id="146" name="物件費該当値テキスト"/>
        <xdr:cNvSpPr txBox="1"/>
      </xdr:nvSpPr>
      <xdr:spPr>
        <a:xfrm>
          <a:off x="165989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156210</xdr:rowOff>
    </xdr:from>
    <xdr:to>
      <xdr:col>22</xdr:col>
      <xdr:colOff>615950</xdr:colOff>
      <xdr:row>16</xdr:row>
      <xdr:rowOff>86360</xdr:rowOff>
    </xdr:to>
    <xdr:sp macro="" textlink="">
      <xdr:nvSpPr>
        <xdr:cNvPr id="147" name="円/楕円 146"/>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96537</xdr:rowOff>
    </xdr:from>
    <xdr:ext cx="736600" cy="259045"/>
    <xdr:sp macro="" textlink="">
      <xdr:nvSpPr>
        <xdr:cNvPr id="148" name="テキスト ボックス 147"/>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140970</xdr:rowOff>
    </xdr:from>
    <xdr:to>
      <xdr:col>21</xdr:col>
      <xdr:colOff>412750</xdr:colOff>
      <xdr:row>16</xdr:row>
      <xdr:rowOff>71120</xdr:rowOff>
    </xdr:to>
    <xdr:sp macro="" textlink="">
      <xdr:nvSpPr>
        <xdr:cNvPr id="149" name="円/楕円 148"/>
        <xdr:cNvSpPr/>
      </xdr:nvSpPr>
      <xdr:spPr>
        <a:xfrm>
          <a:off x="14732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81297</xdr:rowOff>
    </xdr:from>
    <xdr:ext cx="762000" cy="259045"/>
    <xdr:sp macro="" textlink="">
      <xdr:nvSpPr>
        <xdr:cNvPr id="150" name="テキスト ボックス 149"/>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125730</xdr:rowOff>
    </xdr:from>
    <xdr:to>
      <xdr:col>20</xdr:col>
      <xdr:colOff>209550</xdr:colOff>
      <xdr:row>16</xdr:row>
      <xdr:rowOff>55880</xdr:rowOff>
    </xdr:to>
    <xdr:sp macro="" textlink="">
      <xdr:nvSpPr>
        <xdr:cNvPr id="151" name="円/楕円 150"/>
        <xdr:cNvSpPr/>
      </xdr:nvSpPr>
      <xdr:spPr>
        <a:xfrm>
          <a:off x="13843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66057</xdr:rowOff>
    </xdr:from>
    <xdr:ext cx="762000" cy="259045"/>
    <xdr:sp macro="" textlink="">
      <xdr:nvSpPr>
        <xdr:cNvPr id="152" name="テキスト ボックス 151"/>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34290</xdr:rowOff>
    </xdr:from>
    <xdr:to>
      <xdr:col>19</xdr:col>
      <xdr:colOff>6350</xdr:colOff>
      <xdr:row>15</xdr:row>
      <xdr:rowOff>135890</xdr:rowOff>
    </xdr:to>
    <xdr:sp macro="" textlink="">
      <xdr:nvSpPr>
        <xdr:cNvPr id="153" name="円/楕円 152"/>
        <xdr:cNvSpPr/>
      </xdr:nvSpPr>
      <xdr:spPr>
        <a:xfrm>
          <a:off x="12954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146067</xdr:rowOff>
    </xdr:from>
    <xdr:ext cx="762000" cy="259045"/>
    <xdr:sp macro="" textlink="">
      <xdr:nvSpPr>
        <xdr:cNvPr id="154" name="テキスト ボックス 153"/>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i="1">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年度決算より</a:t>
          </a:r>
          <a:r>
            <a:rPr lang="en-US" altLang="ja-JP" sz="1100">
              <a:solidFill>
                <a:schemeClr val="dk1"/>
              </a:solidFill>
              <a:effectLst/>
              <a:latin typeface="+mn-lt"/>
              <a:ea typeface="+mn-ea"/>
              <a:cs typeface="+mn-cs"/>
            </a:rPr>
            <a:t>0.6</a:t>
          </a:r>
          <a:r>
            <a:rPr lang="ja-JP" altLang="ja-JP" sz="1100">
              <a:solidFill>
                <a:schemeClr val="dk1"/>
              </a:solidFill>
              <a:effectLst/>
              <a:latin typeface="+mn-lt"/>
              <a:ea typeface="+mn-ea"/>
              <a:cs typeface="+mn-cs"/>
            </a:rPr>
            <a:t>ポイント増加し、</a:t>
          </a:r>
          <a:r>
            <a:rPr lang="en-US" altLang="ja-JP" sz="1100">
              <a:solidFill>
                <a:schemeClr val="dk1"/>
              </a:solidFill>
              <a:effectLst/>
              <a:latin typeface="+mn-lt"/>
              <a:ea typeface="+mn-ea"/>
              <a:cs typeface="+mn-cs"/>
            </a:rPr>
            <a:t>12.9</a:t>
          </a:r>
          <a:r>
            <a:rPr lang="ja-JP" altLang="ja-JP" sz="1100">
              <a:solidFill>
                <a:schemeClr val="dk1"/>
              </a:solidFill>
              <a:effectLst/>
              <a:latin typeface="+mn-lt"/>
              <a:ea typeface="+mn-ea"/>
              <a:cs typeface="+mn-cs"/>
            </a:rPr>
            <a:t>％となった。これは、生活保護費の増加や、国庫・府支出金精算により、児童（子ども）手当に係る市負担額が増加したことが要因である。</a:t>
          </a:r>
        </a:p>
        <a:p>
          <a:r>
            <a:rPr lang="ja-JP" altLang="ja-JP" sz="1100">
              <a:solidFill>
                <a:schemeClr val="dk1"/>
              </a:solidFill>
              <a:effectLst/>
              <a:latin typeface="+mn-lt"/>
              <a:ea typeface="+mn-ea"/>
              <a:cs typeface="+mn-cs"/>
            </a:rPr>
            <a:t>今後も国の少子高齢化や障害者自立支援の拡大など増加が懸念されるが、適正な事務執行に努めることで比率の上昇抑制に努める。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51562</xdr:rowOff>
    </xdr:from>
    <xdr:to>
      <xdr:col>7</xdr:col>
      <xdr:colOff>15875</xdr:colOff>
      <xdr:row>57</xdr:row>
      <xdr:rowOff>106426</xdr:rowOff>
    </xdr:to>
    <xdr:cxnSp macro="">
      <xdr:nvCxnSpPr>
        <xdr:cNvPr id="185" name="直線コネクタ 184"/>
        <xdr:cNvCxnSpPr/>
      </xdr:nvCxnSpPr>
      <xdr:spPr>
        <a:xfrm>
          <a:off x="3987800" y="982421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122445</xdr:rowOff>
    </xdr:from>
    <xdr:ext cx="762000" cy="259045"/>
    <xdr:sp macro="" textlink="">
      <xdr:nvSpPr>
        <xdr:cNvPr id="186" name="扶助費平均値テキスト"/>
        <xdr:cNvSpPr txBox="1"/>
      </xdr:nvSpPr>
      <xdr:spPr>
        <a:xfrm>
          <a:off x="4914900" y="938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51562</xdr:rowOff>
    </xdr:from>
    <xdr:to>
      <xdr:col>5</xdr:col>
      <xdr:colOff>549275</xdr:colOff>
      <xdr:row>57</xdr:row>
      <xdr:rowOff>115570</xdr:rowOff>
    </xdr:to>
    <xdr:cxnSp macro="">
      <xdr:nvCxnSpPr>
        <xdr:cNvPr id="188" name="直線コネクタ 187"/>
        <xdr:cNvCxnSpPr/>
      </xdr:nvCxnSpPr>
      <xdr:spPr>
        <a:xfrm flipV="1">
          <a:off x="3098800" y="98242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90" name="テキスト ボックス 18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106426</xdr:rowOff>
    </xdr:from>
    <xdr:to>
      <xdr:col>4</xdr:col>
      <xdr:colOff>346075</xdr:colOff>
      <xdr:row>57</xdr:row>
      <xdr:rowOff>115570</xdr:rowOff>
    </xdr:to>
    <xdr:cxnSp macro="">
      <xdr:nvCxnSpPr>
        <xdr:cNvPr id="191" name="直線コネクタ 190"/>
        <xdr:cNvCxnSpPr/>
      </xdr:nvCxnSpPr>
      <xdr:spPr>
        <a:xfrm>
          <a:off x="2209800" y="9879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159004</xdr:rowOff>
    </xdr:from>
    <xdr:to>
      <xdr:col>3</xdr:col>
      <xdr:colOff>142875</xdr:colOff>
      <xdr:row>57</xdr:row>
      <xdr:rowOff>106426</xdr:rowOff>
    </xdr:to>
    <xdr:cxnSp macro="">
      <xdr:nvCxnSpPr>
        <xdr:cNvPr id="194" name="直線コネクタ 193"/>
        <xdr:cNvCxnSpPr/>
      </xdr:nvCxnSpPr>
      <xdr:spPr>
        <a:xfrm>
          <a:off x="1320800" y="976020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25908</xdr:rowOff>
    </xdr:from>
    <xdr:to>
      <xdr:col>3</xdr:col>
      <xdr:colOff>193675</xdr:colOff>
      <xdr:row>56</xdr:row>
      <xdr:rowOff>127508</xdr:rowOff>
    </xdr:to>
    <xdr:sp macro="" textlink="">
      <xdr:nvSpPr>
        <xdr:cNvPr id="195" name="フローチャート : 判断 194"/>
        <xdr:cNvSpPr/>
      </xdr:nvSpPr>
      <xdr:spPr>
        <a:xfrm>
          <a:off x="2159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137685</xdr:rowOff>
    </xdr:from>
    <xdr:ext cx="762000" cy="259045"/>
    <xdr:sp macro="" textlink="">
      <xdr:nvSpPr>
        <xdr:cNvPr id="196" name="テキスト ボックス 195"/>
        <xdr:cNvSpPr txBox="1"/>
      </xdr:nvSpPr>
      <xdr:spPr>
        <a:xfrm>
          <a:off x="1828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115062</xdr:rowOff>
    </xdr:from>
    <xdr:to>
      <xdr:col>1</xdr:col>
      <xdr:colOff>676275</xdr:colOff>
      <xdr:row>56</xdr:row>
      <xdr:rowOff>45212</xdr:rowOff>
    </xdr:to>
    <xdr:sp macro="" textlink="">
      <xdr:nvSpPr>
        <xdr:cNvPr id="197" name="フローチャート : 判断 196"/>
        <xdr:cNvSpPr/>
      </xdr:nvSpPr>
      <xdr:spPr>
        <a:xfrm>
          <a:off x="1270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55389</xdr:rowOff>
    </xdr:from>
    <xdr:ext cx="762000" cy="259045"/>
    <xdr:sp macro="" textlink="">
      <xdr:nvSpPr>
        <xdr:cNvPr id="198" name="テキスト ボックス 197"/>
        <xdr:cNvSpPr txBox="1"/>
      </xdr:nvSpPr>
      <xdr:spPr>
        <a:xfrm>
          <a:off x="939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55626</xdr:rowOff>
    </xdr:from>
    <xdr:to>
      <xdr:col>7</xdr:col>
      <xdr:colOff>66675</xdr:colOff>
      <xdr:row>57</xdr:row>
      <xdr:rowOff>157226</xdr:rowOff>
    </xdr:to>
    <xdr:sp macro="" textlink="">
      <xdr:nvSpPr>
        <xdr:cNvPr id="204" name="円/楕円 203"/>
        <xdr:cNvSpPr/>
      </xdr:nvSpPr>
      <xdr:spPr>
        <a:xfrm>
          <a:off x="47752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27703</xdr:rowOff>
    </xdr:from>
    <xdr:ext cx="762000" cy="259045"/>
    <xdr:sp macro="" textlink="">
      <xdr:nvSpPr>
        <xdr:cNvPr id="205" name="扶助費該当値テキスト"/>
        <xdr:cNvSpPr txBox="1"/>
      </xdr:nvSpPr>
      <xdr:spPr>
        <a:xfrm>
          <a:off x="49149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762</xdr:rowOff>
    </xdr:from>
    <xdr:to>
      <xdr:col>5</xdr:col>
      <xdr:colOff>600075</xdr:colOff>
      <xdr:row>57</xdr:row>
      <xdr:rowOff>102362</xdr:rowOff>
    </xdr:to>
    <xdr:sp macro="" textlink="">
      <xdr:nvSpPr>
        <xdr:cNvPr id="206" name="円/楕円 205"/>
        <xdr:cNvSpPr/>
      </xdr:nvSpPr>
      <xdr:spPr>
        <a:xfrm>
          <a:off x="3937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87139</xdr:rowOff>
    </xdr:from>
    <xdr:ext cx="736600" cy="259045"/>
    <xdr:sp macro="" textlink="">
      <xdr:nvSpPr>
        <xdr:cNvPr id="207" name="テキスト ボックス 206"/>
        <xdr:cNvSpPr txBox="1"/>
      </xdr:nvSpPr>
      <xdr:spPr>
        <a:xfrm>
          <a:off x="3606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64770</xdr:rowOff>
    </xdr:from>
    <xdr:to>
      <xdr:col>4</xdr:col>
      <xdr:colOff>396875</xdr:colOff>
      <xdr:row>57</xdr:row>
      <xdr:rowOff>166370</xdr:rowOff>
    </xdr:to>
    <xdr:sp macro="" textlink="">
      <xdr:nvSpPr>
        <xdr:cNvPr id="208" name="円/楕円 207"/>
        <xdr:cNvSpPr/>
      </xdr:nvSpPr>
      <xdr:spPr>
        <a:xfrm>
          <a:off x="3048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151147</xdr:rowOff>
    </xdr:from>
    <xdr:ext cx="762000" cy="259045"/>
    <xdr:sp macro="" textlink="">
      <xdr:nvSpPr>
        <xdr:cNvPr id="209" name="テキスト ボックス 208"/>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55626</xdr:rowOff>
    </xdr:from>
    <xdr:to>
      <xdr:col>3</xdr:col>
      <xdr:colOff>193675</xdr:colOff>
      <xdr:row>57</xdr:row>
      <xdr:rowOff>157226</xdr:rowOff>
    </xdr:to>
    <xdr:sp macro="" textlink="">
      <xdr:nvSpPr>
        <xdr:cNvPr id="210" name="円/楕円 209"/>
        <xdr:cNvSpPr/>
      </xdr:nvSpPr>
      <xdr:spPr>
        <a:xfrm>
          <a:off x="2159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142003</xdr:rowOff>
    </xdr:from>
    <xdr:ext cx="762000" cy="259045"/>
    <xdr:sp macro="" textlink="">
      <xdr:nvSpPr>
        <xdr:cNvPr id="211" name="テキスト ボックス 210"/>
        <xdr:cNvSpPr txBox="1"/>
      </xdr:nvSpPr>
      <xdr:spPr>
        <a:xfrm>
          <a:off x="1828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108204</xdr:rowOff>
    </xdr:from>
    <xdr:to>
      <xdr:col>1</xdr:col>
      <xdr:colOff>676275</xdr:colOff>
      <xdr:row>57</xdr:row>
      <xdr:rowOff>38354</xdr:rowOff>
    </xdr:to>
    <xdr:sp macro="" textlink="">
      <xdr:nvSpPr>
        <xdr:cNvPr id="212" name="円/楕円 211"/>
        <xdr:cNvSpPr/>
      </xdr:nvSpPr>
      <xdr:spPr>
        <a:xfrm>
          <a:off x="1270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23131</xdr:rowOff>
    </xdr:from>
    <xdr:ext cx="762000" cy="259045"/>
    <xdr:sp macro="" textlink="">
      <xdr:nvSpPr>
        <xdr:cNvPr id="213" name="テキスト ボックス 212"/>
        <xdr:cNvSpPr txBox="1"/>
      </xdr:nvSpPr>
      <xdr:spPr>
        <a:xfrm>
          <a:off x="939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年度決算と同じ</a:t>
          </a:r>
          <a:r>
            <a:rPr lang="en-US" altLang="ja-JP" sz="1100">
              <a:solidFill>
                <a:schemeClr val="dk1"/>
              </a:solidFill>
              <a:effectLst/>
              <a:latin typeface="+mn-lt"/>
              <a:ea typeface="+mn-ea"/>
              <a:cs typeface="+mn-cs"/>
            </a:rPr>
            <a:t>17.4</a:t>
          </a:r>
          <a:r>
            <a:rPr lang="ja-JP" altLang="ja-JP" sz="1100">
              <a:solidFill>
                <a:schemeClr val="dk1"/>
              </a:solidFill>
              <a:effectLst/>
              <a:latin typeface="+mn-lt"/>
              <a:ea typeface="+mn-ea"/>
              <a:cs typeface="+mn-cs"/>
            </a:rPr>
            <a:t>％となった。これは、国民健康保険事業に係る保険安定基盤負担金の増加により、繰出金の一般財源負担が減少したものの、後期高齢者医療事業に係る保険安定基盤負担金の減少により、繰出金の一般財源負担が増加したことや、介護保険給付費の増大により、介護保険事業会計への繰出金が増加したことによるものである。今後も他会計繰出金の精査に努め、比率の抑制を図っていく。</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81280</xdr:rowOff>
    </xdr:from>
    <xdr:to>
      <xdr:col>24</xdr:col>
      <xdr:colOff>31750</xdr:colOff>
      <xdr:row>58</xdr:row>
      <xdr:rowOff>81280</xdr:rowOff>
    </xdr:to>
    <xdr:cxnSp macro="">
      <xdr:nvCxnSpPr>
        <xdr:cNvPr id="246" name="直線コネクタ 245"/>
        <xdr:cNvCxnSpPr/>
      </xdr:nvCxnSpPr>
      <xdr:spPr>
        <a:xfrm>
          <a:off x="15671800" y="10025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7"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161290</xdr:rowOff>
    </xdr:from>
    <xdr:to>
      <xdr:col>22</xdr:col>
      <xdr:colOff>565150</xdr:colOff>
      <xdr:row>58</xdr:row>
      <xdr:rowOff>81280</xdr:rowOff>
    </xdr:to>
    <xdr:cxnSp macro="">
      <xdr:nvCxnSpPr>
        <xdr:cNvPr id="249" name="直線コネクタ 248"/>
        <xdr:cNvCxnSpPr/>
      </xdr:nvCxnSpPr>
      <xdr:spPr>
        <a:xfrm>
          <a:off x="14782800" y="9933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161290</xdr:rowOff>
    </xdr:from>
    <xdr:to>
      <xdr:col>21</xdr:col>
      <xdr:colOff>361950</xdr:colOff>
      <xdr:row>58</xdr:row>
      <xdr:rowOff>20320</xdr:rowOff>
    </xdr:to>
    <xdr:cxnSp macro="">
      <xdr:nvCxnSpPr>
        <xdr:cNvPr id="252" name="直線コネクタ 251"/>
        <xdr:cNvCxnSpPr/>
      </xdr:nvCxnSpPr>
      <xdr:spPr>
        <a:xfrm flipV="1">
          <a:off x="13893800" y="9933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4" name="テキスト ボックス 253"/>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20320</xdr:rowOff>
    </xdr:from>
    <xdr:to>
      <xdr:col>20</xdr:col>
      <xdr:colOff>158750</xdr:colOff>
      <xdr:row>58</xdr:row>
      <xdr:rowOff>27940</xdr:rowOff>
    </xdr:to>
    <xdr:cxnSp macro="">
      <xdr:nvCxnSpPr>
        <xdr:cNvPr id="255" name="直線コネクタ 254"/>
        <xdr:cNvCxnSpPr/>
      </xdr:nvCxnSpPr>
      <xdr:spPr>
        <a:xfrm flipV="1">
          <a:off x="13004800" y="9964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6" name="フローチャート : 判断 255"/>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57" name="テキスト ボックス 256"/>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58" name="フローチャート : 判断 257"/>
        <xdr:cNvSpPr/>
      </xdr:nvSpPr>
      <xdr:spPr>
        <a:xfrm>
          <a:off x="12954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157497</xdr:rowOff>
    </xdr:from>
    <xdr:ext cx="762000" cy="259045"/>
    <xdr:sp macro="" textlink="">
      <xdr:nvSpPr>
        <xdr:cNvPr id="259" name="テキスト ボックス 258"/>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30480</xdr:rowOff>
    </xdr:from>
    <xdr:to>
      <xdr:col>24</xdr:col>
      <xdr:colOff>82550</xdr:colOff>
      <xdr:row>58</xdr:row>
      <xdr:rowOff>132080</xdr:rowOff>
    </xdr:to>
    <xdr:sp macro="" textlink="">
      <xdr:nvSpPr>
        <xdr:cNvPr id="265" name="円/楕円 264"/>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2557</xdr:rowOff>
    </xdr:from>
    <xdr:ext cx="762000" cy="259045"/>
    <xdr:sp macro="" textlink="">
      <xdr:nvSpPr>
        <xdr:cNvPr id="266" name="その他該当値テキスト"/>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30480</xdr:rowOff>
    </xdr:from>
    <xdr:to>
      <xdr:col>22</xdr:col>
      <xdr:colOff>615950</xdr:colOff>
      <xdr:row>58</xdr:row>
      <xdr:rowOff>132080</xdr:rowOff>
    </xdr:to>
    <xdr:sp macro="" textlink="">
      <xdr:nvSpPr>
        <xdr:cNvPr id="267" name="円/楕円 266"/>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116857</xdr:rowOff>
    </xdr:from>
    <xdr:ext cx="736600" cy="259045"/>
    <xdr:sp macro="" textlink="">
      <xdr:nvSpPr>
        <xdr:cNvPr id="268" name="テキスト ボックス 267"/>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110490</xdr:rowOff>
    </xdr:from>
    <xdr:to>
      <xdr:col>21</xdr:col>
      <xdr:colOff>412750</xdr:colOff>
      <xdr:row>58</xdr:row>
      <xdr:rowOff>40640</xdr:rowOff>
    </xdr:to>
    <xdr:sp macro="" textlink="">
      <xdr:nvSpPr>
        <xdr:cNvPr id="269" name="円/楕円 268"/>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70" name="テキスト ボックス 269"/>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140970</xdr:rowOff>
    </xdr:from>
    <xdr:to>
      <xdr:col>20</xdr:col>
      <xdr:colOff>209550</xdr:colOff>
      <xdr:row>58</xdr:row>
      <xdr:rowOff>71120</xdr:rowOff>
    </xdr:to>
    <xdr:sp macro="" textlink="">
      <xdr:nvSpPr>
        <xdr:cNvPr id="271" name="円/楕円 270"/>
        <xdr:cNvSpPr/>
      </xdr:nvSpPr>
      <xdr:spPr>
        <a:xfrm>
          <a:off x="13843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72" name="テキスト ボックス 271"/>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148590</xdr:rowOff>
    </xdr:from>
    <xdr:to>
      <xdr:col>19</xdr:col>
      <xdr:colOff>6350</xdr:colOff>
      <xdr:row>58</xdr:row>
      <xdr:rowOff>78740</xdr:rowOff>
    </xdr:to>
    <xdr:sp macro="" textlink="">
      <xdr:nvSpPr>
        <xdr:cNvPr id="273" name="円/楕円 272"/>
        <xdr:cNvSpPr/>
      </xdr:nvSpPr>
      <xdr:spPr>
        <a:xfrm>
          <a:off x="12954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63517</xdr:rowOff>
    </xdr:from>
    <xdr:ext cx="762000" cy="259045"/>
    <xdr:sp macro="" textlink="">
      <xdr:nvSpPr>
        <xdr:cNvPr id="274" name="テキスト ボックス 273"/>
        <xdr:cNvSpPr txBox="1"/>
      </xdr:nvSpPr>
      <xdr:spPr>
        <a:xfrm>
          <a:off x="12623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年度決算より</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ポイント減少し、</a:t>
          </a:r>
          <a:r>
            <a:rPr lang="en-US" altLang="ja-JP" sz="1100">
              <a:solidFill>
                <a:schemeClr val="dk1"/>
              </a:solidFill>
              <a:effectLst/>
              <a:latin typeface="+mn-lt"/>
              <a:ea typeface="+mn-ea"/>
              <a:cs typeface="+mn-cs"/>
            </a:rPr>
            <a:t>14.8</a:t>
          </a:r>
          <a:r>
            <a:rPr lang="ja-JP" altLang="ja-JP" sz="1100">
              <a:solidFill>
                <a:schemeClr val="dk1"/>
              </a:solidFill>
              <a:effectLst/>
              <a:latin typeface="+mn-lt"/>
              <a:ea typeface="+mn-ea"/>
              <a:cs typeface="+mn-cs"/>
            </a:rPr>
            <a:t>％となった。これは、病院事業会計への繰出が増加したものの、岸和田市貝塚市清掃施設組合負担金に公共施設等整備基金を充当したことにより、市負担額が減少したことが要因である。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ごみ焼却施設建設に係る岸和田市貝塚市清掃施設組合負担金が高水準で推移しており、類似団体や全国の平均を大きく上回っているが、補助金等の適正な執行に取り組み、この水準を維持できるよう努める。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60706</xdr:rowOff>
    </xdr:from>
    <xdr:to>
      <xdr:col>24</xdr:col>
      <xdr:colOff>31750</xdr:colOff>
      <xdr:row>37</xdr:row>
      <xdr:rowOff>78994</xdr:rowOff>
    </xdr:to>
    <xdr:cxnSp macro="">
      <xdr:nvCxnSpPr>
        <xdr:cNvPr id="304" name="直線コネクタ 303"/>
        <xdr:cNvCxnSpPr/>
      </xdr:nvCxnSpPr>
      <xdr:spPr>
        <a:xfrm flipV="1">
          <a:off x="15671800" y="64043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19558</xdr:rowOff>
    </xdr:from>
    <xdr:to>
      <xdr:col>22</xdr:col>
      <xdr:colOff>565150</xdr:colOff>
      <xdr:row>37</xdr:row>
      <xdr:rowOff>78994</xdr:rowOff>
    </xdr:to>
    <xdr:cxnSp macro="">
      <xdr:nvCxnSpPr>
        <xdr:cNvPr id="307" name="直線コネクタ 306"/>
        <xdr:cNvCxnSpPr/>
      </xdr:nvCxnSpPr>
      <xdr:spPr>
        <a:xfrm>
          <a:off x="14782800" y="63632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9" name="テキスト ボックス 30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154432</xdr:rowOff>
    </xdr:from>
    <xdr:to>
      <xdr:col>21</xdr:col>
      <xdr:colOff>361950</xdr:colOff>
      <xdr:row>37</xdr:row>
      <xdr:rowOff>19558</xdr:rowOff>
    </xdr:to>
    <xdr:cxnSp macro="">
      <xdr:nvCxnSpPr>
        <xdr:cNvPr id="310" name="直線コネクタ 309"/>
        <xdr:cNvCxnSpPr/>
      </xdr:nvCxnSpPr>
      <xdr:spPr>
        <a:xfrm>
          <a:off x="13893800" y="63266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154432</xdr:rowOff>
    </xdr:from>
    <xdr:to>
      <xdr:col>20</xdr:col>
      <xdr:colOff>158750</xdr:colOff>
      <xdr:row>36</xdr:row>
      <xdr:rowOff>163576</xdr:rowOff>
    </xdr:to>
    <xdr:cxnSp macro="">
      <xdr:nvCxnSpPr>
        <xdr:cNvPr id="313" name="直線コネクタ 312"/>
        <xdr:cNvCxnSpPr/>
      </xdr:nvCxnSpPr>
      <xdr:spPr>
        <a:xfrm flipV="1">
          <a:off x="13004800" y="63266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xdr:rowOff>
    </xdr:from>
    <xdr:to>
      <xdr:col>20</xdr:col>
      <xdr:colOff>209550</xdr:colOff>
      <xdr:row>36</xdr:row>
      <xdr:rowOff>109220</xdr:rowOff>
    </xdr:to>
    <xdr:sp macro="" textlink="">
      <xdr:nvSpPr>
        <xdr:cNvPr id="314" name="フローチャート : 判断 313"/>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119397</xdr:rowOff>
    </xdr:from>
    <xdr:ext cx="762000" cy="259045"/>
    <xdr:sp macro="" textlink="">
      <xdr:nvSpPr>
        <xdr:cNvPr id="315" name="テキスト ボックス 314"/>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16" name="フローチャート : 判断 315"/>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17" name="テキスト ボックス 316"/>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9906</xdr:rowOff>
    </xdr:from>
    <xdr:to>
      <xdr:col>24</xdr:col>
      <xdr:colOff>82550</xdr:colOff>
      <xdr:row>37</xdr:row>
      <xdr:rowOff>111506</xdr:rowOff>
    </xdr:to>
    <xdr:sp macro="" textlink="">
      <xdr:nvSpPr>
        <xdr:cNvPr id="323" name="円/楕円 322"/>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153433</xdr:rowOff>
    </xdr:from>
    <xdr:ext cx="762000" cy="259045"/>
    <xdr:sp macro="" textlink="">
      <xdr:nvSpPr>
        <xdr:cNvPr id="324" name="補助費等該当値テキスト"/>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28194</xdr:rowOff>
    </xdr:from>
    <xdr:to>
      <xdr:col>22</xdr:col>
      <xdr:colOff>615950</xdr:colOff>
      <xdr:row>37</xdr:row>
      <xdr:rowOff>129794</xdr:rowOff>
    </xdr:to>
    <xdr:sp macro="" textlink="">
      <xdr:nvSpPr>
        <xdr:cNvPr id="325" name="円/楕円 324"/>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114571</xdr:rowOff>
    </xdr:from>
    <xdr:ext cx="736600" cy="259045"/>
    <xdr:sp macro="" textlink="">
      <xdr:nvSpPr>
        <xdr:cNvPr id="326" name="テキスト ボックス 325"/>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140208</xdr:rowOff>
    </xdr:from>
    <xdr:to>
      <xdr:col>21</xdr:col>
      <xdr:colOff>412750</xdr:colOff>
      <xdr:row>37</xdr:row>
      <xdr:rowOff>70358</xdr:rowOff>
    </xdr:to>
    <xdr:sp macro="" textlink="">
      <xdr:nvSpPr>
        <xdr:cNvPr id="327" name="円/楕円 326"/>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55135</xdr:rowOff>
    </xdr:from>
    <xdr:ext cx="762000" cy="259045"/>
    <xdr:sp macro="" textlink="">
      <xdr:nvSpPr>
        <xdr:cNvPr id="328" name="テキスト ボックス 327"/>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103632</xdr:rowOff>
    </xdr:from>
    <xdr:to>
      <xdr:col>20</xdr:col>
      <xdr:colOff>209550</xdr:colOff>
      <xdr:row>37</xdr:row>
      <xdr:rowOff>33782</xdr:rowOff>
    </xdr:to>
    <xdr:sp macro="" textlink="">
      <xdr:nvSpPr>
        <xdr:cNvPr id="329" name="円/楕円 328"/>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18559</xdr:rowOff>
    </xdr:from>
    <xdr:ext cx="762000" cy="259045"/>
    <xdr:sp macro="" textlink="">
      <xdr:nvSpPr>
        <xdr:cNvPr id="330" name="テキスト ボックス 329"/>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112776</xdr:rowOff>
    </xdr:from>
    <xdr:to>
      <xdr:col>19</xdr:col>
      <xdr:colOff>6350</xdr:colOff>
      <xdr:row>37</xdr:row>
      <xdr:rowOff>42926</xdr:rowOff>
    </xdr:to>
    <xdr:sp macro="" textlink="">
      <xdr:nvSpPr>
        <xdr:cNvPr id="331" name="円/楕円 330"/>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27703</xdr:rowOff>
    </xdr:from>
    <xdr:ext cx="762000" cy="259045"/>
    <xdr:sp macro="" textlink="">
      <xdr:nvSpPr>
        <xdr:cNvPr id="332" name="テキスト ボックス 331"/>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年度決算より</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ポイント減少し、</a:t>
          </a:r>
          <a:r>
            <a:rPr lang="en-US" altLang="ja-JP" sz="1100">
              <a:solidFill>
                <a:schemeClr val="dk1"/>
              </a:solidFill>
              <a:effectLst/>
              <a:latin typeface="+mn-lt"/>
              <a:ea typeface="+mn-ea"/>
              <a:cs typeface="+mn-cs"/>
            </a:rPr>
            <a:t>15.3</a:t>
          </a:r>
          <a:r>
            <a:rPr lang="ja-JP" altLang="ja-JP" sz="1100">
              <a:solidFill>
                <a:schemeClr val="dk1"/>
              </a:solidFill>
              <a:effectLst/>
              <a:latin typeface="+mn-lt"/>
              <a:ea typeface="+mn-ea"/>
              <a:cs typeface="+mn-cs"/>
            </a:rPr>
            <a:t>％となった。これは、臨時財政対策債に係る償還額が年々増加しているものの、ここ数年の投資的事業抑制による地方債発行額の減少や、借入利率が低利率で推移していることが要因である。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今後も引き続き投資事業の抑制により、地方債の発行を必要最低限に留め、この水準維持に努める。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83565</xdr:rowOff>
    </xdr:from>
    <xdr:to>
      <xdr:col>7</xdr:col>
      <xdr:colOff>15875</xdr:colOff>
      <xdr:row>77</xdr:row>
      <xdr:rowOff>88137</xdr:rowOff>
    </xdr:to>
    <xdr:cxnSp macro="">
      <xdr:nvCxnSpPr>
        <xdr:cNvPr id="362" name="直線コネクタ 361"/>
        <xdr:cNvCxnSpPr/>
      </xdr:nvCxnSpPr>
      <xdr:spPr>
        <a:xfrm flipV="1">
          <a:off x="3987800" y="132852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3"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88137</xdr:rowOff>
    </xdr:from>
    <xdr:to>
      <xdr:col>5</xdr:col>
      <xdr:colOff>549275</xdr:colOff>
      <xdr:row>77</xdr:row>
      <xdr:rowOff>101854</xdr:rowOff>
    </xdr:to>
    <xdr:cxnSp macro="">
      <xdr:nvCxnSpPr>
        <xdr:cNvPr id="365" name="直線コネクタ 364"/>
        <xdr:cNvCxnSpPr/>
      </xdr:nvCxnSpPr>
      <xdr:spPr>
        <a:xfrm flipV="1">
          <a:off x="3098800" y="132897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7" name="テキスト ボックス 366"/>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74422</xdr:rowOff>
    </xdr:from>
    <xdr:to>
      <xdr:col>4</xdr:col>
      <xdr:colOff>346075</xdr:colOff>
      <xdr:row>77</xdr:row>
      <xdr:rowOff>101854</xdr:rowOff>
    </xdr:to>
    <xdr:cxnSp macro="">
      <xdr:nvCxnSpPr>
        <xdr:cNvPr id="368" name="直線コネクタ 367"/>
        <xdr:cNvCxnSpPr/>
      </xdr:nvCxnSpPr>
      <xdr:spPr>
        <a:xfrm>
          <a:off x="2209800" y="132760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70" name="テキスト ボックス 369"/>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74422</xdr:rowOff>
    </xdr:from>
    <xdr:to>
      <xdr:col>3</xdr:col>
      <xdr:colOff>142875</xdr:colOff>
      <xdr:row>77</xdr:row>
      <xdr:rowOff>78994</xdr:rowOff>
    </xdr:to>
    <xdr:cxnSp macro="">
      <xdr:nvCxnSpPr>
        <xdr:cNvPr id="371" name="直線コネクタ 370"/>
        <xdr:cNvCxnSpPr/>
      </xdr:nvCxnSpPr>
      <xdr:spPr>
        <a:xfrm flipV="1">
          <a:off x="1320800" y="13276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124206</xdr:rowOff>
    </xdr:from>
    <xdr:to>
      <xdr:col>3</xdr:col>
      <xdr:colOff>193675</xdr:colOff>
      <xdr:row>78</xdr:row>
      <xdr:rowOff>54356</xdr:rowOff>
    </xdr:to>
    <xdr:sp macro="" textlink="">
      <xdr:nvSpPr>
        <xdr:cNvPr id="372" name="フローチャート : 判断 371"/>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39133</xdr:rowOff>
    </xdr:from>
    <xdr:ext cx="762000" cy="259045"/>
    <xdr:sp macro="" textlink="">
      <xdr:nvSpPr>
        <xdr:cNvPr id="373" name="テキスト ボックス 372"/>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74" name="フローチャート : 判断 373"/>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48277</xdr:rowOff>
    </xdr:from>
    <xdr:ext cx="762000" cy="259045"/>
    <xdr:sp macro="" textlink="">
      <xdr:nvSpPr>
        <xdr:cNvPr id="375" name="テキスト ボックス 374"/>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81" name="円/楕円 380"/>
        <xdr:cNvSpPr/>
      </xdr:nvSpPr>
      <xdr:spPr>
        <a:xfrm>
          <a:off x="4775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49292</xdr:rowOff>
    </xdr:from>
    <xdr:ext cx="762000" cy="259045"/>
    <xdr:sp macro="" textlink="">
      <xdr:nvSpPr>
        <xdr:cNvPr id="382" name="公債費該当値テキスト"/>
        <xdr:cNvSpPr txBox="1"/>
      </xdr:nvSpPr>
      <xdr:spPr>
        <a:xfrm>
          <a:off x="4914900" y="130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37337</xdr:rowOff>
    </xdr:from>
    <xdr:to>
      <xdr:col>5</xdr:col>
      <xdr:colOff>600075</xdr:colOff>
      <xdr:row>77</xdr:row>
      <xdr:rowOff>138937</xdr:rowOff>
    </xdr:to>
    <xdr:sp macro="" textlink="">
      <xdr:nvSpPr>
        <xdr:cNvPr id="383" name="円/楕円 382"/>
        <xdr:cNvSpPr/>
      </xdr:nvSpPr>
      <xdr:spPr>
        <a:xfrm>
          <a:off x="3937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149114</xdr:rowOff>
    </xdr:from>
    <xdr:ext cx="736600" cy="259045"/>
    <xdr:sp macro="" textlink="">
      <xdr:nvSpPr>
        <xdr:cNvPr id="384" name="テキスト ボックス 383"/>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51054</xdr:rowOff>
    </xdr:from>
    <xdr:to>
      <xdr:col>4</xdr:col>
      <xdr:colOff>396875</xdr:colOff>
      <xdr:row>77</xdr:row>
      <xdr:rowOff>152654</xdr:rowOff>
    </xdr:to>
    <xdr:sp macro="" textlink="">
      <xdr:nvSpPr>
        <xdr:cNvPr id="385" name="円/楕円 384"/>
        <xdr:cNvSpPr/>
      </xdr:nvSpPr>
      <xdr:spPr>
        <a:xfrm>
          <a:off x="3048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162831</xdr:rowOff>
    </xdr:from>
    <xdr:ext cx="762000" cy="259045"/>
    <xdr:sp macro="" textlink="">
      <xdr:nvSpPr>
        <xdr:cNvPr id="386" name="テキスト ボックス 385"/>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23622</xdr:rowOff>
    </xdr:from>
    <xdr:to>
      <xdr:col>3</xdr:col>
      <xdr:colOff>193675</xdr:colOff>
      <xdr:row>77</xdr:row>
      <xdr:rowOff>125222</xdr:rowOff>
    </xdr:to>
    <xdr:sp macro="" textlink="">
      <xdr:nvSpPr>
        <xdr:cNvPr id="387" name="円/楕円 386"/>
        <xdr:cNvSpPr/>
      </xdr:nvSpPr>
      <xdr:spPr>
        <a:xfrm>
          <a:off x="2159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135399</xdr:rowOff>
    </xdr:from>
    <xdr:ext cx="762000" cy="259045"/>
    <xdr:sp macro="" textlink="">
      <xdr:nvSpPr>
        <xdr:cNvPr id="388" name="テキスト ボックス 387"/>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89" name="円/楕円 388"/>
        <xdr:cNvSpPr/>
      </xdr:nvSpPr>
      <xdr:spPr>
        <a:xfrm>
          <a:off x="1270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139971</xdr:rowOff>
    </xdr:from>
    <xdr:ext cx="762000" cy="259045"/>
    <xdr:sp macro="" textlink="">
      <xdr:nvSpPr>
        <xdr:cNvPr id="390" name="テキスト ボックス 389"/>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24</a:t>
          </a:r>
          <a:r>
            <a:rPr kumimoji="1" lang="ja-JP" altLang="en-US" sz="1100">
              <a:latin typeface="ＭＳ Ｐゴシック"/>
            </a:rPr>
            <a:t>年度決算より</a:t>
          </a:r>
          <a:r>
            <a:rPr kumimoji="1" lang="en-US" altLang="ja-JP" sz="1100">
              <a:latin typeface="ＭＳ Ｐゴシック"/>
            </a:rPr>
            <a:t>0.2</a:t>
          </a:r>
          <a:r>
            <a:rPr kumimoji="1" lang="ja-JP" altLang="en-US" sz="1100">
              <a:latin typeface="ＭＳ Ｐゴシック"/>
            </a:rPr>
            <a:t>ポイント減少し、</a:t>
          </a:r>
          <a:r>
            <a:rPr kumimoji="1" lang="en-US" altLang="ja-JP" sz="1100">
              <a:latin typeface="ＭＳ Ｐゴシック"/>
            </a:rPr>
            <a:t>84.0</a:t>
          </a:r>
          <a:r>
            <a:rPr kumimoji="1" lang="ja-JP" altLang="en-US" sz="1100">
              <a:latin typeface="ＭＳ Ｐゴシック"/>
            </a:rPr>
            <a:t>％となった。これは、公共施設等整備基金の充当により補助費等が減少したことが要因である。</a:t>
          </a:r>
          <a:endParaRPr kumimoji="1" lang="en-US" altLang="ja-JP" sz="1100">
            <a:latin typeface="ＭＳ Ｐゴシック"/>
          </a:endParaRPr>
        </a:p>
        <a:p>
          <a:r>
            <a:rPr kumimoji="1" lang="ja-JP" altLang="en-US" sz="1100">
              <a:latin typeface="ＭＳ Ｐゴシック"/>
            </a:rPr>
            <a:t>　しかしながら、類似団体、全国の平均を大幅に上回っている状態であり、今後も貝塚新生プランを着実に推進し、業務の効率化等により経常経費の削減に引き続き取り組むとともに、受益者負担の見直し等により特定財源を確保し、硬直化が進む財政構造の改善を図る。</a:t>
          </a:r>
        </a:p>
        <a:p>
          <a:r>
            <a:rPr kumimoji="1" lang="ja-JP" altLang="en-US" sz="1100">
              <a:latin typeface="ＭＳ Ｐゴシック"/>
            </a:rPr>
            <a:t> </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88900</xdr:rowOff>
    </xdr:from>
    <xdr:to>
      <xdr:col>24</xdr:col>
      <xdr:colOff>31750</xdr:colOff>
      <xdr:row>80</xdr:row>
      <xdr:rowOff>96520</xdr:rowOff>
    </xdr:to>
    <xdr:cxnSp macro="">
      <xdr:nvCxnSpPr>
        <xdr:cNvPr id="423" name="直線コネクタ 422"/>
        <xdr:cNvCxnSpPr/>
      </xdr:nvCxnSpPr>
      <xdr:spPr>
        <a:xfrm flipV="1">
          <a:off x="15671800" y="13804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4"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81280</xdr:rowOff>
    </xdr:from>
    <xdr:to>
      <xdr:col>22</xdr:col>
      <xdr:colOff>565150</xdr:colOff>
      <xdr:row>80</xdr:row>
      <xdr:rowOff>96520</xdr:rowOff>
    </xdr:to>
    <xdr:cxnSp macro="">
      <xdr:nvCxnSpPr>
        <xdr:cNvPr id="426" name="直線コネクタ 425"/>
        <xdr:cNvCxnSpPr/>
      </xdr:nvCxnSpPr>
      <xdr:spPr>
        <a:xfrm>
          <a:off x="14782800" y="13797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28" name="テキスト ボックス 427"/>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58420</xdr:rowOff>
    </xdr:from>
    <xdr:to>
      <xdr:col>21</xdr:col>
      <xdr:colOff>361950</xdr:colOff>
      <xdr:row>80</xdr:row>
      <xdr:rowOff>81280</xdr:rowOff>
    </xdr:to>
    <xdr:cxnSp macro="">
      <xdr:nvCxnSpPr>
        <xdr:cNvPr id="429" name="直線コネクタ 428"/>
        <xdr:cNvCxnSpPr/>
      </xdr:nvCxnSpPr>
      <xdr:spPr>
        <a:xfrm>
          <a:off x="13893800" y="13774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1" name="テキスト ボックス 430"/>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16511</xdr:rowOff>
    </xdr:from>
    <xdr:to>
      <xdr:col>20</xdr:col>
      <xdr:colOff>158750</xdr:colOff>
      <xdr:row>80</xdr:row>
      <xdr:rowOff>58420</xdr:rowOff>
    </xdr:to>
    <xdr:cxnSp macro="">
      <xdr:nvCxnSpPr>
        <xdr:cNvPr id="432" name="直線コネクタ 431"/>
        <xdr:cNvCxnSpPr/>
      </xdr:nvCxnSpPr>
      <xdr:spPr>
        <a:xfrm>
          <a:off x="13004800" y="137325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22861</xdr:rowOff>
    </xdr:from>
    <xdr:to>
      <xdr:col>20</xdr:col>
      <xdr:colOff>209550</xdr:colOff>
      <xdr:row>78</xdr:row>
      <xdr:rowOff>124461</xdr:rowOff>
    </xdr:to>
    <xdr:sp macro="" textlink="">
      <xdr:nvSpPr>
        <xdr:cNvPr id="433" name="フローチャート : 判断 432"/>
        <xdr:cNvSpPr/>
      </xdr:nvSpPr>
      <xdr:spPr>
        <a:xfrm>
          <a:off x="13843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134638</xdr:rowOff>
    </xdr:from>
    <xdr:ext cx="762000" cy="259045"/>
    <xdr:sp macro="" textlink="">
      <xdr:nvSpPr>
        <xdr:cNvPr id="434" name="テキスト ボックス 433"/>
        <xdr:cNvSpPr txBox="1"/>
      </xdr:nvSpPr>
      <xdr:spPr>
        <a:xfrm>
          <a:off x="13512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80011</xdr:rowOff>
    </xdr:from>
    <xdr:to>
      <xdr:col>19</xdr:col>
      <xdr:colOff>6350</xdr:colOff>
      <xdr:row>79</xdr:row>
      <xdr:rowOff>10161</xdr:rowOff>
    </xdr:to>
    <xdr:sp macro="" textlink="">
      <xdr:nvSpPr>
        <xdr:cNvPr id="435" name="フローチャート : 判断 434"/>
        <xdr:cNvSpPr/>
      </xdr:nvSpPr>
      <xdr:spPr>
        <a:xfrm>
          <a:off x="129540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20338</xdr:rowOff>
    </xdr:from>
    <xdr:ext cx="762000" cy="259045"/>
    <xdr:sp macro="" textlink="">
      <xdr:nvSpPr>
        <xdr:cNvPr id="436" name="テキスト ボックス 435"/>
        <xdr:cNvSpPr txBox="1"/>
      </xdr:nvSpPr>
      <xdr:spPr>
        <a:xfrm>
          <a:off x="12623800" y="1322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80</xdr:row>
      <xdr:rowOff>38100</xdr:rowOff>
    </xdr:from>
    <xdr:to>
      <xdr:col>24</xdr:col>
      <xdr:colOff>82550</xdr:colOff>
      <xdr:row>80</xdr:row>
      <xdr:rowOff>139700</xdr:rowOff>
    </xdr:to>
    <xdr:sp macro="" textlink="">
      <xdr:nvSpPr>
        <xdr:cNvPr id="442" name="円/楕円 441"/>
        <xdr:cNvSpPr/>
      </xdr:nvSpPr>
      <xdr:spPr>
        <a:xfrm>
          <a:off x="164592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10177</xdr:rowOff>
    </xdr:from>
    <xdr:ext cx="762000" cy="259045"/>
    <xdr:sp macro="" textlink="">
      <xdr:nvSpPr>
        <xdr:cNvPr id="443" name="公債費以外該当値テキスト"/>
        <xdr:cNvSpPr txBox="1"/>
      </xdr:nvSpPr>
      <xdr:spPr>
        <a:xfrm>
          <a:off x="165989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45720</xdr:rowOff>
    </xdr:from>
    <xdr:to>
      <xdr:col>22</xdr:col>
      <xdr:colOff>615950</xdr:colOff>
      <xdr:row>80</xdr:row>
      <xdr:rowOff>147320</xdr:rowOff>
    </xdr:to>
    <xdr:sp macro="" textlink="">
      <xdr:nvSpPr>
        <xdr:cNvPr id="444" name="円/楕円 443"/>
        <xdr:cNvSpPr/>
      </xdr:nvSpPr>
      <xdr:spPr>
        <a:xfrm>
          <a:off x="15621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132097</xdr:rowOff>
    </xdr:from>
    <xdr:ext cx="736600" cy="259045"/>
    <xdr:sp macro="" textlink="">
      <xdr:nvSpPr>
        <xdr:cNvPr id="445" name="テキスト ボックス 444"/>
        <xdr:cNvSpPr txBox="1"/>
      </xdr:nvSpPr>
      <xdr:spPr>
        <a:xfrm>
          <a:off x="15290800" y="1384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30480</xdr:rowOff>
    </xdr:from>
    <xdr:to>
      <xdr:col>21</xdr:col>
      <xdr:colOff>412750</xdr:colOff>
      <xdr:row>80</xdr:row>
      <xdr:rowOff>132080</xdr:rowOff>
    </xdr:to>
    <xdr:sp macro="" textlink="">
      <xdr:nvSpPr>
        <xdr:cNvPr id="446" name="円/楕円 445"/>
        <xdr:cNvSpPr/>
      </xdr:nvSpPr>
      <xdr:spPr>
        <a:xfrm>
          <a:off x="14732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116857</xdr:rowOff>
    </xdr:from>
    <xdr:ext cx="762000" cy="259045"/>
    <xdr:sp macro="" textlink="">
      <xdr:nvSpPr>
        <xdr:cNvPr id="447" name="テキスト ボックス 446"/>
        <xdr:cNvSpPr txBox="1"/>
      </xdr:nvSpPr>
      <xdr:spPr>
        <a:xfrm>
          <a:off x="14401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7620</xdr:rowOff>
    </xdr:from>
    <xdr:to>
      <xdr:col>20</xdr:col>
      <xdr:colOff>209550</xdr:colOff>
      <xdr:row>80</xdr:row>
      <xdr:rowOff>109220</xdr:rowOff>
    </xdr:to>
    <xdr:sp macro="" textlink="">
      <xdr:nvSpPr>
        <xdr:cNvPr id="448" name="円/楕円 447"/>
        <xdr:cNvSpPr/>
      </xdr:nvSpPr>
      <xdr:spPr>
        <a:xfrm>
          <a:off x="13843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93997</xdr:rowOff>
    </xdr:from>
    <xdr:ext cx="762000" cy="259045"/>
    <xdr:sp macro="" textlink="">
      <xdr:nvSpPr>
        <xdr:cNvPr id="449" name="テキスト ボックス 448"/>
        <xdr:cNvSpPr txBox="1"/>
      </xdr:nvSpPr>
      <xdr:spPr>
        <a:xfrm>
          <a:off x="13512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137161</xdr:rowOff>
    </xdr:from>
    <xdr:to>
      <xdr:col>19</xdr:col>
      <xdr:colOff>6350</xdr:colOff>
      <xdr:row>80</xdr:row>
      <xdr:rowOff>67311</xdr:rowOff>
    </xdr:to>
    <xdr:sp macro="" textlink="">
      <xdr:nvSpPr>
        <xdr:cNvPr id="450" name="円/楕円 449"/>
        <xdr:cNvSpPr/>
      </xdr:nvSpPr>
      <xdr:spPr>
        <a:xfrm>
          <a:off x="12954000" y="136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52088</xdr:rowOff>
    </xdr:from>
    <xdr:ext cx="762000" cy="259045"/>
    <xdr:sp macro="" textlink="">
      <xdr:nvSpPr>
        <xdr:cNvPr id="451" name="テキスト ボックス 450"/>
        <xdr:cNvSpPr txBox="1"/>
      </xdr:nvSpPr>
      <xdr:spPr>
        <a:xfrm>
          <a:off x="12623800" y="1376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大阪府貝塚市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153137</xdr:rowOff>
    </xdr:from>
    <xdr:to>
      <xdr:col>4</xdr:col>
      <xdr:colOff>1117600</xdr:colOff>
      <xdr:row>17</xdr:row>
      <xdr:rowOff>164281</xdr:rowOff>
    </xdr:to>
    <xdr:cxnSp macro="">
      <xdr:nvCxnSpPr>
        <xdr:cNvPr id="50" name="直線コネクタ 49"/>
        <xdr:cNvCxnSpPr/>
      </xdr:nvCxnSpPr>
      <xdr:spPr bwMode="auto">
        <a:xfrm flipV="1">
          <a:off x="5003800" y="3115412"/>
          <a:ext cx="647700" cy="11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102807</xdr:rowOff>
    </xdr:from>
    <xdr:to>
      <xdr:col>4</xdr:col>
      <xdr:colOff>469900</xdr:colOff>
      <xdr:row>17</xdr:row>
      <xdr:rowOff>164281</xdr:rowOff>
    </xdr:to>
    <xdr:cxnSp macro="">
      <xdr:nvCxnSpPr>
        <xdr:cNvPr id="53" name="直線コネクタ 52"/>
        <xdr:cNvCxnSpPr/>
      </xdr:nvCxnSpPr>
      <xdr:spPr bwMode="auto">
        <a:xfrm>
          <a:off x="4305300" y="3065082"/>
          <a:ext cx="698500" cy="61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102807</xdr:rowOff>
    </xdr:from>
    <xdr:to>
      <xdr:col>3</xdr:col>
      <xdr:colOff>904875</xdr:colOff>
      <xdr:row>17</xdr:row>
      <xdr:rowOff>109474</xdr:rowOff>
    </xdr:to>
    <xdr:cxnSp macro="">
      <xdr:nvCxnSpPr>
        <xdr:cNvPr id="56" name="直線コネクタ 55"/>
        <xdr:cNvCxnSpPr/>
      </xdr:nvCxnSpPr>
      <xdr:spPr bwMode="auto">
        <a:xfrm flipV="1">
          <a:off x="3606800" y="3065082"/>
          <a:ext cx="698500" cy="6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93186</xdr:rowOff>
    </xdr:from>
    <xdr:to>
      <xdr:col>3</xdr:col>
      <xdr:colOff>206375</xdr:colOff>
      <xdr:row>17</xdr:row>
      <xdr:rowOff>109474</xdr:rowOff>
    </xdr:to>
    <xdr:cxnSp macro="">
      <xdr:nvCxnSpPr>
        <xdr:cNvPr id="59" name="直線コネクタ 58"/>
        <xdr:cNvCxnSpPr/>
      </xdr:nvCxnSpPr>
      <xdr:spPr bwMode="auto">
        <a:xfrm>
          <a:off x="2908300" y="3055461"/>
          <a:ext cx="698500" cy="16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48597</xdr:rowOff>
    </xdr:from>
    <xdr:to>
      <xdr:col>3</xdr:col>
      <xdr:colOff>257175</xdr:colOff>
      <xdr:row>17</xdr:row>
      <xdr:rowOff>150197</xdr:rowOff>
    </xdr:to>
    <xdr:sp macro="" textlink="">
      <xdr:nvSpPr>
        <xdr:cNvPr id="60" name="フローチャート : 判断 59"/>
        <xdr:cNvSpPr/>
      </xdr:nvSpPr>
      <xdr:spPr bwMode="auto">
        <a:xfrm>
          <a:off x="3556000" y="3010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160374</xdr:rowOff>
    </xdr:from>
    <xdr:ext cx="762000" cy="259045"/>
    <xdr:sp macro="" textlink="">
      <xdr:nvSpPr>
        <xdr:cNvPr id="61" name="テキスト ボックス 60"/>
        <xdr:cNvSpPr txBox="1"/>
      </xdr:nvSpPr>
      <xdr:spPr>
        <a:xfrm>
          <a:off x="3225800" y="27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21317</xdr:rowOff>
    </xdr:from>
    <xdr:to>
      <xdr:col>2</xdr:col>
      <xdr:colOff>692150</xdr:colOff>
      <xdr:row>17</xdr:row>
      <xdr:rowOff>122917</xdr:rowOff>
    </xdr:to>
    <xdr:sp macro="" textlink="">
      <xdr:nvSpPr>
        <xdr:cNvPr id="62" name="フローチャート : 判断 61"/>
        <xdr:cNvSpPr/>
      </xdr:nvSpPr>
      <xdr:spPr bwMode="auto">
        <a:xfrm>
          <a:off x="2857500" y="29835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133094</xdr:rowOff>
    </xdr:from>
    <xdr:ext cx="762000" cy="259045"/>
    <xdr:sp macro="" textlink="">
      <xdr:nvSpPr>
        <xdr:cNvPr id="63" name="テキスト ボックス 62"/>
        <xdr:cNvSpPr txBox="1"/>
      </xdr:nvSpPr>
      <xdr:spPr>
        <a:xfrm>
          <a:off x="2527300" y="2752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67,381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102337</xdr:rowOff>
    </xdr:from>
    <xdr:to>
      <xdr:col>5</xdr:col>
      <xdr:colOff>34925</xdr:colOff>
      <xdr:row>18</xdr:row>
      <xdr:rowOff>32487</xdr:rowOff>
    </xdr:to>
    <xdr:sp macro="" textlink="">
      <xdr:nvSpPr>
        <xdr:cNvPr id="69" name="円/楕円 68"/>
        <xdr:cNvSpPr/>
      </xdr:nvSpPr>
      <xdr:spPr bwMode="auto">
        <a:xfrm>
          <a:off x="5600700" y="3064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74414</xdr:rowOff>
    </xdr:from>
    <xdr:ext cx="762000" cy="259045"/>
    <xdr:sp macro="" textlink="">
      <xdr:nvSpPr>
        <xdr:cNvPr id="70" name="人口1人当たり決算額の推移該当値テキスト130"/>
        <xdr:cNvSpPr txBox="1"/>
      </xdr:nvSpPr>
      <xdr:spPr>
        <a:xfrm>
          <a:off x="5740400" y="303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63,128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113481</xdr:rowOff>
    </xdr:from>
    <xdr:to>
      <xdr:col>4</xdr:col>
      <xdr:colOff>520700</xdr:colOff>
      <xdr:row>18</xdr:row>
      <xdr:rowOff>43631</xdr:rowOff>
    </xdr:to>
    <xdr:sp macro="" textlink="">
      <xdr:nvSpPr>
        <xdr:cNvPr id="71" name="円/楕円 70"/>
        <xdr:cNvSpPr/>
      </xdr:nvSpPr>
      <xdr:spPr bwMode="auto">
        <a:xfrm>
          <a:off x="4953000" y="3075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28408</xdr:rowOff>
    </xdr:from>
    <xdr:ext cx="736600" cy="259045"/>
    <xdr:sp macro="" textlink="">
      <xdr:nvSpPr>
        <xdr:cNvPr id="72" name="テキスト ボックス 71"/>
        <xdr:cNvSpPr txBox="1"/>
      </xdr:nvSpPr>
      <xdr:spPr>
        <a:xfrm>
          <a:off x="4622800" y="3162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62,543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52007</xdr:rowOff>
    </xdr:from>
    <xdr:to>
      <xdr:col>3</xdr:col>
      <xdr:colOff>955675</xdr:colOff>
      <xdr:row>17</xdr:row>
      <xdr:rowOff>153607</xdr:rowOff>
    </xdr:to>
    <xdr:sp macro="" textlink="">
      <xdr:nvSpPr>
        <xdr:cNvPr id="73" name="円/楕円 72"/>
        <xdr:cNvSpPr/>
      </xdr:nvSpPr>
      <xdr:spPr bwMode="auto">
        <a:xfrm>
          <a:off x="4254500" y="3014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138384</xdr:rowOff>
    </xdr:from>
    <xdr:ext cx="762000" cy="259045"/>
    <xdr:sp macro="" textlink="">
      <xdr:nvSpPr>
        <xdr:cNvPr id="74" name="テキスト ボックス 73"/>
        <xdr:cNvSpPr txBox="1"/>
      </xdr:nvSpPr>
      <xdr:spPr>
        <a:xfrm>
          <a:off x="3924300" y="3100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65,770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58674</xdr:rowOff>
    </xdr:from>
    <xdr:to>
      <xdr:col>3</xdr:col>
      <xdr:colOff>257175</xdr:colOff>
      <xdr:row>17</xdr:row>
      <xdr:rowOff>160274</xdr:rowOff>
    </xdr:to>
    <xdr:sp macro="" textlink="">
      <xdr:nvSpPr>
        <xdr:cNvPr id="75" name="円/楕円 74"/>
        <xdr:cNvSpPr/>
      </xdr:nvSpPr>
      <xdr:spPr bwMode="auto">
        <a:xfrm>
          <a:off x="3556000" y="3020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145051</xdr:rowOff>
    </xdr:from>
    <xdr:ext cx="762000" cy="259045"/>
    <xdr:sp macro="" textlink="">
      <xdr:nvSpPr>
        <xdr:cNvPr id="76" name="テキスト ボックス 75"/>
        <xdr:cNvSpPr txBox="1"/>
      </xdr:nvSpPr>
      <xdr:spPr>
        <a:xfrm>
          <a:off x="3225800" y="3107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65,420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42386</xdr:rowOff>
    </xdr:from>
    <xdr:to>
      <xdr:col>2</xdr:col>
      <xdr:colOff>692150</xdr:colOff>
      <xdr:row>17</xdr:row>
      <xdr:rowOff>143986</xdr:rowOff>
    </xdr:to>
    <xdr:sp macro="" textlink="">
      <xdr:nvSpPr>
        <xdr:cNvPr id="77" name="円/楕円 76"/>
        <xdr:cNvSpPr/>
      </xdr:nvSpPr>
      <xdr:spPr bwMode="auto">
        <a:xfrm>
          <a:off x="2857500" y="3004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128763</xdr:rowOff>
    </xdr:from>
    <xdr:ext cx="762000" cy="259045"/>
    <xdr:sp macro="" textlink="">
      <xdr:nvSpPr>
        <xdr:cNvPr id="78" name="テキスト ボックス 77"/>
        <xdr:cNvSpPr txBox="1"/>
      </xdr:nvSpPr>
      <xdr:spPr>
        <a:xfrm>
          <a:off x="2527300" y="309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66,275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328899</xdr:rowOff>
    </xdr:from>
    <xdr:to>
      <xdr:col>4</xdr:col>
      <xdr:colOff>1117600</xdr:colOff>
      <xdr:row>35</xdr:row>
      <xdr:rowOff>333152</xdr:rowOff>
    </xdr:to>
    <xdr:cxnSp macro="">
      <xdr:nvCxnSpPr>
        <xdr:cNvPr id="110" name="直線コネクタ 109"/>
        <xdr:cNvCxnSpPr/>
      </xdr:nvCxnSpPr>
      <xdr:spPr bwMode="auto">
        <a:xfrm>
          <a:off x="5003800" y="6939249"/>
          <a:ext cx="647700" cy="4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39202</xdr:rowOff>
    </xdr:from>
    <xdr:ext cx="762000" cy="259045"/>
    <xdr:sp macro="" textlink="">
      <xdr:nvSpPr>
        <xdr:cNvPr id="111" name="人口1人当たり決算額の推移平均値テキスト445"/>
        <xdr:cNvSpPr txBox="1"/>
      </xdr:nvSpPr>
      <xdr:spPr>
        <a:xfrm>
          <a:off x="5740400" y="6992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328899</xdr:rowOff>
    </xdr:from>
    <xdr:to>
      <xdr:col>4</xdr:col>
      <xdr:colOff>469900</xdr:colOff>
      <xdr:row>35</xdr:row>
      <xdr:rowOff>341175</xdr:rowOff>
    </xdr:to>
    <xdr:cxnSp macro="">
      <xdr:nvCxnSpPr>
        <xdr:cNvPr id="113" name="直線コネクタ 112"/>
        <xdr:cNvCxnSpPr/>
      </xdr:nvCxnSpPr>
      <xdr:spPr bwMode="auto">
        <a:xfrm flipV="1">
          <a:off x="4305300" y="6939249"/>
          <a:ext cx="698500" cy="12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118800</xdr:rowOff>
    </xdr:from>
    <xdr:ext cx="736600" cy="259045"/>
    <xdr:sp macro="" textlink="">
      <xdr:nvSpPr>
        <xdr:cNvPr id="115" name="テキスト ボックス 114"/>
        <xdr:cNvSpPr txBox="1"/>
      </xdr:nvSpPr>
      <xdr:spPr>
        <a:xfrm>
          <a:off x="4622800" y="7072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332420</xdr:rowOff>
    </xdr:from>
    <xdr:to>
      <xdr:col>3</xdr:col>
      <xdr:colOff>904875</xdr:colOff>
      <xdr:row>35</xdr:row>
      <xdr:rowOff>341175</xdr:rowOff>
    </xdr:to>
    <xdr:cxnSp macro="">
      <xdr:nvCxnSpPr>
        <xdr:cNvPr id="116" name="直線コネクタ 115"/>
        <xdr:cNvCxnSpPr/>
      </xdr:nvCxnSpPr>
      <xdr:spPr bwMode="auto">
        <a:xfrm>
          <a:off x="3606800" y="6942770"/>
          <a:ext cx="698500" cy="8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79046</xdr:rowOff>
    </xdr:from>
    <xdr:ext cx="762000" cy="259045"/>
    <xdr:sp macro="" textlink="">
      <xdr:nvSpPr>
        <xdr:cNvPr id="118" name="テキスト ボックス 117"/>
        <xdr:cNvSpPr txBox="1"/>
      </xdr:nvSpPr>
      <xdr:spPr>
        <a:xfrm>
          <a:off x="3924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332420</xdr:rowOff>
    </xdr:from>
    <xdr:to>
      <xdr:col>3</xdr:col>
      <xdr:colOff>206375</xdr:colOff>
      <xdr:row>36</xdr:row>
      <xdr:rowOff>7374</xdr:rowOff>
    </xdr:to>
    <xdr:cxnSp macro="">
      <xdr:nvCxnSpPr>
        <xdr:cNvPr id="119" name="直線コネクタ 118"/>
        <xdr:cNvCxnSpPr/>
      </xdr:nvCxnSpPr>
      <xdr:spPr bwMode="auto">
        <a:xfrm flipV="1">
          <a:off x="2908300" y="6942770"/>
          <a:ext cx="698500" cy="17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110787</xdr:rowOff>
    </xdr:from>
    <xdr:to>
      <xdr:col>3</xdr:col>
      <xdr:colOff>257175</xdr:colOff>
      <xdr:row>37</xdr:row>
      <xdr:rowOff>40937</xdr:rowOff>
    </xdr:to>
    <xdr:sp macro="" textlink="">
      <xdr:nvSpPr>
        <xdr:cNvPr id="120" name="フローチャート : 判断 119"/>
        <xdr:cNvSpPr/>
      </xdr:nvSpPr>
      <xdr:spPr bwMode="auto">
        <a:xfrm>
          <a:off x="3556000" y="7064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25714</xdr:rowOff>
    </xdr:from>
    <xdr:ext cx="762000" cy="259045"/>
    <xdr:sp macro="" textlink="">
      <xdr:nvSpPr>
        <xdr:cNvPr id="121" name="テキスト ボックス 120"/>
        <xdr:cNvSpPr txBox="1"/>
      </xdr:nvSpPr>
      <xdr:spPr>
        <a:xfrm>
          <a:off x="3225800" y="715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107655</xdr:rowOff>
    </xdr:from>
    <xdr:to>
      <xdr:col>2</xdr:col>
      <xdr:colOff>692150</xdr:colOff>
      <xdr:row>37</xdr:row>
      <xdr:rowOff>37805</xdr:rowOff>
    </xdr:to>
    <xdr:sp macro="" textlink="">
      <xdr:nvSpPr>
        <xdr:cNvPr id="122" name="フローチャート : 判断 121"/>
        <xdr:cNvSpPr/>
      </xdr:nvSpPr>
      <xdr:spPr bwMode="auto">
        <a:xfrm>
          <a:off x="2857500" y="70609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22582</xdr:rowOff>
    </xdr:from>
    <xdr:ext cx="762000" cy="259045"/>
    <xdr:sp macro="" textlink="">
      <xdr:nvSpPr>
        <xdr:cNvPr id="123" name="テキスト ボックス 122"/>
        <xdr:cNvSpPr txBox="1"/>
      </xdr:nvSpPr>
      <xdr:spPr>
        <a:xfrm>
          <a:off x="2527300" y="714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282352</xdr:rowOff>
    </xdr:from>
    <xdr:to>
      <xdr:col>5</xdr:col>
      <xdr:colOff>34925</xdr:colOff>
      <xdr:row>36</xdr:row>
      <xdr:rowOff>41052</xdr:rowOff>
    </xdr:to>
    <xdr:sp macro="" textlink="">
      <xdr:nvSpPr>
        <xdr:cNvPr id="129" name="円/楕円 128"/>
        <xdr:cNvSpPr/>
      </xdr:nvSpPr>
      <xdr:spPr bwMode="auto">
        <a:xfrm>
          <a:off x="5600700" y="6892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127429</xdr:rowOff>
    </xdr:from>
    <xdr:ext cx="762000" cy="259045"/>
    <xdr:sp macro="" textlink="">
      <xdr:nvSpPr>
        <xdr:cNvPr id="130" name="人口1人当たり決算額の推移該当値テキスト445"/>
        <xdr:cNvSpPr txBox="1"/>
      </xdr:nvSpPr>
      <xdr:spPr>
        <a:xfrm>
          <a:off x="5740400" y="673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23,482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278099</xdr:rowOff>
    </xdr:from>
    <xdr:to>
      <xdr:col>4</xdr:col>
      <xdr:colOff>520700</xdr:colOff>
      <xdr:row>36</xdr:row>
      <xdr:rowOff>36799</xdr:rowOff>
    </xdr:to>
    <xdr:sp macro="" textlink="">
      <xdr:nvSpPr>
        <xdr:cNvPr id="131" name="円/楕円 130"/>
        <xdr:cNvSpPr/>
      </xdr:nvSpPr>
      <xdr:spPr bwMode="auto">
        <a:xfrm>
          <a:off x="4953000" y="6888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46976</xdr:rowOff>
    </xdr:from>
    <xdr:ext cx="736600" cy="259045"/>
    <xdr:sp macro="" textlink="">
      <xdr:nvSpPr>
        <xdr:cNvPr id="132" name="テキスト ボックス 131"/>
        <xdr:cNvSpPr txBox="1"/>
      </xdr:nvSpPr>
      <xdr:spPr>
        <a:xfrm>
          <a:off x="4622800" y="665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23,668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290375</xdr:rowOff>
    </xdr:from>
    <xdr:to>
      <xdr:col>3</xdr:col>
      <xdr:colOff>955675</xdr:colOff>
      <xdr:row>36</xdr:row>
      <xdr:rowOff>49075</xdr:rowOff>
    </xdr:to>
    <xdr:sp macro="" textlink="">
      <xdr:nvSpPr>
        <xdr:cNvPr id="133" name="円/楕円 132"/>
        <xdr:cNvSpPr/>
      </xdr:nvSpPr>
      <xdr:spPr bwMode="auto">
        <a:xfrm>
          <a:off x="4254500" y="6900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59252</xdr:rowOff>
    </xdr:from>
    <xdr:ext cx="762000" cy="259045"/>
    <xdr:sp macro="" textlink="">
      <xdr:nvSpPr>
        <xdr:cNvPr id="134" name="テキスト ボックス 133"/>
        <xdr:cNvSpPr txBox="1"/>
      </xdr:nvSpPr>
      <xdr:spPr>
        <a:xfrm>
          <a:off x="3924300" y="666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23,131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281620</xdr:rowOff>
    </xdr:from>
    <xdr:to>
      <xdr:col>3</xdr:col>
      <xdr:colOff>257175</xdr:colOff>
      <xdr:row>36</xdr:row>
      <xdr:rowOff>40320</xdr:rowOff>
    </xdr:to>
    <xdr:sp macro="" textlink="">
      <xdr:nvSpPr>
        <xdr:cNvPr id="135" name="円/楕円 134"/>
        <xdr:cNvSpPr/>
      </xdr:nvSpPr>
      <xdr:spPr bwMode="auto">
        <a:xfrm>
          <a:off x="3556000" y="6891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50497</xdr:rowOff>
    </xdr:from>
    <xdr:ext cx="762000" cy="259045"/>
    <xdr:sp macro="" textlink="">
      <xdr:nvSpPr>
        <xdr:cNvPr id="136" name="テキスト ボックス 135"/>
        <xdr:cNvSpPr txBox="1"/>
      </xdr:nvSpPr>
      <xdr:spPr>
        <a:xfrm>
          <a:off x="3225800" y="666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23,514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299474</xdr:rowOff>
    </xdr:from>
    <xdr:to>
      <xdr:col>2</xdr:col>
      <xdr:colOff>692150</xdr:colOff>
      <xdr:row>36</xdr:row>
      <xdr:rowOff>58174</xdr:rowOff>
    </xdr:to>
    <xdr:sp macro="" textlink="">
      <xdr:nvSpPr>
        <xdr:cNvPr id="137" name="円/楕円 136"/>
        <xdr:cNvSpPr/>
      </xdr:nvSpPr>
      <xdr:spPr bwMode="auto">
        <a:xfrm>
          <a:off x="2857500" y="6909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68351</xdr:rowOff>
    </xdr:from>
    <xdr:ext cx="762000" cy="259045"/>
    <xdr:sp macro="" textlink="">
      <xdr:nvSpPr>
        <xdr:cNvPr id="138" name="テキスト ボックス 137"/>
        <xdr:cNvSpPr txBox="1"/>
      </xdr:nvSpPr>
      <xdr:spPr>
        <a:xfrm>
          <a:off x="2527300" y="667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大阪府貝塚市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財政調整基金については、前年度実質収支額の約半分である</a:t>
          </a:r>
          <a:r>
            <a:rPr kumimoji="1" lang="en-US" altLang="ja-JP" sz="1100">
              <a:latin typeface="ＭＳ ゴシック" pitchFamily="49" charset="-128"/>
              <a:ea typeface="ＭＳ ゴシック" pitchFamily="49" charset="-128"/>
            </a:rPr>
            <a:t>41,000</a:t>
          </a:r>
          <a:r>
            <a:rPr kumimoji="1" lang="ja-JP" altLang="en-US" sz="1100">
              <a:latin typeface="ＭＳ ゴシック" pitchFamily="49" charset="-128"/>
              <a:ea typeface="ＭＳ ゴシック" pitchFamily="49" charset="-128"/>
            </a:rPr>
            <a:t>千円を積み立てたため増加している。しかし、実質単年度収支は</a:t>
          </a:r>
          <a:r>
            <a:rPr kumimoji="1" lang="en-US" altLang="ja-JP" sz="1100">
              <a:latin typeface="ＭＳ ゴシック" pitchFamily="49" charset="-128"/>
              <a:ea typeface="ＭＳ ゴシック" pitchFamily="49" charset="-128"/>
            </a:rPr>
            <a:t>21,002</a:t>
          </a:r>
          <a:r>
            <a:rPr kumimoji="1" lang="ja-JP" altLang="en-US" sz="1100">
              <a:latin typeface="ＭＳ ゴシック" pitchFamily="49" charset="-128"/>
              <a:ea typeface="ＭＳ ゴシック" pitchFamily="49" charset="-128"/>
            </a:rPr>
            <a:t>千円の赤字となっている。実質収支額は</a:t>
          </a:r>
          <a:r>
            <a:rPr kumimoji="1" lang="en-US" altLang="ja-JP" sz="1100">
              <a:latin typeface="ＭＳ ゴシック" pitchFamily="49" charset="-128"/>
              <a:ea typeface="ＭＳ ゴシック" pitchFamily="49" charset="-128"/>
            </a:rPr>
            <a:t>19,345</a:t>
          </a:r>
          <a:r>
            <a:rPr kumimoji="1" lang="ja-JP" altLang="en-US" sz="1100">
              <a:latin typeface="ＭＳ ゴシック" pitchFamily="49" charset="-128"/>
              <a:ea typeface="ＭＳ ゴシック" pitchFamily="49" charset="-128"/>
            </a:rPr>
            <a:t>千円で、前年度に比べ黒字幅が減少したため比率も下がっている。</a:t>
          </a:r>
        </a:p>
        <a:p>
          <a:r>
            <a:rPr kumimoji="1" lang="ja-JP" altLang="en-US" sz="1100">
              <a:latin typeface="ＭＳ ゴシック" pitchFamily="49" charset="-128"/>
              <a:ea typeface="ＭＳ ゴシック" pitchFamily="49" charset="-128"/>
            </a:rPr>
            <a:t>　今後、基金に頼らない財政運営と財政調整基金残高の維持に努める。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大阪府貝塚市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水道事業会計では、給水収益の減少などにより、</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年度と比較し</a:t>
          </a:r>
          <a:r>
            <a:rPr kumimoji="1" lang="en-US" altLang="ja-JP" sz="1100">
              <a:latin typeface="ＭＳ ゴシック" pitchFamily="49" charset="-128"/>
              <a:ea typeface="ＭＳ ゴシック" pitchFamily="49" charset="-128"/>
            </a:rPr>
            <a:t>57,127</a:t>
          </a:r>
          <a:r>
            <a:rPr kumimoji="1" lang="ja-JP" altLang="en-US" sz="1100">
              <a:latin typeface="ＭＳ ゴシック" pitchFamily="49" charset="-128"/>
              <a:ea typeface="ＭＳ ゴシック" pitchFamily="49" charset="-128"/>
            </a:rPr>
            <a:t>千円収支が悪化しているものの、</a:t>
          </a:r>
          <a:r>
            <a:rPr kumimoji="1" lang="en-US" altLang="ja-JP" sz="1100">
              <a:latin typeface="ＭＳ ゴシック" pitchFamily="49" charset="-128"/>
              <a:ea typeface="ＭＳ ゴシック" pitchFamily="49" charset="-128"/>
            </a:rPr>
            <a:t>148,206</a:t>
          </a:r>
          <a:r>
            <a:rPr kumimoji="1" lang="ja-JP" altLang="en-US" sz="1100">
              <a:latin typeface="ＭＳ ゴシック" pitchFamily="49" charset="-128"/>
              <a:ea typeface="ＭＳ ゴシック" pitchFamily="49" charset="-128"/>
            </a:rPr>
            <a:t>千円の純利益を生じたため、</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年度より</a:t>
          </a:r>
          <a:r>
            <a:rPr kumimoji="1" lang="en-US" altLang="ja-JP" sz="1100">
              <a:latin typeface="ＭＳ ゴシック" pitchFamily="49" charset="-128"/>
              <a:ea typeface="ＭＳ ゴシック" pitchFamily="49" charset="-128"/>
            </a:rPr>
            <a:t>1.98</a:t>
          </a:r>
          <a:r>
            <a:rPr kumimoji="1" lang="ja-JP" altLang="en-US" sz="1100">
              <a:latin typeface="ＭＳ ゴシック" pitchFamily="49" charset="-128"/>
              <a:ea typeface="ＭＳ ゴシック" pitchFamily="49" charset="-128"/>
            </a:rPr>
            <a:t>ポイント上昇している。</a:t>
          </a:r>
        </a:p>
        <a:p>
          <a:r>
            <a:rPr kumimoji="1" lang="ja-JP" altLang="en-US" sz="1100">
              <a:latin typeface="ＭＳ ゴシック" pitchFamily="49" charset="-128"/>
              <a:ea typeface="ＭＳ ゴシック" pitchFamily="49" charset="-128"/>
            </a:rPr>
            <a:t>　また、病院事業会計では、医業収益の増加や、減価償却費の減少、一般会計負担金の増額によって、</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年度と比較し</a:t>
          </a:r>
          <a:r>
            <a:rPr kumimoji="1" lang="en-US" altLang="ja-JP" sz="1100">
              <a:latin typeface="ＭＳ ゴシック" pitchFamily="49" charset="-128"/>
              <a:ea typeface="ＭＳ ゴシック" pitchFamily="49" charset="-128"/>
            </a:rPr>
            <a:t>444,953</a:t>
          </a:r>
          <a:r>
            <a:rPr kumimoji="1" lang="ja-JP" altLang="en-US" sz="1100">
              <a:latin typeface="ＭＳ ゴシック" pitchFamily="49" charset="-128"/>
              <a:ea typeface="ＭＳ ゴシック" pitchFamily="49" charset="-128"/>
            </a:rPr>
            <a:t>千円収支改善し、</a:t>
          </a:r>
          <a:r>
            <a:rPr kumimoji="1" lang="en-US" altLang="ja-JP" sz="1100">
              <a:latin typeface="ＭＳ ゴシック" pitchFamily="49" charset="-128"/>
              <a:ea typeface="ＭＳ ゴシック" pitchFamily="49" charset="-128"/>
            </a:rPr>
            <a:t>62,602</a:t>
          </a:r>
          <a:r>
            <a:rPr kumimoji="1" lang="ja-JP" altLang="en-US" sz="1100">
              <a:latin typeface="ＭＳ ゴシック" pitchFamily="49" charset="-128"/>
              <a:ea typeface="ＭＳ ゴシック" pitchFamily="49" charset="-128"/>
            </a:rPr>
            <a:t>千円の純利益を生じたため、</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年度より</a:t>
          </a:r>
          <a:r>
            <a:rPr kumimoji="1" lang="en-US" altLang="ja-JP" sz="1100">
              <a:latin typeface="ＭＳ ゴシック" pitchFamily="49" charset="-128"/>
              <a:ea typeface="ＭＳ ゴシック" pitchFamily="49" charset="-128"/>
            </a:rPr>
            <a:t>1.66</a:t>
          </a:r>
          <a:r>
            <a:rPr kumimoji="1" lang="ja-JP" altLang="en-US" sz="1100">
              <a:latin typeface="ＭＳ ゴシック" pitchFamily="49" charset="-128"/>
              <a:ea typeface="ＭＳ ゴシック" pitchFamily="49" charset="-128"/>
            </a:rPr>
            <a:t>ポイント上昇している。その他の会計も含め、全会計で資金不足が発生しないように努める。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大阪府貝塚市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実質公債費比率の算定における分子については、平成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年度契約の千石荘病院等跡地取得事業の債務負担行為により平成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年度は増加した。平成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年度は、下水道特別会計への繰出金のうち、地方債の償還財源に充てたと認められる準元利償還金の減少などにより微減している。</a:t>
          </a:r>
        </a:p>
        <a:p>
          <a:r>
            <a:rPr lang="ja-JP" altLang="ja-JP" sz="1100">
              <a:solidFill>
                <a:schemeClr val="dk1"/>
              </a:solidFill>
              <a:effectLst/>
              <a:latin typeface="+mn-lt"/>
              <a:ea typeface="+mn-ea"/>
              <a:cs typeface="+mn-cs"/>
            </a:rPr>
            <a:t>　今後は岸和田市貝塚市清掃施設組合の負担金が高水準で数年間推移するが、後年度負担の平準化などにより、比率を低く抑えていくよう努める。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大阪府貝塚市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将来負担比率の算定における分子については、平成</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年度以降減少傾向である。これは、地方債現在高、公営企業の公債費にかかる繰入見込額、岸和田市貝塚市清掃施設組合の公債費にかかる負担見込額が減少したことによるものである。</a:t>
          </a:r>
        </a:p>
        <a:p>
          <a:r>
            <a:rPr lang="ja-JP" altLang="ja-JP" sz="1100">
              <a:solidFill>
                <a:schemeClr val="dk1"/>
              </a:solidFill>
              <a:effectLst/>
              <a:latin typeface="+mn-lt"/>
              <a:ea typeface="+mn-ea"/>
              <a:cs typeface="+mn-cs"/>
            </a:rPr>
            <a:t>　この間の投資的事業の抑制や償還の進展により地方債残高は減少に転じる見込みであり、今後については、新規事業等において計画段階で内容を精査し、事業規模を必要最小限度に抑えるとともに優先順位づけの徹底など、長期的な視野に立って将来負担を抑制できるよう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29396820</v>
      </c>
      <c r="BO4" s="349"/>
      <c r="BP4" s="349"/>
      <c r="BQ4" s="349"/>
      <c r="BR4" s="349"/>
      <c r="BS4" s="349"/>
      <c r="BT4" s="349"/>
      <c r="BU4" s="350"/>
      <c r="BV4" s="348">
        <v>28846213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0.1</v>
      </c>
      <c r="CU4" s="355"/>
      <c r="CV4" s="355"/>
      <c r="CW4" s="355"/>
      <c r="CX4" s="355"/>
      <c r="CY4" s="355"/>
      <c r="CZ4" s="355"/>
      <c r="DA4" s="356"/>
      <c r="DB4" s="354">
        <v>0.5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29324997</v>
      </c>
      <c r="BO5" s="386"/>
      <c r="BP5" s="386"/>
      <c r="BQ5" s="386"/>
      <c r="BR5" s="386"/>
      <c r="BS5" s="386"/>
      <c r="BT5" s="386"/>
      <c r="BU5" s="387"/>
      <c r="BV5" s="385">
        <v>28726989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99.3</v>
      </c>
      <c r="CU5" s="383"/>
      <c r="CV5" s="383"/>
      <c r="CW5" s="383"/>
      <c r="CX5" s="383"/>
      <c r="CY5" s="383"/>
      <c r="CZ5" s="383"/>
      <c r="DA5" s="384"/>
      <c r="DB5" s="382">
        <v>99.6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71823</v>
      </c>
      <c r="BO6" s="386"/>
      <c r="BP6" s="386"/>
      <c r="BQ6" s="386"/>
      <c r="BR6" s="386"/>
      <c r="BS6" s="386"/>
      <c r="BT6" s="386"/>
      <c r="BU6" s="387"/>
      <c r="BV6" s="385">
        <v>119224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109.6</v>
      </c>
      <c r="CU6" s="423"/>
      <c r="CV6" s="423"/>
      <c r="CW6" s="423"/>
      <c r="CX6" s="423"/>
      <c r="CY6" s="423"/>
      <c r="CZ6" s="423"/>
      <c r="DA6" s="424"/>
      <c r="DB6" s="422">
        <v>109.7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52478</v>
      </c>
      <c r="BO7" s="386"/>
      <c r="BP7" s="386"/>
      <c r="BQ7" s="386"/>
      <c r="BR7" s="386"/>
      <c r="BS7" s="386"/>
      <c r="BT7" s="386"/>
      <c r="BU7" s="387"/>
      <c r="BV7" s="385">
        <v>37877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17776956</v>
      </c>
      <c r="CU7" s="386"/>
      <c r="CV7" s="386"/>
      <c r="CW7" s="386"/>
      <c r="CX7" s="386"/>
      <c r="CY7" s="386"/>
      <c r="CZ7" s="386"/>
      <c r="DA7" s="387"/>
      <c r="DB7" s="385">
        <v>17710906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19345</v>
      </c>
      <c r="BO8" s="386"/>
      <c r="BP8" s="386"/>
      <c r="BQ8" s="386"/>
      <c r="BR8" s="386"/>
      <c r="BS8" s="386"/>
      <c r="BT8" s="386"/>
      <c r="BU8" s="387"/>
      <c r="BV8" s="385">
        <v>81347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0.67</v>
      </c>
      <c r="CU8" s="426"/>
      <c r="CV8" s="426"/>
      <c r="CW8" s="426"/>
      <c r="CX8" s="426"/>
      <c r="CY8" s="426"/>
      <c r="CZ8" s="426"/>
      <c r="DA8" s="427"/>
      <c r="DB8" s="425">
        <v>0.68</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90519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-62002</v>
      </c>
      <c r="BO9" s="386"/>
      <c r="BP9" s="386"/>
      <c r="BQ9" s="386"/>
      <c r="BR9" s="386"/>
      <c r="BS9" s="386"/>
      <c r="BT9" s="386"/>
      <c r="BU9" s="387"/>
      <c r="BV9" s="385">
        <v>17435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14</v>
      </c>
      <c r="CU9" s="383"/>
      <c r="CV9" s="383"/>
      <c r="CW9" s="383"/>
      <c r="CX9" s="383"/>
      <c r="CY9" s="383"/>
      <c r="CZ9" s="383"/>
      <c r="DA9" s="384"/>
      <c r="DB9" s="382">
        <v>14.1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90154</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41000</v>
      </c>
      <c r="BO10" s="386"/>
      <c r="BP10" s="386"/>
      <c r="BQ10" s="386"/>
      <c r="BR10" s="386"/>
      <c r="BS10" s="386"/>
      <c r="BT10" s="386"/>
      <c r="BU10" s="387"/>
      <c r="BV10" s="385">
        <v>185000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90152</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89571</v>
      </c>
      <c r="S13" s="467"/>
      <c r="T13" s="467"/>
      <c r="U13" s="467"/>
      <c r="V13" s="468"/>
      <c r="W13" s="401" t="s">
        <v>123</v>
      </c>
      <c r="X13" s="402"/>
      <c r="Y13" s="402"/>
      <c r="Z13" s="402"/>
      <c r="AA13" s="402"/>
      <c r="AB13" s="392"/>
      <c r="AC13" s="436">
        <v>584</v>
      </c>
      <c r="AD13" s="437"/>
      <c r="AE13" s="437"/>
      <c r="AF13" s="437"/>
      <c r="AG13" s="476"/>
      <c r="AH13" s="436">
        <v>642</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-21002</v>
      </c>
      <c r="BO13" s="386"/>
      <c r="BP13" s="386"/>
      <c r="BQ13" s="386"/>
      <c r="BR13" s="386"/>
      <c r="BS13" s="386"/>
      <c r="BT13" s="386"/>
      <c r="BU13" s="387"/>
      <c r="BV13" s="385">
        <v>202435</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13.7</v>
      </c>
      <c r="CU13" s="383"/>
      <c r="CV13" s="383"/>
      <c r="CW13" s="383"/>
      <c r="CX13" s="383"/>
      <c r="CY13" s="383"/>
      <c r="CZ13" s="383"/>
      <c r="DA13" s="384"/>
      <c r="DB13" s="382">
        <v>13.8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90267</v>
      </c>
      <c r="S14" s="467"/>
      <c r="T14" s="467"/>
      <c r="U14" s="467"/>
      <c r="V14" s="468"/>
      <c r="W14" s="375"/>
      <c r="X14" s="376"/>
      <c r="Y14" s="376"/>
      <c r="Z14" s="376"/>
      <c r="AA14" s="376"/>
      <c r="AB14" s="365"/>
      <c r="AC14" s="469">
        <v>1.6</v>
      </c>
      <c r="AD14" s="470"/>
      <c r="AE14" s="470"/>
      <c r="AF14" s="470"/>
      <c r="AG14" s="471"/>
      <c r="AH14" s="469">
        <v>1.6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79.8</v>
      </c>
      <c r="CU14" s="481"/>
      <c r="CV14" s="481"/>
      <c r="CW14" s="481"/>
      <c r="CX14" s="481"/>
      <c r="CY14" s="481"/>
      <c r="CZ14" s="481"/>
      <c r="DA14" s="482"/>
      <c r="DB14" s="480">
        <v>90.1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89692</v>
      </c>
      <c r="S15" s="467"/>
      <c r="T15" s="467"/>
      <c r="U15" s="467"/>
      <c r="V15" s="468"/>
      <c r="W15" s="401" t="s">
        <v>130</v>
      </c>
      <c r="X15" s="402"/>
      <c r="Y15" s="402"/>
      <c r="Z15" s="402"/>
      <c r="AA15" s="402"/>
      <c r="AB15" s="392"/>
      <c r="AC15" s="436">
        <v>9742</v>
      </c>
      <c r="AD15" s="437"/>
      <c r="AE15" s="437"/>
      <c r="AF15" s="437"/>
      <c r="AG15" s="476"/>
      <c r="AH15" s="436">
        <v>10804</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8975213</v>
      </c>
      <c r="BO15" s="349"/>
      <c r="BP15" s="349"/>
      <c r="BQ15" s="349"/>
      <c r="BR15" s="349"/>
      <c r="BS15" s="349"/>
      <c r="BT15" s="349"/>
      <c r="BU15" s="350"/>
      <c r="BV15" s="348">
        <v>8937671</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26.3</v>
      </c>
      <c r="AD16" s="470"/>
      <c r="AE16" s="470"/>
      <c r="AF16" s="470"/>
      <c r="AG16" s="471"/>
      <c r="AH16" s="469">
        <v>27.4</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13375363</v>
      </c>
      <c r="BO16" s="386"/>
      <c r="BP16" s="386"/>
      <c r="BQ16" s="386"/>
      <c r="BR16" s="386"/>
      <c r="BS16" s="386"/>
      <c r="BT16" s="386"/>
      <c r="BU16" s="387"/>
      <c r="BV16" s="385">
        <v>13401286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26731</v>
      </c>
      <c r="AD17" s="437"/>
      <c r="AE17" s="437"/>
      <c r="AF17" s="437"/>
      <c r="AG17" s="476"/>
      <c r="AH17" s="436">
        <v>27054</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11664976</v>
      </c>
      <c r="BO17" s="386"/>
      <c r="BP17" s="386"/>
      <c r="BQ17" s="386"/>
      <c r="BR17" s="386"/>
      <c r="BS17" s="386"/>
      <c r="BT17" s="386"/>
      <c r="BU17" s="387"/>
      <c r="BV17" s="385">
        <v>11582364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43.99</v>
      </c>
      <c r="M18" s="498"/>
      <c r="N18" s="498"/>
      <c r="O18" s="498"/>
      <c r="P18" s="498"/>
      <c r="Q18" s="498"/>
      <c r="R18" s="499"/>
      <c r="S18" s="499"/>
      <c r="T18" s="499"/>
      <c r="U18" s="499"/>
      <c r="V18" s="500"/>
      <c r="W18" s="403"/>
      <c r="X18" s="404"/>
      <c r="Y18" s="404"/>
      <c r="Z18" s="404"/>
      <c r="AA18" s="404"/>
      <c r="AB18" s="395"/>
      <c r="AC18" s="501">
        <v>72.099999999999994</v>
      </c>
      <c r="AD18" s="502"/>
      <c r="AE18" s="502"/>
      <c r="AF18" s="502"/>
      <c r="AG18" s="503"/>
      <c r="AH18" s="501">
        <v>68.5</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18052214</v>
      </c>
      <c r="BO18" s="386"/>
      <c r="BP18" s="386"/>
      <c r="BQ18" s="386"/>
      <c r="BR18" s="386"/>
      <c r="BS18" s="386"/>
      <c r="BT18" s="386"/>
      <c r="BU18" s="387"/>
      <c r="BV18" s="385">
        <v>17974569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2058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19877604</v>
      </c>
      <c r="BO19" s="386"/>
      <c r="BP19" s="386"/>
      <c r="BQ19" s="386"/>
      <c r="BR19" s="386"/>
      <c r="BS19" s="386"/>
      <c r="BT19" s="386"/>
      <c r="BU19" s="387"/>
      <c r="BV19" s="385">
        <v>19746183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32993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26297048</v>
      </c>
      <c r="BO23" s="386"/>
      <c r="BP23" s="386"/>
      <c r="BQ23" s="386"/>
      <c r="BR23" s="386"/>
      <c r="BS23" s="386"/>
      <c r="BT23" s="386"/>
      <c r="BU23" s="387"/>
      <c r="BV23" s="385">
        <v>26423472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8160</v>
      </c>
      <c r="R24" s="437"/>
      <c r="S24" s="437"/>
      <c r="T24" s="437"/>
      <c r="U24" s="437"/>
      <c r="V24" s="476"/>
      <c r="W24" s="531"/>
      <c r="X24" s="519"/>
      <c r="Y24" s="520"/>
      <c r="Z24" s="435" t="s">
        <v>153</v>
      </c>
      <c r="AA24" s="415"/>
      <c r="AB24" s="415"/>
      <c r="AC24" s="415"/>
      <c r="AD24" s="415"/>
      <c r="AE24" s="415"/>
      <c r="AF24" s="415"/>
      <c r="AG24" s="416"/>
      <c r="AH24" s="436">
        <v>525</v>
      </c>
      <c r="AI24" s="437"/>
      <c r="AJ24" s="437"/>
      <c r="AK24" s="437"/>
      <c r="AL24" s="476"/>
      <c r="AM24" s="436">
        <v>1583925</v>
      </c>
      <c r="AN24" s="437"/>
      <c r="AO24" s="437"/>
      <c r="AP24" s="437"/>
      <c r="AQ24" s="437"/>
      <c r="AR24" s="476"/>
      <c r="AS24" s="436">
        <v>3017</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19549503</v>
      </c>
      <c r="BO24" s="386"/>
      <c r="BP24" s="386"/>
      <c r="BQ24" s="386"/>
      <c r="BR24" s="386"/>
      <c r="BS24" s="386"/>
      <c r="BT24" s="386"/>
      <c r="BU24" s="387"/>
      <c r="BV24" s="385">
        <v>18735777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2</v>
      </c>
      <c r="M25" s="437"/>
      <c r="N25" s="437"/>
      <c r="O25" s="437"/>
      <c r="P25" s="476"/>
      <c r="Q25" s="436">
        <v>7055</v>
      </c>
      <c r="R25" s="437"/>
      <c r="S25" s="437"/>
      <c r="T25" s="437"/>
      <c r="U25" s="437"/>
      <c r="V25" s="476"/>
      <c r="W25" s="531"/>
      <c r="X25" s="519"/>
      <c r="Y25" s="520"/>
      <c r="Z25" s="435" t="s">
        <v>156</v>
      </c>
      <c r="AA25" s="415"/>
      <c r="AB25" s="415"/>
      <c r="AC25" s="415"/>
      <c r="AD25" s="415"/>
      <c r="AE25" s="415"/>
      <c r="AF25" s="415"/>
      <c r="AG25" s="416"/>
      <c r="AH25" s="436">
        <v>84</v>
      </c>
      <c r="AI25" s="437"/>
      <c r="AJ25" s="437"/>
      <c r="AK25" s="437"/>
      <c r="AL25" s="476"/>
      <c r="AM25" s="436">
        <v>265104</v>
      </c>
      <c r="AN25" s="437"/>
      <c r="AO25" s="437"/>
      <c r="AP25" s="437"/>
      <c r="AQ25" s="437"/>
      <c r="AR25" s="476"/>
      <c r="AS25" s="436">
        <v>3156</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1435744</v>
      </c>
      <c r="BO25" s="349"/>
      <c r="BP25" s="349"/>
      <c r="BQ25" s="349"/>
      <c r="BR25" s="349"/>
      <c r="BS25" s="349"/>
      <c r="BT25" s="349"/>
      <c r="BU25" s="350"/>
      <c r="BV25" s="348">
        <v>1703428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6290</v>
      </c>
      <c r="R26" s="437"/>
      <c r="S26" s="437"/>
      <c r="T26" s="437"/>
      <c r="U26" s="437"/>
      <c r="V26" s="476"/>
      <c r="W26" s="531"/>
      <c r="X26" s="519"/>
      <c r="Y26" s="520"/>
      <c r="Z26" s="435" t="s">
        <v>159</v>
      </c>
      <c r="AA26" s="539"/>
      <c r="AB26" s="539"/>
      <c r="AC26" s="539"/>
      <c r="AD26" s="539"/>
      <c r="AE26" s="539"/>
      <c r="AF26" s="539"/>
      <c r="AG26" s="540"/>
      <c r="AH26" s="436">
        <v>73</v>
      </c>
      <c r="AI26" s="437"/>
      <c r="AJ26" s="437"/>
      <c r="AK26" s="437"/>
      <c r="AL26" s="476"/>
      <c r="AM26" s="436">
        <v>221774</v>
      </c>
      <c r="AN26" s="437"/>
      <c r="AO26" s="437"/>
      <c r="AP26" s="437"/>
      <c r="AQ26" s="437"/>
      <c r="AR26" s="476"/>
      <c r="AS26" s="436">
        <v>3038</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v>56959</v>
      </c>
      <c r="BO26" s="386"/>
      <c r="BP26" s="386"/>
      <c r="BQ26" s="386"/>
      <c r="BR26" s="386"/>
      <c r="BS26" s="386"/>
      <c r="BT26" s="386"/>
      <c r="BU26" s="387"/>
      <c r="BV26" s="385">
        <v>30538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6200</v>
      </c>
      <c r="R27" s="437"/>
      <c r="S27" s="437"/>
      <c r="T27" s="437"/>
      <c r="U27" s="437"/>
      <c r="V27" s="476"/>
      <c r="W27" s="531"/>
      <c r="X27" s="519"/>
      <c r="Y27" s="520"/>
      <c r="Z27" s="435" t="s">
        <v>162</v>
      </c>
      <c r="AA27" s="415"/>
      <c r="AB27" s="415"/>
      <c r="AC27" s="415"/>
      <c r="AD27" s="415"/>
      <c r="AE27" s="415"/>
      <c r="AF27" s="415"/>
      <c r="AG27" s="416"/>
      <c r="AH27" s="436">
        <v>28</v>
      </c>
      <c r="AI27" s="437"/>
      <c r="AJ27" s="437"/>
      <c r="AK27" s="437"/>
      <c r="AL27" s="476"/>
      <c r="AM27" s="436">
        <v>98896</v>
      </c>
      <c r="AN27" s="437"/>
      <c r="AO27" s="437"/>
      <c r="AP27" s="437"/>
      <c r="AQ27" s="437"/>
      <c r="AR27" s="476"/>
      <c r="AS27" s="436">
        <v>3532</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t="s">
        <v>120</v>
      </c>
      <c r="BO27" s="553"/>
      <c r="BP27" s="553"/>
      <c r="BQ27" s="553"/>
      <c r="BR27" s="553"/>
      <c r="BS27" s="553"/>
      <c r="BT27" s="553"/>
      <c r="BU27" s="554"/>
      <c r="BV27" s="552" t="s">
        <v>120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5900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1174373</v>
      </c>
      <c r="BO28" s="349"/>
      <c r="BP28" s="349"/>
      <c r="BQ28" s="349"/>
      <c r="BR28" s="349"/>
      <c r="BS28" s="349"/>
      <c r="BT28" s="349"/>
      <c r="BU28" s="350"/>
      <c r="BV28" s="348">
        <v>1133373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18</v>
      </c>
      <c r="M29" s="437"/>
      <c r="N29" s="437"/>
      <c r="O29" s="437"/>
      <c r="P29" s="476"/>
      <c r="Q29" s="436">
        <v>5500</v>
      </c>
      <c r="R29" s="437"/>
      <c r="S29" s="437"/>
      <c r="T29" s="437"/>
      <c r="U29" s="437"/>
      <c r="V29" s="476"/>
      <c r="W29" s="531"/>
      <c r="X29" s="519"/>
      <c r="Y29" s="520"/>
      <c r="Z29" s="435" t="s">
        <v>169</v>
      </c>
      <c r="AA29" s="415"/>
      <c r="AB29" s="415"/>
      <c r="AC29" s="415"/>
      <c r="AD29" s="415"/>
      <c r="AE29" s="415"/>
      <c r="AF29" s="415"/>
      <c r="AG29" s="416"/>
      <c r="AH29" s="436">
        <v>553</v>
      </c>
      <c r="AI29" s="437"/>
      <c r="AJ29" s="437"/>
      <c r="AK29" s="437"/>
      <c r="AL29" s="476"/>
      <c r="AM29" s="436">
        <v>1682821</v>
      </c>
      <c r="AN29" s="437"/>
      <c r="AO29" s="437"/>
      <c r="AP29" s="437"/>
      <c r="AQ29" s="437"/>
      <c r="AR29" s="476"/>
      <c r="AS29" s="436">
        <v>3043</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188585</v>
      </c>
      <c r="BO29" s="386"/>
      <c r="BP29" s="386"/>
      <c r="BQ29" s="386"/>
      <c r="BR29" s="386"/>
      <c r="BS29" s="386"/>
      <c r="BT29" s="386"/>
      <c r="BU29" s="387"/>
      <c r="BV29" s="385">
        <v>188585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95.5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1177418</v>
      </c>
      <c r="BO30" s="553"/>
      <c r="BP30" s="553"/>
      <c r="BQ30" s="553"/>
      <c r="BR30" s="553"/>
      <c r="BS30" s="553"/>
      <c r="BT30" s="553"/>
      <c r="BU30" s="554"/>
      <c r="BV30" s="552">
        <v>1562928</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IF('各会計、関係団体の財政状況及び健全化判断比率'!B33="","",'各会計、関係団体の財政状況及び健全化判断比率'!B33)</f>
        <v>下水道特別会計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岸和田市貝塚市清掃施設組合</v>
      </c>
      <c r="BZ34" s="565"/>
      <c r="CA34" s="565"/>
      <c r="CB34" s="565"/>
      <c r="CC34" s="565"/>
      <c r="CD34" s="565"/>
      <c r="CE34" s="565"/>
      <c r="CF34" s="565"/>
      <c r="CG34" s="565"/>
      <c r="CH34" s="565"/>
      <c r="CI34" s="565"/>
      <c r="CJ34" s="565"/>
      <c r="CK34" s="565"/>
      <c r="CL34" s="565"/>
      <c r="CM34" s="565"/>
      <c r="CN34" s="165"/>
      <c r="CO34" s="564">
        <f>IF(CQ34="","",MAX(C34:D43,U34:V43,AM34:AN43,BE34:BF43,BW34:BX43)+1)</f>
        <v>14</v>
      </c>
      <c r="CP34" s="564"/>
      <c r="CQ34" s="565" t="str">
        <f>IF('各会計、関係団体の財政状況及び健全化判断比率'!BS7="","",'各会計、関係団体の財政状況及び健全化判断比率'!BS7)</f>
        <v>貝塚市文化振興事業団</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f t="shared" ref="AM35:AM43" si="0">IF(AO35="","",AM34+1)</f>
        <v>6</v>
      </c>
      <c r="AN35" s="564"/>
      <c r="AO35" s="565" t="str">
        <f>IF('各会計、関係団体の財政状況及び健全化判断比率'!B32="","",'各会計、関係団体の財政状況及び健全化判断比率'!B32)</f>
        <v>病院事業会計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大阪府都市競艇組合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後期高齢者医療事業特別会計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大阪府後期高齢者医療広域連合（一般会計）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大阪府後期高齢者医療広域連合（後期高齢者医療特別会計）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大阪広域水道企業団(水道事業会計）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大阪広域水道企業団(工業用水道事業会計）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7" t="s">
        <v>24</v>
      </c>
      <c r="C41" s="1168"/>
      <c r="D41" s="81"/>
      <c r="E41" s="1173" t="s">
        <v>25</v>
      </c>
      <c r="F41" s="1173"/>
      <c r="G41" s="1173"/>
      <c r="H41" s="1174"/>
      <c r="I41" s="82">
        <v>24155</v>
      </c>
      <c r="J41" s="83">
        <v>26490</v>
      </c>
      <c r="K41" s="83">
        <v>26488</v>
      </c>
      <c r="L41" s="83">
        <v>26425</v>
      </c>
      <c r="M41" s="84">
        <v>26297</v>
      </c>
    </row>
    <row r="42" spans="2:13" ht="27.75" customHeight="1">
      <c r="B42" s="1169"/>
      <c r="C42" s="1170"/>
      <c r="D42" s="85"/>
      <c r="E42" s="1175" t="s">
        <v>26</v>
      </c>
      <c r="F42" s="1175"/>
      <c r="G42" s="1175"/>
      <c r="H42" s="1176"/>
      <c r="I42" s="86">
        <v>3735</v>
      </c>
      <c r="J42" s="87">
        <v>835</v>
      </c>
      <c r="K42" s="87">
        <v>1081</v>
      </c>
      <c r="L42" s="87">
        <v>939</v>
      </c>
      <c r="M42" s="88">
        <v>796</v>
      </c>
    </row>
    <row r="43" spans="2:13" ht="27.75" customHeight="1">
      <c r="B43" s="1169"/>
      <c r="C43" s="1170"/>
      <c r="D43" s="85"/>
      <c r="E43" s="1175" t="s">
        <v>27</v>
      </c>
      <c r="F43" s="1175"/>
      <c r="G43" s="1175"/>
      <c r="H43" s="1176"/>
      <c r="I43" s="86">
        <v>22341</v>
      </c>
      <c r="J43" s="87">
        <v>21619</v>
      </c>
      <c r="K43" s="87">
        <v>20528</v>
      </c>
      <c r="L43" s="87">
        <v>19856</v>
      </c>
      <c r="M43" s="88">
        <v>19355</v>
      </c>
    </row>
    <row r="44" spans="2:13" ht="27.75" customHeight="1">
      <c r="B44" s="1169"/>
      <c r="C44" s="1170"/>
      <c r="D44" s="85"/>
      <c r="E44" s="1175" t="s">
        <v>28</v>
      </c>
      <c r="F44" s="1175"/>
      <c r="G44" s="1175"/>
      <c r="H44" s="1176"/>
      <c r="I44" s="86">
        <v>7440</v>
      </c>
      <c r="J44" s="87">
        <v>6713</v>
      </c>
      <c r="K44" s="87">
        <v>5996</v>
      </c>
      <c r="L44" s="87">
        <v>5248</v>
      </c>
      <c r="M44" s="88">
        <v>4501</v>
      </c>
    </row>
    <row r="45" spans="2:13" ht="27.75" customHeight="1">
      <c r="B45" s="1169"/>
      <c r="C45" s="1170"/>
      <c r="D45" s="85"/>
      <c r="E45" s="1175" t="s">
        <v>29</v>
      </c>
      <c r="F45" s="1175"/>
      <c r="G45" s="1175"/>
      <c r="H45" s="1176"/>
      <c r="I45" s="86">
        <v>5540</v>
      </c>
      <c r="J45" s="87">
        <v>5309</v>
      </c>
      <c r="K45" s="87">
        <v>5019</v>
      </c>
      <c r="L45" s="87">
        <v>4983</v>
      </c>
      <c r="M45" s="88">
        <v>4739</v>
      </c>
    </row>
    <row r="46" spans="2:13" ht="27.75" customHeight="1">
      <c r="B46" s="1169"/>
      <c r="C46" s="1170"/>
      <c r="D46" s="85"/>
      <c r="E46" s="1175" t="s">
        <v>30</v>
      </c>
      <c r="F46" s="1175"/>
      <c r="G46" s="1175"/>
      <c r="H46" s="1176"/>
      <c r="I46" s="86">
        <v>0</v>
      </c>
      <c r="J46" s="87">
        <v>0</v>
      </c>
      <c r="K46" s="87">
        <v>0</v>
      </c>
      <c r="L46" s="87">
        <v>0</v>
      </c>
      <c r="M46" s="88">
        <v>0</v>
      </c>
    </row>
    <row r="47" spans="2:13" ht="27.75" customHeight="1">
      <c r="B47" s="1169"/>
      <c r="C47" s="1170"/>
      <c r="D47" s="85"/>
      <c r="E47" s="1175" t="s">
        <v>31</v>
      </c>
      <c r="F47" s="1175"/>
      <c r="G47" s="1175"/>
      <c r="H47" s="1176"/>
      <c r="I47" s="86" t="s">
        <v>476</v>
      </c>
      <c r="J47" s="87" t="s">
        <v>476</v>
      </c>
      <c r="K47" s="87" t="s">
        <v>476</v>
      </c>
      <c r="L47" s="87" t="s">
        <v>476</v>
      </c>
      <c r="M47" s="88" t="s">
        <v>476</v>
      </c>
    </row>
    <row r="48" spans="2:13" ht="27.75" customHeight="1">
      <c r="B48" s="1171"/>
      <c r="C48" s="1172"/>
      <c r="D48" s="85"/>
      <c r="E48" s="1175" t="s">
        <v>32</v>
      </c>
      <c r="F48" s="1175"/>
      <c r="G48" s="1175"/>
      <c r="H48" s="1176"/>
      <c r="I48" s="86" t="s">
        <v>476</v>
      </c>
      <c r="J48" s="87" t="s">
        <v>476</v>
      </c>
      <c r="K48" s="87" t="s">
        <v>476</v>
      </c>
      <c r="L48" s="87" t="s">
        <v>476</v>
      </c>
      <c r="M48" s="88" t="s">
        <v>476</v>
      </c>
    </row>
    <row r="49" spans="2:13" ht="27.75" customHeight="1">
      <c r="B49" s="1177" t="s">
        <v>33</v>
      </c>
      <c r="C49" s="1178"/>
      <c r="D49" s="89"/>
      <c r="E49" s="1175" t="s">
        <v>34</v>
      </c>
      <c r="F49" s="1175"/>
      <c r="G49" s="1175"/>
      <c r="H49" s="1176"/>
      <c r="I49" s="86">
        <v>3780</v>
      </c>
      <c r="J49" s="87">
        <v>3291</v>
      </c>
      <c r="K49" s="87">
        <v>3307</v>
      </c>
      <c r="L49" s="87">
        <v>3594</v>
      </c>
      <c r="M49" s="88">
        <v>3324</v>
      </c>
    </row>
    <row r="50" spans="2:13" ht="27.75" customHeight="1">
      <c r="B50" s="1169"/>
      <c r="C50" s="1170"/>
      <c r="D50" s="85"/>
      <c r="E50" s="1175" t="s">
        <v>35</v>
      </c>
      <c r="F50" s="1175"/>
      <c r="G50" s="1175"/>
      <c r="H50" s="1176"/>
      <c r="I50" s="86">
        <v>10191</v>
      </c>
      <c r="J50" s="87">
        <v>9723</v>
      </c>
      <c r="K50" s="87">
        <v>9155</v>
      </c>
      <c r="L50" s="87">
        <v>8991</v>
      </c>
      <c r="M50" s="88">
        <v>8500</v>
      </c>
    </row>
    <row r="51" spans="2:13" ht="27.75" customHeight="1">
      <c r="B51" s="1171"/>
      <c r="C51" s="1172"/>
      <c r="D51" s="85"/>
      <c r="E51" s="1175" t="s">
        <v>36</v>
      </c>
      <c r="F51" s="1175"/>
      <c r="G51" s="1175"/>
      <c r="H51" s="1176"/>
      <c r="I51" s="86">
        <v>29458</v>
      </c>
      <c r="J51" s="87">
        <v>30024</v>
      </c>
      <c r="K51" s="87">
        <v>30585</v>
      </c>
      <c r="L51" s="87">
        <v>31103</v>
      </c>
      <c r="M51" s="88">
        <v>31622</v>
      </c>
    </row>
    <row r="52" spans="2:13" ht="27.75" customHeight="1" thickBot="1">
      <c r="B52" s="1179" t="s">
        <v>37</v>
      </c>
      <c r="C52" s="1180"/>
      <c r="D52" s="90"/>
      <c r="E52" s="1181" t="s">
        <v>38</v>
      </c>
      <c r="F52" s="1181"/>
      <c r="G52" s="1181"/>
      <c r="H52" s="1182"/>
      <c r="I52" s="91">
        <v>19783</v>
      </c>
      <c r="J52" s="92">
        <v>17928</v>
      </c>
      <c r="K52" s="92">
        <v>16064</v>
      </c>
      <c r="L52" s="92">
        <v>13762</v>
      </c>
      <c r="M52" s="93">
        <v>12242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49019</v>
      </c>
      <c r="E3" s="116"/>
      <c r="F3" s="117">
        <v>38558</v>
      </c>
      <c r="G3" s="118"/>
      <c r="H3" s="119"/>
    </row>
    <row r="4" spans="1:8">
      <c r="A4" s="120"/>
      <c r="B4" s="121"/>
      <c r="C4" s="122"/>
      <c r="D4" s="123">
        <v>37964</v>
      </c>
      <c r="E4" s="124"/>
      <c r="F4" s="125">
        <v>24217</v>
      </c>
      <c r="G4" s="126"/>
      <c r="H4" s="127"/>
    </row>
    <row r="5" spans="1:8">
      <c r="A5" s="108" t="s">
        <v>509</v>
      </c>
      <c r="B5" s="113"/>
      <c r="C5" s="114"/>
      <c r="D5" s="115">
        <v>21058</v>
      </c>
      <c r="E5" s="116"/>
      <c r="F5" s="117">
        <v>40203</v>
      </c>
      <c r="G5" s="118"/>
      <c r="H5" s="119"/>
    </row>
    <row r="6" spans="1:8">
      <c r="A6" s="120"/>
      <c r="B6" s="121"/>
      <c r="C6" s="122"/>
      <c r="D6" s="123">
        <v>14505</v>
      </c>
      <c r="E6" s="124"/>
      <c r="F6" s="125">
        <v>23352</v>
      </c>
      <c r="G6" s="126"/>
      <c r="H6" s="127"/>
    </row>
    <row r="7" spans="1:8">
      <c r="A7" s="108" t="s">
        <v>510</v>
      </c>
      <c r="B7" s="113"/>
      <c r="C7" s="114"/>
      <c r="D7" s="115">
        <v>17828</v>
      </c>
      <c r="E7" s="116"/>
      <c r="F7" s="117">
        <v>47569</v>
      </c>
      <c r="G7" s="118"/>
      <c r="H7" s="119"/>
    </row>
    <row r="8" spans="1:8">
      <c r="A8" s="120"/>
      <c r="B8" s="121"/>
      <c r="C8" s="122"/>
      <c r="D8" s="123">
        <v>9399</v>
      </c>
      <c r="E8" s="124"/>
      <c r="F8" s="125">
        <v>26255</v>
      </c>
      <c r="G8" s="126"/>
      <c r="H8" s="127"/>
    </row>
    <row r="9" spans="1:8">
      <c r="A9" s="108" t="s">
        <v>511</v>
      </c>
      <c r="B9" s="113"/>
      <c r="C9" s="114"/>
      <c r="D9" s="115">
        <v>13829</v>
      </c>
      <c r="E9" s="116"/>
      <c r="F9" s="117">
        <v>50880</v>
      </c>
      <c r="G9" s="118"/>
      <c r="H9" s="119"/>
    </row>
    <row r="10" spans="1:8">
      <c r="A10" s="120"/>
      <c r="B10" s="121"/>
      <c r="C10" s="122"/>
      <c r="D10" s="123">
        <v>8627</v>
      </c>
      <c r="E10" s="124"/>
      <c r="F10" s="125">
        <v>26879</v>
      </c>
      <c r="G10" s="126"/>
      <c r="H10" s="127"/>
    </row>
    <row r="11" spans="1:8">
      <c r="A11" s="108" t="s">
        <v>512</v>
      </c>
      <c r="B11" s="113"/>
      <c r="C11" s="114"/>
      <c r="D11" s="115">
        <v>14829</v>
      </c>
      <c r="E11" s="116"/>
      <c r="F11" s="117">
        <v>63956</v>
      </c>
      <c r="G11" s="118"/>
      <c r="H11" s="119"/>
    </row>
    <row r="12" spans="1:8">
      <c r="A12" s="120"/>
      <c r="B12" s="121"/>
      <c r="C12" s="128"/>
      <c r="D12" s="123">
        <v>8854</v>
      </c>
      <c r="E12" s="124"/>
      <c r="F12" s="125">
        <v>29239</v>
      </c>
      <c r="G12" s="126"/>
      <c r="H12" s="127"/>
    </row>
    <row r="13" spans="1:8">
      <c r="A13" s="108"/>
      <c r="B13" s="113"/>
      <c r="C13" s="129"/>
      <c r="D13" s="130">
        <v>23313</v>
      </c>
      <c r="E13" s="131"/>
      <c r="F13" s="132">
        <v>48233</v>
      </c>
      <c r="G13" s="133"/>
      <c r="H13" s="119"/>
    </row>
    <row r="14" spans="1:8">
      <c r="A14" s="120"/>
      <c r="B14" s="121"/>
      <c r="C14" s="122"/>
      <c r="D14" s="123">
        <v>15870</v>
      </c>
      <c r="E14" s="124"/>
      <c r="F14" s="125">
        <v>25988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0.3</v>
      </c>
      <c r="C19" s="134">
        <f>ROUND(VALUE(SUBSTITUTE(実質収支比率等に係る経年分析!G$48,"▲","-")),2)</f>
        <v>0.56999999999999995</v>
      </c>
      <c r="D19" s="134">
        <f>ROUND(VALUE(SUBSTITUTE(実質収支比率等に係る経年分析!H$48,"▲","-")),2)</f>
        <v>0.36</v>
      </c>
      <c r="E19" s="134">
        <f>ROUND(VALUE(SUBSTITUTE(実質収支比率等に係る経年分析!I$48,"▲","-")),2)</f>
        <v>0.46</v>
      </c>
      <c r="F19" s="134">
        <f>ROUND(VALUE(SUBSTITUTE(実質収支比率等に係る経年分析!J$48,"▲","-")),2)</f>
        <v>0.11</v>
      </c>
    </row>
    <row r="20" spans="1:11">
      <c r="A20" s="134" t="s">
        <v>43</v>
      </c>
      <c r="B20" s="134">
        <f>ROUND(VALUE(SUBSTITUTE(実質収支比率等に係る経年分析!F$47,"▲","-")),2)</f>
        <v>5.16</v>
      </c>
      <c r="C20" s="134">
        <f>ROUND(VALUE(SUBSTITUTE(実質収支比率等に係る経年分析!G$47,"▲","-")),2)</f>
        <v>3.51</v>
      </c>
      <c r="D20" s="134">
        <f>ROUND(VALUE(SUBSTITUTE(実質収支比率等に係る経年分析!H$47,"▲","-")),2)</f>
        <v>5.33</v>
      </c>
      <c r="E20" s="134">
        <f>ROUND(VALUE(SUBSTITUTE(実質収支比率等に係る経年分析!I$47,"▲","-")),2)</f>
        <v>6.4</v>
      </c>
      <c r="F20" s="134">
        <f>ROUND(VALUE(SUBSTITUTE(実質収支比率等に係る経年分析!J$47,"▲","-")),2)</f>
        <v>6.61</v>
      </c>
    </row>
    <row r="21" spans="1:11">
      <c r="A21" s="134" t="s">
        <v>44</v>
      </c>
      <c r="B21" s="134">
        <f>IF(ISNUMBER(VALUE(SUBSTITUTE(実質収支比率等に係る経年分析!F$49,"▲","-"))),ROUND(VALUE(SUBSTITUTE(実質収支比率等に係る経年分析!F$49,"▲","-")),2),NA())</f>
        <v>-1.01</v>
      </c>
      <c r="C21" s="134">
        <f>IF(ISNUMBER(VALUE(SUBSTITUTE(実質収支比率等に係る経年分析!G$49,"▲","-"))),ROUND(VALUE(SUBSTITUTE(実質収支比率等に係る経年分析!G$49,"▲","-")),2),NA())</f>
        <v>-1.1399999999999999</v>
      </c>
      <c r="D21" s="134">
        <f>IF(ISNUMBER(VALUE(SUBSTITUTE(実質収支比率等に係る経年分析!H$49,"▲","-"))),ROUND(VALUE(SUBSTITUTE(実質収支比率等に係る経年分析!H$49,"▲","-")),2),NA())</f>
        <v>1.66</v>
      </c>
      <c r="E21" s="134">
        <f>IF(ISNUMBER(VALUE(SUBSTITUTE(実質収支比率等に係る経年分析!I$49,"▲","-"))),ROUND(VALUE(SUBSTITUTE(実質収支比率等に係る経年分析!I$49,"▲","-")),2),NA())</f>
        <v>1.1399999999999999</v>
      </c>
      <c r="F21" s="134">
        <f>IF(ISNUMBER(VALUE(SUBSTITUTE(実質収支比率等に係る経年分析!J$49,"▲","-"))),ROUND(VALUE(SUBSTITUTE(実質収支比率等に係る経年分析!J$49,"▲","-")),2),NA())</f>
        <v>-0.12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0.56999999999999995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0.43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1.04</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0.01</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下水道特別会計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0.56999999999999995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0.11</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#VALUE!</v>
      </c>
      <c r="G33" s="135" t="e">
        <f>IF(ROUND(VALUE(SUBSTITUTE(連結実質赤字比率に係る赤字・黒字の構成分析!H$37,"▲", "-")), 2) &gt;= 0, ABS(ROUND(VALUE(SUBSTITUTE(連結実質赤字比率に係る赤字・黒字の構成分析!H$37,"▲", "-")), 2)), NA())</f>
        <v>#VALUE!</v>
      </c>
      <c r="H33" s="135" t="e">
        <f>IF(ROUND(VALUE(SUBSTITUTE(連結実質赤字比率に係る赤字・黒字の構成分析!I$37,"▲", "-")), 2) &lt; 0, ABS(ROUND(VALUE(SUBSTITUTE(連結実質赤字比率に係る赤字・黒字の構成分析!I$37,"▲", "-")), 2)), NA())</f>
        <v>#VALUE!</v>
      </c>
      <c r="I33" s="135" t="e">
        <f>IF(ROUND(VALUE(SUBSTITUTE(連結実質赤字比率に係る赤字・黒字の構成分析!I$37,"▲", "-")), 2) &gt;= 0, ABS(ROUND(VALUE(SUBSTITUTE(連結実質赤字比率に係る赤字・黒字の構成分析!I$37,"▲", "-")), 2)), NA())</f>
        <v>#VALUE!</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0.48</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2.0299999999999998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2.4900000000000002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2.2200000000000002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1.03</v>
      </c>
    </row>
    <row r="35" spans="1:16">
      <c r="A35" s="135" t="str">
        <f>IF(連結実質赤字比率に係る赤字・黒字の構成分析!C$35="",NA(),連結実質赤字比率に係る赤字・黒字の構成分析!C$35)</f>
        <v>病院事業会計</v>
      </c>
      <c r="B35" s="135">
        <f>IF(ROUND(VALUE(SUBSTITUTE(連結実質赤字比率に係る赤字・黒字の構成分析!F$35,"▲", "-")), 2) &lt; 0, ABS(ROUND(VALUE(SUBSTITUTE(連結実質赤字比率に係る赤字・黒字の構成分析!F$35,"▲", "-")), 2)), NA())</f>
        <v>2.4300000000000002</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2.8</v>
      </c>
      <c r="E35" s="135" t="e">
        <f>IF(ROUND(VALUE(SUBSTITUTE(連結実質赤字比率に係る赤字・黒字の構成分析!G$35,"▲", "-")), 2) &gt;= 0, ABS(ROUND(VALUE(SUBSTITUTE(連結実質赤字比率に係る赤字・黒字の構成分析!G$35,"▲", "-")), 2)), NA())</f>
        <v>#N/A</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1.92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0.89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2.5499999999999998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19.72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15.31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16.57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18.55</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2920</v>
      </c>
      <c r="E42" s="136"/>
      <c r="F42" s="136"/>
      <c r="G42" s="136">
        <f>'実質公債費比率（分子）の構造'!L$52</f>
        <v>3170</v>
      </c>
      <c r="H42" s="136"/>
      <c r="I42" s="136"/>
      <c r="J42" s="136">
        <f>'実質公債費比率（分子）の構造'!M$52</f>
        <v>3191</v>
      </c>
      <c r="K42" s="136"/>
      <c r="L42" s="136"/>
      <c r="M42" s="136">
        <f>'実質公債費比率（分子）の構造'!N$52</f>
        <v>3167</v>
      </c>
      <c r="N42" s="136"/>
      <c r="O42" s="136"/>
      <c r="P42" s="136">
        <f>'実質公債費比率（分子）の構造'!O$52</f>
        <v>3171</v>
      </c>
    </row>
    <row r="43" spans="1:16">
      <c r="A43" s="136" t="s">
        <v>52</v>
      </c>
      <c r="B43" s="136">
        <f>'実質公債費比率（分子）の構造'!K$51</f>
        <v>3</v>
      </c>
      <c r="C43" s="136"/>
      <c r="D43" s="136"/>
      <c r="E43" s="136">
        <f>'実質公債費比率（分子）の構造'!L$51</f>
        <v>1</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77</v>
      </c>
      <c r="C44" s="136"/>
      <c r="D44" s="136"/>
      <c r="E44" s="136">
        <f>'実質公債費比率（分子）の構造'!L$50</f>
        <v>77</v>
      </c>
      <c r="F44" s="136"/>
      <c r="G44" s="136"/>
      <c r="H44" s="136">
        <f>'実質公債費比率（分子）の構造'!M$50</f>
        <v>77</v>
      </c>
      <c r="I44" s="136"/>
      <c r="J44" s="136"/>
      <c r="K44" s="136">
        <f>'実質公債費比率（分子）の構造'!N$50</f>
        <v>159</v>
      </c>
      <c r="L44" s="136"/>
      <c r="M44" s="136"/>
      <c r="N44" s="136">
        <f>'実質公債費比率（分子）の構造'!O$50</f>
        <v>158</v>
      </c>
      <c r="O44" s="136"/>
      <c r="P44" s="136"/>
    </row>
    <row r="45" spans="1:16">
      <c r="A45" s="136" t="s">
        <v>54</v>
      </c>
      <c r="B45" s="136">
        <f>'実質公債費比率（分子）の構造'!K$49</f>
        <v>718</v>
      </c>
      <c r="C45" s="136"/>
      <c r="D45" s="136"/>
      <c r="E45" s="136">
        <f>'実質公債費比率（分子）の構造'!L$49</f>
        <v>836</v>
      </c>
      <c r="F45" s="136"/>
      <c r="G45" s="136"/>
      <c r="H45" s="136">
        <f>'実質公債費比率（分子）の構造'!M$49</f>
        <v>841</v>
      </c>
      <c r="I45" s="136"/>
      <c r="J45" s="136"/>
      <c r="K45" s="136">
        <f>'実質公債費比率（分子）の構造'!N$49</f>
        <v>840</v>
      </c>
      <c r="L45" s="136"/>
      <c r="M45" s="136"/>
      <c r="N45" s="136">
        <f>'実質公債費比率（分子）の構造'!O$49</f>
        <v>840</v>
      </c>
      <c r="O45" s="136"/>
      <c r="P45" s="136"/>
    </row>
    <row r="46" spans="1:16">
      <c r="A46" s="136" t="s">
        <v>55</v>
      </c>
      <c r="B46" s="136">
        <f>'実質公債費比率（分子）の構造'!K$48</f>
        <v>1554</v>
      </c>
      <c r="C46" s="136"/>
      <c r="D46" s="136"/>
      <c r="E46" s="136">
        <f>'実質公債費比率（分子）の構造'!L$48</f>
        <v>1647</v>
      </c>
      <c r="F46" s="136"/>
      <c r="G46" s="136"/>
      <c r="H46" s="136">
        <f>'実質公債費比率（分子）の構造'!M$48</f>
        <v>1512</v>
      </c>
      <c r="I46" s="136"/>
      <c r="J46" s="136"/>
      <c r="K46" s="136">
        <f>'実質公債費比率（分子）の構造'!N$48</f>
        <v>1535</v>
      </c>
      <c r="L46" s="136"/>
      <c r="M46" s="136"/>
      <c r="N46" s="136">
        <f>'実質公債費比率（分子）の構造'!O$48</f>
        <v>1505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2615</v>
      </c>
      <c r="C49" s="136"/>
      <c r="D49" s="136"/>
      <c r="E49" s="136">
        <f>'実質公債費比率（分子）の構造'!L$45</f>
        <v>2724</v>
      </c>
      <c r="F49" s="136"/>
      <c r="G49" s="136"/>
      <c r="H49" s="136">
        <f>'実質公債費比率（分子）の構造'!M$45</f>
        <v>2840</v>
      </c>
      <c r="I49" s="136"/>
      <c r="J49" s="136"/>
      <c r="K49" s="136">
        <f>'実質公債費比率（分子）の構造'!N$45</f>
        <v>2769</v>
      </c>
      <c r="L49" s="136"/>
      <c r="M49" s="136"/>
      <c r="N49" s="136">
        <f>'実質公債費比率（分子）の構造'!O$45</f>
        <v>2785</v>
      </c>
      <c r="O49" s="136"/>
      <c r="P49" s="136"/>
    </row>
    <row r="50" spans="1:16">
      <c r="A50" s="136" t="s">
        <v>59</v>
      </c>
      <c r="B50" s="136" t="e">
        <f>NA()</f>
        <v>#N/A</v>
      </c>
      <c r="C50" s="136">
        <f>IF(ISNUMBER('実質公債費比率（分子）の構造'!K$53),'実質公債費比率（分子）の構造'!K$53,NA())</f>
        <v>2047</v>
      </c>
      <c r="D50" s="136" t="e">
        <f>NA()</f>
        <v>#N/A</v>
      </c>
      <c r="E50" s="136" t="e">
        <f>NA()</f>
        <v>#N/A</v>
      </c>
      <c r="F50" s="136">
        <f>IF(ISNUMBER('実質公債費比率（分子）の構造'!L$53),'実質公債費比率（分子）の構造'!L$53,NA())</f>
        <v>2115</v>
      </c>
      <c r="G50" s="136" t="e">
        <f>NA()</f>
        <v>#N/A</v>
      </c>
      <c r="H50" s="136" t="e">
        <f>NA()</f>
        <v>#N/A</v>
      </c>
      <c r="I50" s="136">
        <f>IF(ISNUMBER('実質公債費比率（分子）の構造'!M$53),'実質公債費比率（分子）の構造'!M$53,NA())</f>
        <v>2079</v>
      </c>
      <c r="J50" s="136" t="e">
        <f>NA()</f>
        <v>#N/A</v>
      </c>
      <c r="K50" s="136" t="e">
        <f>NA()</f>
        <v>#N/A</v>
      </c>
      <c r="L50" s="136">
        <f>IF(ISNUMBER('実質公債費比率（分子）の構造'!N$53),'実質公債費比率（分子）の構造'!N$53,NA())</f>
        <v>2136</v>
      </c>
      <c r="M50" s="136" t="e">
        <f>NA()</f>
        <v>#N/A</v>
      </c>
      <c r="N50" s="136" t="e">
        <f>NA()</f>
        <v>#N/A</v>
      </c>
      <c r="O50" s="136">
        <f>IF(ISNUMBER('実質公債費比率（分子）の構造'!O$53),'実質公債費比率（分子）の構造'!O$53,NA())</f>
        <v>2117</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29458</v>
      </c>
      <c r="E56" s="135"/>
      <c r="F56" s="135"/>
      <c r="G56" s="135">
        <f>'将来負担比率（分子）の構造'!J$51</f>
        <v>30024</v>
      </c>
      <c r="H56" s="135"/>
      <c r="I56" s="135"/>
      <c r="J56" s="135">
        <f>'将来負担比率（分子）の構造'!K$51</f>
        <v>30585</v>
      </c>
      <c r="K56" s="135"/>
      <c r="L56" s="135"/>
      <c r="M56" s="135">
        <f>'将来負担比率（分子）の構造'!L$51</f>
        <v>31103</v>
      </c>
      <c r="N56" s="135"/>
      <c r="O56" s="135"/>
      <c r="P56" s="135">
        <f>'将来負担比率（分子）の構造'!M$51</f>
        <v>31622</v>
      </c>
    </row>
    <row r="57" spans="1:16">
      <c r="A57" s="135" t="s">
        <v>35</v>
      </c>
      <c r="B57" s="135"/>
      <c r="C57" s="135"/>
      <c r="D57" s="135">
        <f>'将来負担比率（分子）の構造'!I$50</f>
        <v>10191</v>
      </c>
      <c r="E57" s="135"/>
      <c r="F57" s="135"/>
      <c r="G57" s="135">
        <f>'将来負担比率（分子）の構造'!J$50</f>
        <v>9723</v>
      </c>
      <c r="H57" s="135"/>
      <c r="I57" s="135"/>
      <c r="J57" s="135">
        <f>'将来負担比率（分子）の構造'!K$50</f>
        <v>9155</v>
      </c>
      <c r="K57" s="135"/>
      <c r="L57" s="135"/>
      <c r="M57" s="135">
        <f>'将来負担比率（分子）の構造'!L$50</f>
        <v>8991</v>
      </c>
      <c r="N57" s="135"/>
      <c r="O57" s="135"/>
      <c r="P57" s="135">
        <f>'将来負担比率（分子）の構造'!M$50</f>
        <v>8500</v>
      </c>
    </row>
    <row r="58" spans="1:16">
      <c r="A58" s="135" t="s">
        <v>34</v>
      </c>
      <c r="B58" s="135"/>
      <c r="C58" s="135"/>
      <c r="D58" s="135">
        <f>'将来負担比率（分子）の構造'!I$49</f>
        <v>3780</v>
      </c>
      <c r="E58" s="135"/>
      <c r="F58" s="135"/>
      <c r="G58" s="135">
        <f>'将来負担比率（分子）の構造'!J$49</f>
        <v>3291</v>
      </c>
      <c r="H58" s="135"/>
      <c r="I58" s="135"/>
      <c r="J58" s="135">
        <f>'将来負担比率（分子）の構造'!K$49</f>
        <v>3307</v>
      </c>
      <c r="K58" s="135"/>
      <c r="L58" s="135"/>
      <c r="M58" s="135">
        <f>'将来負担比率（分子）の構造'!L$49</f>
        <v>3594</v>
      </c>
      <c r="N58" s="135"/>
      <c r="O58" s="135"/>
      <c r="P58" s="135">
        <f>'将来負担比率（分子）の構造'!M$49</f>
        <v>3324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0</v>
      </c>
      <c r="C61" s="135"/>
      <c r="D61" s="135"/>
      <c r="E61" s="135">
        <f>'将来負担比率（分子）の構造'!J$46</f>
        <v>0</v>
      </c>
      <c r="F61" s="135"/>
      <c r="G61" s="135"/>
      <c r="H61" s="135">
        <f>'将来負担比率（分子）の構造'!K$46</f>
        <v>0</v>
      </c>
      <c r="I61" s="135"/>
      <c r="J61" s="135"/>
      <c r="K61" s="135">
        <f>'将来負担比率（分子）の構造'!L$46</f>
        <v>0</v>
      </c>
      <c r="L61" s="135"/>
      <c r="M61" s="135"/>
      <c r="N61" s="135">
        <f>'将来負担比率（分子）の構造'!M$46</f>
        <v>0</v>
      </c>
      <c r="O61" s="135"/>
      <c r="P61" s="135"/>
    </row>
    <row r="62" spans="1:16">
      <c r="A62" s="135" t="s">
        <v>29</v>
      </c>
      <c r="B62" s="135">
        <f>'将来負担比率（分子）の構造'!I$45</f>
        <v>5540</v>
      </c>
      <c r="C62" s="135"/>
      <c r="D62" s="135"/>
      <c r="E62" s="135">
        <f>'将来負担比率（分子）の構造'!J$45</f>
        <v>5309</v>
      </c>
      <c r="F62" s="135"/>
      <c r="G62" s="135"/>
      <c r="H62" s="135">
        <f>'将来負担比率（分子）の構造'!K$45</f>
        <v>5019</v>
      </c>
      <c r="I62" s="135"/>
      <c r="J62" s="135"/>
      <c r="K62" s="135">
        <f>'将来負担比率（分子）の構造'!L$45</f>
        <v>4983</v>
      </c>
      <c r="L62" s="135"/>
      <c r="M62" s="135"/>
      <c r="N62" s="135">
        <f>'将来負担比率（分子）の構造'!M$45</f>
        <v>4739</v>
      </c>
      <c r="O62" s="135"/>
      <c r="P62" s="135"/>
    </row>
    <row r="63" spans="1:16">
      <c r="A63" s="135" t="s">
        <v>28</v>
      </c>
      <c r="B63" s="135">
        <f>'将来負担比率（分子）の構造'!I$44</f>
        <v>7440</v>
      </c>
      <c r="C63" s="135"/>
      <c r="D63" s="135"/>
      <c r="E63" s="135">
        <f>'将来負担比率（分子）の構造'!J$44</f>
        <v>6713</v>
      </c>
      <c r="F63" s="135"/>
      <c r="G63" s="135"/>
      <c r="H63" s="135">
        <f>'将来負担比率（分子）の構造'!K$44</f>
        <v>5996</v>
      </c>
      <c r="I63" s="135"/>
      <c r="J63" s="135"/>
      <c r="K63" s="135">
        <f>'将来負担比率（分子）の構造'!L$44</f>
        <v>5248</v>
      </c>
      <c r="L63" s="135"/>
      <c r="M63" s="135"/>
      <c r="N63" s="135">
        <f>'将来負担比率（分子）の構造'!M$44</f>
        <v>4501</v>
      </c>
      <c r="O63" s="135"/>
      <c r="P63" s="135"/>
    </row>
    <row r="64" spans="1:16">
      <c r="A64" s="135" t="s">
        <v>27</v>
      </c>
      <c r="B64" s="135">
        <f>'将来負担比率（分子）の構造'!I$43</f>
        <v>22341</v>
      </c>
      <c r="C64" s="135"/>
      <c r="D64" s="135"/>
      <c r="E64" s="135">
        <f>'将来負担比率（分子）の構造'!J$43</f>
        <v>21619</v>
      </c>
      <c r="F64" s="135"/>
      <c r="G64" s="135"/>
      <c r="H64" s="135">
        <f>'将来負担比率（分子）の構造'!K$43</f>
        <v>20528</v>
      </c>
      <c r="I64" s="135"/>
      <c r="J64" s="135"/>
      <c r="K64" s="135">
        <f>'将来負担比率（分子）の構造'!L$43</f>
        <v>19856</v>
      </c>
      <c r="L64" s="135"/>
      <c r="M64" s="135"/>
      <c r="N64" s="135">
        <f>'将来負担比率（分子）の構造'!M$43</f>
        <v>19355</v>
      </c>
      <c r="O64" s="135"/>
      <c r="P64" s="135"/>
    </row>
    <row r="65" spans="1:16">
      <c r="A65" s="135" t="s">
        <v>26</v>
      </c>
      <c r="B65" s="135">
        <f>'将来負担比率（分子）の構造'!I$42</f>
        <v>3735</v>
      </c>
      <c r="C65" s="135"/>
      <c r="D65" s="135"/>
      <c r="E65" s="135">
        <f>'将来負担比率（分子）の構造'!J$42</f>
        <v>835</v>
      </c>
      <c r="F65" s="135"/>
      <c r="G65" s="135"/>
      <c r="H65" s="135">
        <f>'将来負担比率（分子）の構造'!K$42</f>
        <v>1081</v>
      </c>
      <c r="I65" s="135"/>
      <c r="J65" s="135"/>
      <c r="K65" s="135">
        <f>'将来負担比率（分子）の構造'!L$42</f>
        <v>939</v>
      </c>
      <c r="L65" s="135"/>
      <c r="M65" s="135"/>
      <c r="N65" s="135">
        <f>'将来負担比率（分子）の構造'!M$42</f>
        <v>796</v>
      </c>
      <c r="O65" s="135"/>
      <c r="P65" s="135"/>
    </row>
    <row r="66" spans="1:16">
      <c r="A66" s="135" t="s">
        <v>25</v>
      </c>
      <c r="B66" s="135">
        <f>'将来負担比率（分子）の構造'!I$41</f>
        <v>24155</v>
      </c>
      <c r="C66" s="135"/>
      <c r="D66" s="135"/>
      <c r="E66" s="135">
        <f>'将来負担比率（分子）の構造'!J$41</f>
        <v>26490</v>
      </c>
      <c r="F66" s="135"/>
      <c r="G66" s="135"/>
      <c r="H66" s="135">
        <f>'将来負担比率（分子）の構造'!K$41</f>
        <v>26488</v>
      </c>
      <c r="I66" s="135"/>
      <c r="J66" s="135"/>
      <c r="K66" s="135">
        <f>'将来負担比率（分子）の構造'!L$41</f>
        <v>26425</v>
      </c>
      <c r="L66" s="135"/>
      <c r="M66" s="135"/>
      <c r="N66" s="135">
        <f>'将来負担比率（分子）の構造'!M$41</f>
        <v>26297</v>
      </c>
      <c r="O66" s="135"/>
      <c r="P66" s="135"/>
    </row>
    <row r="67" spans="1:16">
      <c r="A67" s="135" t="s">
        <v>63</v>
      </c>
      <c r="B67" s="135" t="e">
        <f>NA()</f>
        <v>#N/A</v>
      </c>
      <c r="C67" s="135">
        <f>IF(ISNUMBER('将来負担比率（分子）の構造'!I$52), IF('将来負担比率（分子）の構造'!I$52 &lt; 0, 0, '将来負担比率（分子）の構造'!I$52), NA())</f>
        <v>19783</v>
      </c>
      <c r="D67" s="135" t="e">
        <f>NA()</f>
        <v>#N/A</v>
      </c>
      <c r="E67" s="135" t="e">
        <f>NA()</f>
        <v>#N/A</v>
      </c>
      <c r="F67" s="135">
        <f>IF(ISNUMBER('将来負担比率（分子）の構造'!J$52), IF('将来負担比率（分子）の構造'!J$52 &lt; 0, 0, '将来負担比率（分子）の構造'!J$52), NA())</f>
        <v>17928</v>
      </c>
      <c r="G67" s="135" t="e">
        <f>NA()</f>
        <v>#N/A</v>
      </c>
      <c r="H67" s="135" t="e">
        <f>NA()</f>
        <v>#N/A</v>
      </c>
      <c r="I67" s="135">
        <f>IF(ISNUMBER('将来負担比率（分子）の構造'!K$52), IF('将来負担比率（分子）の構造'!K$52 &lt; 0, 0, '将来負担比率（分子）の構造'!K$52), NA())</f>
        <v>16064</v>
      </c>
      <c r="J67" s="135" t="e">
        <f>NA()</f>
        <v>#N/A</v>
      </c>
      <c r="K67" s="135" t="e">
        <f>NA()</f>
        <v>#N/A</v>
      </c>
      <c r="L67" s="135">
        <f>IF(ISNUMBER('将来負担比率（分子）の構造'!L$52), IF('将来負担比率（分子）の構造'!L$52 &lt; 0, 0, '将来負担比率（分子）の構造'!L$52), NA())</f>
        <v>13762</v>
      </c>
      <c r="M67" s="135" t="e">
        <f>NA()</f>
        <v>#N/A</v>
      </c>
      <c r="N67" s="135" t="e">
        <f>NA()</f>
        <v>#N/A</v>
      </c>
      <c r="O67" s="135">
        <f>IF(ISNUMBER('将来負担比率（分子）の構造'!M$52), IF('将来負担比率（分子）の構造'!M$52 &lt; 0, 0, '将来負担比率（分子）の構造'!M$52), NA())</f>
        <v>12242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11509816</v>
      </c>
      <c r="S5" s="581"/>
      <c r="T5" s="581"/>
      <c r="U5" s="581"/>
      <c r="V5" s="581"/>
      <c r="W5" s="581"/>
      <c r="X5" s="581"/>
      <c r="Y5" s="582"/>
      <c r="Z5" s="583">
        <v>39.200000000000003</v>
      </c>
      <c r="AA5" s="583"/>
      <c r="AB5" s="583"/>
      <c r="AC5" s="583"/>
      <c r="AD5" s="584">
        <v>10643810</v>
      </c>
      <c r="AE5" s="584"/>
      <c r="AF5" s="584"/>
      <c r="AG5" s="584"/>
      <c r="AH5" s="584"/>
      <c r="AI5" s="584"/>
      <c r="AJ5" s="584"/>
      <c r="AK5" s="584"/>
      <c r="AL5" s="585">
        <v>64.599999999999994</v>
      </c>
      <c r="AM5" s="586"/>
      <c r="AN5" s="586"/>
      <c r="AO5" s="587"/>
      <c r="AP5" s="577" t="s">
        <v>207</v>
      </c>
      <c r="AQ5" s="578"/>
      <c r="AR5" s="578"/>
      <c r="AS5" s="578"/>
      <c r="AT5" s="578"/>
      <c r="AU5" s="578"/>
      <c r="AV5" s="578"/>
      <c r="AW5" s="578"/>
      <c r="AX5" s="578"/>
      <c r="AY5" s="578"/>
      <c r="AZ5" s="578"/>
      <c r="BA5" s="578"/>
      <c r="BB5" s="578"/>
      <c r="BC5" s="578"/>
      <c r="BD5" s="578"/>
      <c r="BE5" s="578"/>
      <c r="BF5" s="579"/>
      <c r="BG5" s="591">
        <v>10642131</v>
      </c>
      <c r="BH5" s="592"/>
      <c r="BI5" s="592"/>
      <c r="BJ5" s="592"/>
      <c r="BK5" s="592"/>
      <c r="BL5" s="592"/>
      <c r="BM5" s="592"/>
      <c r="BN5" s="593"/>
      <c r="BO5" s="594">
        <v>92.5</v>
      </c>
      <c r="BP5" s="594"/>
      <c r="BQ5" s="594"/>
      <c r="BR5" s="594"/>
      <c r="BS5" s="595">
        <v>81810</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176117</v>
      </c>
      <c r="S6" s="592"/>
      <c r="T6" s="592"/>
      <c r="U6" s="592"/>
      <c r="V6" s="592"/>
      <c r="W6" s="592"/>
      <c r="X6" s="592"/>
      <c r="Y6" s="593"/>
      <c r="Z6" s="594">
        <v>0.6</v>
      </c>
      <c r="AA6" s="594"/>
      <c r="AB6" s="594"/>
      <c r="AC6" s="594"/>
      <c r="AD6" s="595">
        <v>176117</v>
      </c>
      <c r="AE6" s="595"/>
      <c r="AF6" s="595"/>
      <c r="AG6" s="595"/>
      <c r="AH6" s="595"/>
      <c r="AI6" s="595"/>
      <c r="AJ6" s="595"/>
      <c r="AK6" s="595"/>
      <c r="AL6" s="596">
        <v>1.1000000000000001</v>
      </c>
      <c r="AM6" s="597"/>
      <c r="AN6" s="597"/>
      <c r="AO6" s="598"/>
      <c r="AP6" s="588" t="s">
        <v>212</v>
      </c>
      <c r="AQ6" s="589"/>
      <c r="AR6" s="589"/>
      <c r="AS6" s="589"/>
      <c r="AT6" s="589"/>
      <c r="AU6" s="589"/>
      <c r="AV6" s="589"/>
      <c r="AW6" s="589"/>
      <c r="AX6" s="589"/>
      <c r="AY6" s="589"/>
      <c r="AZ6" s="589"/>
      <c r="BA6" s="589"/>
      <c r="BB6" s="589"/>
      <c r="BC6" s="589"/>
      <c r="BD6" s="589"/>
      <c r="BE6" s="589"/>
      <c r="BF6" s="590"/>
      <c r="BG6" s="591">
        <v>10642131</v>
      </c>
      <c r="BH6" s="592"/>
      <c r="BI6" s="592"/>
      <c r="BJ6" s="592"/>
      <c r="BK6" s="592"/>
      <c r="BL6" s="592"/>
      <c r="BM6" s="592"/>
      <c r="BN6" s="593"/>
      <c r="BO6" s="594">
        <v>92.5</v>
      </c>
      <c r="BP6" s="594"/>
      <c r="BQ6" s="594"/>
      <c r="BR6" s="594"/>
      <c r="BS6" s="595">
        <v>81810</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301077</v>
      </c>
      <c r="CS6" s="592"/>
      <c r="CT6" s="592"/>
      <c r="CU6" s="592"/>
      <c r="CV6" s="592"/>
      <c r="CW6" s="592"/>
      <c r="CX6" s="592"/>
      <c r="CY6" s="593"/>
      <c r="CZ6" s="594">
        <v>1</v>
      </c>
      <c r="DA6" s="594"/>
      <c r="DB6" s="594"/>
      <c r="DC6" s="594"/>
      <c r="DD6" s="600" t="s">
        <v>214</v>
      </c>
      <c r="DE6" s="592"/>
      <c r="DF6" s="592"/>
      <c r="DG6" s="592"/>
      <c r="DH6" s="592"/>
      <c r="DI6" s="592"/>
      <c r="DJ6" s="592"/>
      <c r="DK6" s="592"/>
      <c r="DL6" s="592"/>
      <c r="DM6" s="592"/>
      <c r="DN6" s="592"/>
      <c r="DO6" s="592"/>
      <c r="DP6" s="593"/>
      <c r="DQ6" s="600">
        <v>301077</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41688</v>
      </c>
      <c r="S7" s="592"/>
      <c r="T7" s="592"/>
      <c r="U7" s="592"/>
      <c r="V7" s="592"/>
      <c r="W7" s="592"/>
      <c r="X7" s="592"/>
      <c r="Y7" s="593"/>
      <c r="Z7" s="594">
        <v>0.1</v>
      </c>
      <c r="AA7" s="594"/>
      <c r="AB7" s="594"/>
      <c r="AC7" s="594"/>
      <c r="AD7" s="595">
        <v>41688</v>
      </c>
      <c r="AE7" s="595"/>
      <c r="AF7" s="595"/>
      <c r="AG7" s="595"/>
      <c r="AH7" s="595"/>
      <c r="AI7" s="595"/>
      <c r="AJ7" s="595"/>
      <c r="AK7" s="595"/>
      <c r="AL7" s="596">
        <v>0.3</v>
      </c>
      <c r="AM7" s="597"/>
      <c r="AN7" s="597"/>
      <c r="AO7" s="598"/>
      <c r="AP7" s="588" t="s">
        <v>216</v>
      </c>
      <c r="AQ7" s="589"/>
      <c r="AR7" s="589"/>
      <c r="AS7" s="589"/>
      <c r="AT7" s="589"/>
      <c r="AU7" s="589"/>
      <c r="AV7" s="589"/>
      <c r="AW7" s="589"/>
      <c r="AX7" s="589"/>
      <c r="AY7" s="589"/>
      <c r="AZ7" s="589"/>
      <c r="BA7" s="589"/>
      <c r="BB7" s="589"/>
      <c r="BC7" s="589"/>
      <c r="BD7" s="589"/>
      <c r="BE7" s="589"/>
      <c r="BF7" s="590"/>
      <c r="BG7" s="591">
        <v>4636688</v>
      </c>
      <c r="BH7" s="592"/>
      <c r="BI7" s="592"/>
      <c r="BJ7" s="592"/>
      <c r="BK7" s="592"/>
      <c r="BL7" s="592"/>
      <c r="BM7" s="592"/>
      <c r="BN7" s="593"/>
      <c r="BO7" s="594">
        <v>40.299999999999997</v>
      </c>
      <c r="BP7" s="594"/>
      <c r="BQ7" s="594"/>
      <c r="BR7" s="594"/>
      <c r="BS7" s="595">
        <v>81810</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2949286</v>
      </c>
      <c r="CS7" s="592"/>
      <c r="CT7" s="592"/>
      <c r="CU7" s="592"/>
      <c r="CV7" s="592"/>
      <c r="CW7" s="592"/>
      <c r="CX7" s="592"/>
      <c r="CY7" s="593"/>
      <c r="CZ7" s="594">
        <v>10.1</v>
      </c>
      <c r="DA7" s="594"/>
      <c r="DB7" s="594"/>
      <c r="DC7" s="594"/>
      <c r="DD7" s="600">
        <v>156386</v>
      </c>
      <c r="DE7" s="592"/>
      <c r="DF7" s="592"/>
      <c r="DG7" s="592"/>
      <c r="DH7" s="592"/>
      <c r="DI7" s="592"/>
      <c r="DJ7" s="592"/>
      <c r="DK7" s="592"/>
      <c r="DL7" s="592"/>
      <c r="DM7" s="592"/>
      <c r="DN7" s="592"/>
      <c r="DO7" s="592"/>
      <c r="DP7" s="593"/>
      <c r="DQ7" s="600">
        <v>2644364</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60674</v>
      </c>
      <c r="S8" s="592"/>
      <c r="T8" s="592"/>
      <c r="U8" s="592"/>
      <c r="V8" s="592"/>
      <c r="W8" s="592"/>
      <c r="X8" s="592"/>
      <c r="Y8" s="593"/>
      <c r="Z8" s="594">
        <v>0.2</v>
      </c>
      <c r="AA8" s="594"/>
      <c r="AB8" s="594"/>
      <c r="AC8" s="594"/>
      <c r="AD8" s="595">
        <v>60674</v>
      </c>
      <c r="AE8" s="595"/>
      <c r="AF8" s="595"/>
      <c r="AG8" s="595"/>
      <c r="AH8" s="595"/>
      <c r="AI8" s="595"/>
      <c r="AJ8" s="595"/>
      <c r="AK8" s="595"/>
      <c r="AL8" s="596">
        <v>0.4</v>
      </c>
      <c r="AM8" s="597"/>
      <c r="AN8" s="597"/>
      <c r="AO8" s="598"/>
      <c r="AP8" s="588" t="s">
        <v>219</v>
      </c>
      <c r="AQ8" s="589"/>
      <c r="AR8" s="589"/>
      <c r="AS8" s="589"/>
      <c r="AT8" s="589"/>
      <c r="AU8" s="589"/>
      <c r="AV8" s="589"/>
      <c r="AW8" s="589"/>
      <c r="AX8" s="589"/>
      <c r="AY8" s="589"/>
      <c r="AZ8" s="589"/>
      <c r="BA8" s="589"/>
      <c r="BB8" s="589"/>
      <c r="BC8" s="589"/>
      <c r="BD8" s="589"/>
      <c r="BE8" s="589"/>
      <c r="BF8" s="590"/>
      <c r="BG8" s="591">
        <v>100658</v>
      </c>
      <c r="BH8" s="592"/>
      <c r="BI8" s="592"/>
      <c r="BJ8" s="592"/>
      <c r="BK8" s="592"/>
      <c r="BL8" s="592"/>
      <c r="BM8" s="592"/>
      <c r="BN8" s="593"/>
      <c r="BO8" s="594">
        <v>0.9</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12978357</v>
      </c>
      <c r="CS8" s="592"/>
      <c r="CT8" s="592"/>
      <c r="CU8" s="592"/>
      <c r="CV8" s="592"/>
      <c r="CW8" s="592"/>
      <c r="CX8" s="592"/>
      <c r="CY8" s="593"/>
      <c r="CZ8" s="594">
        <v>44.3</v>
      </c>
      <c r="DA8" s="594"/>
      <c r="DB8" s="594"/>
      <c r="DC8" s="594"/>
      <c r="DD8" s="600">
        <v>8407</v>
      </c>
      <c r="DE8" s="592"/>
      <c r="DF8" s="592"/>
      <c r="DG8" s="592"/>
      <c r="DH8" s="592"/>
      <c r="DI8" s="592"/>
      <c r="DJ8" s="592"/>
      <c r="DK8" s="592"/>
      <c r="DL8" s="592"/>
      <c r="DM8" s="592"/>
      <c r="DN8" s="592"/>
      <c r="DO8" s="592"/>
      <c r="DP8" s="593"/>
      <c r="DQ8" s="600">
        <v>5627038</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93246</v>
      </c>
      <c r="S9" s="592"/>
      <c r="T9" s="592"/>
      <c r="U9" s="592"/>
      <c r="V9" s="592"/>
      <c r="W9" s="592"/>
      <c r="X9" s="592"/>
      <c r="Y9" s="593"/>
      <c r="Z9" s="594">
        <v>0.3</v>
      </c>
      <c r="AA9" s="594"/>
      <c r="AB9" s="594"/>
      <c r="AC9" s="594"/>
      <c r="AD9" s="595">
        <v>93246</v>
      </c>
      <c r="AE9" s="595"/>
      <c r="AF9" s="595"/>
      <c r="AG9" s="595"/>
      <c r="AH9" s="595"/>
      <c r="AI9" s="595"/>
      <c r="AJ9" s="595"/>
      <c r="AK9" s="595"/>
      <c r="AL9" s="596">
        <v>0.6</v>
      </c>
      <c r="AM9" s="597"/>
      <c r="AN9" s="597"/>
      <c r="AO9" s="598"/>
      <c r="AP9" s="588" t="s">
        <v>222</v>
      </c>
      <c r="AQ9" s="589"/>
      <c r="AR9" s="589"/>
      <c r="AS9" s="589"/>
      <c r="AT9" s="589"/>
      <c r="AU9" s="589"/>
      <c r="AV9" s="589"/>
      <c r="AW9" s="589"/>
      <c r="AX9" s="589"/>
      <c r="AY9" s="589"/>
      <c r="AZ9" s="589"/>
      <c r="BA9" s="589"/>
      <c r="BB9" s="589"/>
      <c r="BC9" s="589"/>
      <c r="BD9" s="589"/>
      <c r="BE9" s="589"/>
      <c r="BF9" s="590"/>
      <c r="BG9" s="591">
        <v>3815988</v>
      </c>
      <c r="BH9" s="592"/>
      <c r="BI9" s="592"/>
      <c r="BJ9" s="592"/>
      <c r="BK9" s="592"/>
      <c r="BL9" s="592"/>
      <c r="BM9" s="592"/>
      <c r="BN9" s="593"/>
      <c r="BO9" s="594">
        <v>33.200000000000003</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3807874</v>
      </c>
      <c r="CS9" s="592"/>
      <c r="CT9" s="592"/>
      <c r="CU9" s="592"/>
      <c r="CV9" s="592"/>
      <c r="CW9" s="592"/>
      <c r="CX9" s="592"/>
      <c r="CY9" s="593"/>
      <c r="CZ9" s="594">
        <v>13</v>
      </c>
      <c r="DA9" s="594"/>
      <c r="DB9" s="594"/>
      <c r="DC9" s="594"/>
      <c r="DD9" s="600">
        <v>20137</v>
      </c>
      <c r="DE9" s="592"/>
      <c r="DF9" s="592"/>
      <c r="DG9" s="592"/>
      <c r="DH9" s="592"/>
      <c r="DI9" s="592"/>
      <c r="DJ9" s="592"/>
      <c r="DK9" s="592"/>
      <c r="DL9" s="592"/>
      <c r="DM9" s="592"/>
      <c r="DN9" s="592"/>
      <c r="DO9" s="592"/>
      <c r="DP9" s="593"/>
      <c r="DQ9" s="600">
        <v>3229816</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777494</v>
      </c>
      <c r="S10" s="592"/>
      <c r="T10" s="592"/>
      <c r="U10" s="592"/>
      <c r="V10" s="592"/>
      <c r="W10" s="592"/>
      <c r="X10" s="592"/>
      <c r="Y10" s="593"/>
      <c r="Z10" s="594">
        <v>2.6</v>
      </c>
      <c r="AA10" s="594"/>
      <c r="AB10" s="594"/>
      <c r="AC10" s="594"/>
      <c r="AD10" s="595">
        <v>777494</v>
      </c>
      <c r="AE10" s="595"/>
      <c r="AF10" s="595"/>
      <c r="AG10" s="595"/>
      <c r="AH10" s="595"/>
      <c r="AI10" s="595"/>
      <c r="AJ10" s="595"/>
      <c r="AK10" s="595"/>
      <c r="AL10" s="596">
        <v>4.7</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189872</v>
      </c>
      <c r="BH10" s="592"/>
      <c r="BI10" s="592"/>
      <c r="BJ10" s="592"/>
      <c r="BK10" s="592"/>
      <c r="BL10" s="592"/>
      <c r="BM10" s="592"/>
      <c r="BN10" s="593"/>
      <c r="BO10" s="594">
        <v>1.6</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63893</v>
      </c>
      <c r="CS10" s="592"/>
      <c r="CT10" s="592"/>
      <c r="CU10" s="592"/>
      <c r="CV10" s="592"/>
      <c r="CW10" s="592"/>
      <c r="CX10" s="592"/>
      <c r="CY10" s="593"/>
      <c r="CZ10" s="594">
        <v>0.2</v>
      </c>
      <c r="DA10" s="594"/>
      <c r="DB10" s="594"/>
      <c r="DC10" s="594"/>
      <c r="DD10" s="600" t="s">
        <v>111</v>
      </c>
      <c r="DE10" s="592"/>
      <c r="DF10" s="592"/>
      <c r="DG10" s="592"/>
      <c r="DH10" s="592"/>
      <c r="DI10" s="592"/>
      <c r="DJ10" s="592"/>
      <c r="DK10" s="592"/>
      <c r="DL10" s="592"/>
      <c r="DM10" s="592"/>
      <c r="DN10" s="592"/>
      <c r="DO10" s="592"/>
      <c r="DP10" s="593"/>
      <c r="DQ10" s="600">
        <v>31771</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530170</v>
      </c>
      <c r="BH11" s="592"/>
      <c r="BI11" s="592"/>
      <c r="BJ11" s="592"/>
      <c r="BK11" s="592"/>
      <c r="BL11" s="592"/>
      <c r="BM11" s="592"/>
      <c r="BN11" s="593"/>
      <c r="BO11" s="594">
        <v>4.5999999999999996</v>
      </c>
      <c r="BP11" s="594"/>
      <c r="BQ11" s="594"/>
      <c r="BR11" s="594"/>
      <c r="BS11" s="600">
        <v>81810</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246352</v>
      </c>
      <c r="CS11" s="592"/>
      <c r="CT11" s="592"/>
      <c r="CU11" s="592"/>
      <c r="CV11" s="592"/>
      <c r="CW11" s="592"/>
      <c r="CX11" s="592"/>
      <c r="CY11" s="593"/>
      <c r="CZ11" s="594">
        <v>0.8</v>
      </c>
      <c r="DA11" s="594"/>
      <c r="DB11" s="594"/>
      <c r="DC11" s="594"/>
      <c r="DD11" s="600">
        <v>109746</v>
      </c>
      <c r="DE11" s="592"/>
      <c r="DF11" s="592"/>
      <c r="DG11" s="592"/>
      <c r="DH11" s="592"/>
      <c r="DI11" s="592"/>
      <c r="DJ11" s="592"/>
      <c r="DK11" s="592"/>
      <c r="DL11" s="592"/>
      <c r="DM11" s="592"/>
      <c r="DN11" s="592"/>
      <c r="DO11" s="592"/>
      <c r="DP11" s="593"/>
      <c r="DQ11" s="600">
        <v>220077</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4942736</v>
      </c>
      <c r="BH12" s="592"/>
      <c r="BI12" s="592"/>
      <c r="BJ12" s="592"/>
      <c r="BK12" s="592"/>
      <c r="BL12" s="592"/>
      <c r="BM12" s="592"/>
      <c r="BN12" s="593"/>
      <c r="BO12" s="594">
        <v>42.9</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254848</v>
      </c>
      <c r="CS12" s="592"/>
      <c r="CT12" s="592"/>
      <c r="CU12" s="592"/>
      <c r="CV12" s="592"/>
      <c r="CW12" s="592"/>
      <c r="CX12" s="592"/>
      <c r="CY12" s="593"/>
      <c r="CZ12" s="594">
        <v>0.9</v>
      </c>
      <c r="DA12" s="594"/>
      <c r="DB12" s="594"/>
      <c r="DC12" s="594"/>
      <c r="DD12" s="600" t="s">
        <v>111</v>
      </c>
      <c r="DE12" s="592"/>
      <c r="DF12" s="592"/>
      <c r="DG12" s="592"/>
      <c r="DH12" s="592"/>
      <c r="DI12" s="592"/>
      <c r="DJ12" s="592"/>
      <c r="DK12" s="592"/>
      <c r="DL12" s="592"/>
      <c r="DM12" s="592"/>
      <c r="DN12" s="592"/>
      <c r="DO12" s="592"/>
      <c r="DP12" s="593"/>
      <c r="DQ12" s="600">
        <v>98576</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86402</v>
      </c>
      <c r="S13" s="592"/>
      <c r="T13" s="592"/>
      <c r="U13" s="592"/>
      <c r="V13" s="592"/>
      <c r="W13" s="592"/>
      <c r="X13" s="592"/>
      <c r="Y13" s="593"/>
      <c r="Z13" s="594">
        <v>0.3</v>
      </c>
      <c r="AA13" s="594"/>
      <c r="AB13" s="594"/>
      <c r="AC13" s="594"/>
      <c r="AD13" s="595">
        <v>86402</v>
      </c>
      <c r="AE13" s="595"/>
      <c r="AF13" s="595"/>
      <c r="AG13" s="595"/>
      <c r="AH13" s="595"/>
      <c r="AI13" s="595"/>
      <c r="AJ13" s="595"/>
      <c r="AK13" s="595"/>
      <c r="AL13" s="596">
        <v>0.5</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4743479</v>
      </c>
      <c r="BH13" s="592"/>
      <c r="BI13" s="592"/>
      <c r="BJ13" s="592"/>
      <c r="BK13" s="592"/>
      <c r="BL13" s="592"/>
      <c r="BM13" s="592"/>
      <c r="BN13" s="593"/>
      <c r="BO13" s="594">
        <v>41.2</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2318157</v>
      </c>
      <c r="CS13" s="592"/>
      <c r="CT13" s="592"/>
      <c r="CU13" s="592"/>
      <c r="CV13" s="592"/>
      <c r="CW13" s="592"/>
      <c r="CX13" s="592"/>
      <c r="CY13" s="593"/>
      <c r="CZ13" s="594">
        <v>7.9</v>
      </c>
      <c r="DA13" s="594"/>
      <c r="DB13" s="594"/>
      <c r="DC13" s="594"/>
      <c r="DD13" s="600">
        <v>252927</v>
      </c>
      <c r="DE13" s="592"/>
      <c r="DF13" s="592"/>
      <c r="DG13" s="592"/>
      <c r="DH13" s="592"/>
      <c r="DI13" s="592"/>
      <c r="DJ13" s="592"/>
      <c r="DK13" s="592"/>
      <c r="DL13" s="592"/>
      <c r="DM13" s="592"/>
      <c r="DN13" s="592"/>
      <c r="DO13" s="592"/>
      <c r="DP13" s="593"/>
      <c r="DQ13" s="600">
        <v>2072302</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146060</v>
      </c>
      <c r="BH14" s="592"/>
      <c r="BI14" s="592"/>
      <c r="BJ14" s="592"/>
      <c r="BK14" s="592"/>
      <c r="BL14" s="592"/>
      <c r="BM14" s="592"/>
      <c r="BN14" s="593"/>
      <c r="BO14" s="594">
        <v>1.3</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966198</v>
      </c>
      <c r="CS14" s="592"/>
      <c r="CT14" s="592"/>
      <c r="CU14" s="592"/>
      <c r="CV14" s="592"/>
      <c r="CW14" s="592"/>
      <c r="CX14" s="592"/>
      <c r="CY14" s="593"/>
      <c r="CZ14" s="594">
        <v>3.3</v>
      </c>
      <c r="DA14" s="594"/>
      <c r="DB14" s="594"/>
      <c r="DC14" s="594"/>
      <c r="DD14" s="600">
        <v>131971</v>
      </c>
      <c r="DE14" s="592"/>
      <c r="DF14" s="592"/>
      <c r="DG14" s="592"/>
      <c r="DH14" s="592"/>
      <c r="DI14" s="592"/>
      <c r="DJ14" s="592"/>
      <c r="DK14" s="592"/>
      <c r="DL14" s="592"/>
      <c r="DM14" s="592"/>
      <c r="DN14" s="592"/>
      <c r="DO14" s="592"/>
      <c r="DP14" s="593"/>
      <c r="DQ14" s="600">
        <v>822575</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82393</v>
      </c>
      <c r="S15" s="592"/>
      <c r="T15" s="592"/>
      <c r="U15" s="592"/>
      <c r="V15" s="592"/>
      <c r="W15" s="592"/>
      <c r="X15" s="592"/>
      <c r="Y15" s="593"/>
      <c r="Z15" s="594">
        <v>0.3</v>
      </c>
      <c r="AA15" s="594"/>
      <c r="AB15" s="594"/>
      <c r="AC15" s="594"/>
      <c r="AD15" s="595">
        <v>82393</v>
      </c>
      <c r="AE15" s="595"/>
      <c r="AF15" s="595"/>
      <c r="AG15" s="595"/>
      <c r="AH15" s="595"/>
      <c r="AI15" s="595"/>
      <c r="AJ15" s="595"/>
      <c r="AK15" s="595"/>
      <c r="AL15" s="596">
        <v>0.5</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916647</v>
      </c>
      <c r="BH15" s="592"/>
      <c r="BI15" s="592"/>
      <c r="BJ15" s="592"/>
      <c r="BK15" s="592"/>
      <c r="BL15" s="592"/>
      <c r="BM15" s="592"/>
      <c r="BN15" s="593"/>
      <c r="BO15" s="594">
        <v>8</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2653648</v>
      </c>
      <c r="CS15" s="592"/>
      <c r="CT15" s="592"/>
      <c r="CU15" s="592"/>
      <c r="CV15" s="592"/>
      <c r="CW15" s="592"/>
      <c r="CX15" s="592"/>
      <c r="CY15" s="593"/>
      <c r="CZ15" s="594">
        <v>9</v>
      </c>
      <c r="DA15" s="594"/>
      <c r="DB15" s="594"/>
      <c r="DC15" s="594"/>
      <c r="DD15" s="600">
        <v>657293</v>
      </c>
      <c r="DE15" s="592"/>
      <c r="DF15" s="592"/>
      <c r="DG15" s="592"/>
      <c r="DH15" s="592"/>
      <c r="DI15" s="592"/>
      <c r="DJ15" s="592"/>
      <c r="DK15" s="592"/>
      <c r="DL15" s="592"/>
      <c r="DM15" s="592"/>
      <c r="DN15" s="592"/>
      <c r="DO15" s="592"/>
      <c r="DP15" s="593"/>
      <c r="DQ15" s="600">
        <v>1972878</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4820557</v>
      </c>
      <c r="S16" s="592"/>
      <c r="T16" s="592"/>
      <c r="U16" s="592"/>
      <c r="V16" s="592"/>
      <c r="W16" s="592"/>
      <c r="X16" s="592"/>
      <c r="Y16" s="593"/>
      <c r="Z16" s="594">
        <v>16.399999999999999</v>
      </c>
      <c r="AA16" s="594"/>
      <c r="AB16" s="594"/>
      <c r="AC16" s="594"/>
      <c r="AD16" s="595">
        <v>4400150</v>
      </c>
      <c r="AE16" s="595"/>
      <c r="AF16" s="595"/>
      <c r="AG16" s="595"/>
      <c r="AH16" s="595"/>
      <c r="AI16" s="595"/>
      <c r="AJ16" s="595"/>
      <c r="AK16" s="595"/>
      <c r="AL16" s="596">
        <v>26.7</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t="s">
        <v>111</v>
      </c>
      <c r="CS16" s="592"/>
      <c r="CT16" s="592"/>
      <c r="CU16" s="592"/>
      <c r="CV16" s="592"/>
      <c r="CW16" s="592"/>
      <c r="CX16" s="592"/>
      <c r="CY16" s="593"/>
      <c r="CZ16" s="594" t="s">
        <v>111</v>
      </c>
      <c r="DA16" s="594"/>
      <c r="DB16" s="594"/>
      <c r="DC16" s="594"/>
      <c r="DD16" s="600" t="s">
        <v>111</v>
      </c>
      <c r="DE16" s="592"/>
      <c r="DF16" s="592"/>
      <c r="DG16" s="592"/>
      <c r="DH16" s="592"/>
      <c r="DI16" s="592"/>
      <c r="DJ16" s="592"/>
      <c r="DK16" s="592"/>
      <c r="DL16" s="592"/>
      <c r="DM16" s="592"/>
      <c r="DN16" s="592"/>
      <c r="DO16" s="592"/>
      <c r="DP16" s="593"/>
      <c r="DQ16" s="600" t="s">
        <v>111</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4400150</v>
      </c>
      <c r="S17" s="592"/>
      <c r="T17" s="592"/>
      <c r="U17" s="592"/>
      <c r="V17" s="592"/>
      <c r="W17" s="592"/>
      <c r="X17" s="592"/>
      <c r="Y17" s="593"/>
      <c r="Z17" s="594">
        <v>15</v>
      </c>
      <c r="AA17" s="594"/>
      <c r="AB17" s="594"/>
      <c r="AC17" s="594"/>
      <c r="AD17" s="595">
        <v>4400150</v>
      </c>
      <c r="AE17" s="595"/>
      <c r="AF17" s="595"/>
      <c r="AG17" s="595"/>
      <c r="AH17" s="595"/>
      <c r="AI17" s="595"/>
      <c r="AJ17" s="595"/>
      <c r="AK17" s="595"/>
      <c r="AL17" s="596">
        <v>26.7</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2785307</v>
      </c>
      <c r="CS17" s="592"/>
      <c r="CT17" s="592"/>
      <c r="CU17" s="592"/>
      <c r="CV17" s="592"/>
      <c r="CW17" s="592"/>
      <c r="CX17" s="592"/>
      <c r="CY17" s="593"/>
      <c r="CZ17" s="594">
        <v>9.5</v>
      </c>
      <c r="DA17" s="594"/>
      <c r="DB17" s="594"/>
      <c r="DC17" s="594"/>
      <c r="DD17" s="600" t="s">
        <v>111</v>
      </c>
      <c r="DE17" s="592"/>
      <c r="DF17" s="592"/>
      <c r="DG17" s="592"/>
      <c r="DH17" s="592"/>
      <c r="DI17" s="592"/>
      <c r="DJ17" s="592"/>
      <c r="DK17" s="592"/>
      <c r="DL17" s="592"/>
      <c r="DM17" s="592"/>
      <c r="DN17" s="592"/>
      <c r="DO17" s="592"/>
      <c r="DP17" s="593"/>
      <c r="DQ17" s="600">
        <v>2785307</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420402</v>
      </c>
      <c r="S18" s="592"/>
      <c r="T18" s="592"/>
      <c r="U18" s="592"/>
      <c r="V18" s="592"/>
      <c r="W18" s="592"/>
      <c r="X18" s="592"/>
      <c r="Y18" s="593"/>
      <c r="Z18" s="594">
        <v>1.4</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5</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867685</v>
      </c>
      <c r="BH19" s="592"/>
      <c r="BI19" s="592"/>
      <c r="BJ19" s="592"/>
      <c r="BK19" s="592"/>
      <c r="BL19" s="592"/>
      <c r="BM19" s="592"/>
      <c r="BN19" s="593"/>
      <c r="BO19" s="594">
        <v>7.5</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17648387</v>
      </c>
      <c r="S20" s="592"/>
      <c r="T20" s="592"/>
      <c r="U20" s="592"/>
      <c r="V20" s="592"/>
      <c r="W20" s="592"/>
      <c r="X20" s="592"/>
      <c r="Y20" s="593"/>
      <c r="Z20" s="594">
        <v>60</v>
      </c>
      <c r="AA20" s="594"/>
      <c r="AB20" s="594"/>
      <c r="AC20" s="594"/>
      <c r="AD20" s="595">
        <v>16361974</v>
      </c>
      <c r="AE20" s="595"/>
      <c r="AF20" s="595"/>
      <c r="AG20" s="595"/>
      <c r="AH20" s="595"/>
      <c r="AI20" s="595"/>
      <c r="AJ20" s="595"/>
      <c r="AK20" s="595"/>
      <c r="AL20" s="596">
        <v>99.3</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867685</v>
      </c>
      <c r="BH20" s="592"/>
      <c r="BI20" s="592"/>
      <c r="BJ20" s="592"/>
      <c r="BK20" s="592"/>
      <c r="BL20" s="592"/>
      <c r="BM20" s="592"/>
      <c r="BN20" s="593"/>
      <c r="BO20" s="594">
        <v>7.5</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29324997</v>
      </c>
      <c r="CS20" s="592"/>
      <c r="CT20" s="592"/>
      <c r="CU20" s="592"/>
      <c r="CV20" s="592"/>
      <c r="CW20" s="592"/>
      <c r="CX20" s="592"/>
      <c r="CY20" s="593"/>
      <c r="CZ20" s="594">
        <v>100</v>
      </c>
      <c r="DA20" s="594"/>
      <c r="DB20" s="594"/>
      <c r="DC20" s="594"/>
      <c r="DD20" s="600">
        <v>1336867</v>
      </c>
      <c r="DE20" s="592"/>
      <c r="DF20" s="592"/>
      <c r="DG20" s="592"/>
      <c r="DH20" s="592"/>
      <c r="DI20" s="592"/>
      <c r="DJ20" s="592"/>
      <c r="DK20" s="592"/>
      <c r="DL20" s="592"/>
      <c r="DM20" s="592"/>
      <c r="DN20" s="592"/>
      <c r="DO20" s="592"/>
      <c r="DP20" s="593"/>
      <c r="DQ20" s="600">
        <v>19805781</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18584</v>
      </c>
      <c r="S21" s="592"/>
      <c r="T21" s="592"/>
      <c r="U21" s="592"/>
      <c r="V21" s="592"/>
      <c r="W21" s="592"/>
      <c r="X21" s="592"/>
      <c r="Y21" s="593"/>
      <c r="Z21" s="594">
        <v>0.1</v>
      </c>
      <c r="AA21" s="594"/>
      <c r="AB21" s="594"/>
      <c r="AC21" s="594"/>
      <c r="AD21" s="595">
        <v>18584</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1679</v>
      </c>
      <c r="BH21" s="592"/>
      <c r="BI21" s="592"/>
      <c r="BJ21" s="592"/>
      <c r="BK21" s="592"/>
      <c r="BL21" s="592"/>
      <c r="BM21" s="592"/>
      <c r="BN21" s="593"/>
      <c r="BO21" s="594">
        <v>0</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371479</v>
      </c>
      <c r="S22" s="592"/>
      <c r="T22" s="592"/>
      <c r="U22" s="592"/>
      <c r="V22" s="592"/>
      <c r="W22" s="592"/>
      <c r="X22" s="592"/>
      <c r="Y22" s="593"/>
      <c r="Z22" s="594">
        <v>1.3</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443417</v>
      </c>
      <c r="S23" s="592"/>
      <c r="T23" s="592"/>
      <c r="U23" s="592"/>
      <c r="V23" s="592"/>
      <c r="W23" s="592"/>
      <c r="X23" s="592"/>
      <c r="Y23" s="593"/>
      <c r="Z23" s="594">
        <v>1.5</v>
      </c>
      <c r="AA23" s="594"/>
      <c r="AB23" s="594"/>
      <c r="AC23" s="594"/>
      <c r="AD23" s="595">
        <v>77433</v>
      </c>
      <c r="AE23" s="595"/>
      <c r="AF23" s="595"/>
      <c r="AG23" s="595"/>
      <c r="AH23" s="595"/>
      <c r="AI23" s="595"/>
      <c r="AJ23" s="595"/>
      <c r="AK23" s="595"/>
      <c r="AL23" s="596">
        <v>0.5</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866006</v>
      </c>
      <c r="BH23" s="592"/>
      <c r="BI23" s="592"/>
      <c r="BJ23" s="592"/>
      <c r="BK23" s="592"/>
      <c r="BL23" s="592"/>
      <c r="BM23" s="592"/>
      <c r="BN23" s="593"/>
      <c r="BO23" s="594">
        <v>7.5</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100635</v>
      </c>
      <c r="S24" s="592"/>
      <c r="T24" s="592"/>
      <c r="U24" s="592"/>
      <c r="V24" s="592"/>
      <c r="W24" s="592"/>
      <c r="X24" s="592"/>
      <c r="Y24" s="593"/>
      <c r="Z24" s="594">
        <v>0.3</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16992596</v>
      </c>
      <c r="CS24" s="581"/>
      <c r="CT24" s="581"/>
      <c r="CU24" s="581"/>
      <c r="CV24" s="581"/>
      <c r="CW24" s="581"/>
      <c r="CX24" s="581"/>
      <c r="CY24" s="582"/>
      <c r="CZ24" s="618">
        <v>57.9</v>
      </c>
      <c r="DA24" s="619"/>
      <c r="DB24" s="619"/>
      <c r="DC24" s="620"/>
      <c r="DD24" s="617">
        <v>10190418</v>
      </c>
      <c r="DE24" s="581"/>
      <c r="DF24" s="581"/>
      <c r="DG24" s="581"/>
      <c r="DH24" s="581"/>
      <c r="DI24" s="581"/>
      <c r="DJ24" s="581"/>
      <c r="DK24" s="582"/>
      <c r="DL24" s="617">
        <v>9935108</v>
      </c>
      <c r="DM24" s="581"/>
      <c r="DN24" s="581"/>
      <c r="DO24" s="581"/>
      <c r="DP24" s="581"/>
      <c r="DQ24" s="581"/>
      <c r="DR24" s="581"/>
      <c r="DS24" s="581"/>
      <c r="DT24" s="581"/>
      <c r="DU24" s="581"/>
      <c r="DV24" s="582"/>
      <c r="DW24" s="585">
        <v>54.6</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5197835</v>
      </c>
      <c r="S25" s="592"/>
      <c r="T25" s="592"/>
      <c r="U25" s="592"/>
      <c r="V25" s="592"/>
      <c r="W25" s="592"/>
      <c r="X25" s="592"/>
      <c r="Y25" s="593"/>
      <c r="Z25" s="594">
        <v>17.7</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5449614</v>
      </c>
      <c r="CS25" s="623"/>
      <c r="CT25" s="623"/>
      <c r="CU25" s="623"/>
      <c r="CV25" s="623"/>
      <c r="CW25" s="623"/>
      <c r="CX25" s="623"/>
      <c r="CY25" s="624"/>
      <c r="CZ25" s="625">
        <v>18.600000000000001</v>
      </c>
      <c r="DA25" s="626"/>
      <c r="DB25" s="626"/>
      <c r="DC25" s="627"/>
      <c r="DD25" s="600">
        <v>5052238</v>
      </c>
      <c r="DE25" s="623"/>
      <c r="DF25" s="623"/>
      <c r="DG25" s="623"/>
      <c r="DH25" s="623"/>
      <c r="DI25" s="623"/>
      <c r="DJ25" s="623"/>
      <c r="DK25" s="624"/>
      <c r="DL25" s="600">
        <v>4797221</v>
      </c>
      <c r="DM25" s="623"/>
      <c r="DN25" s="623"/>
      <c r="DO25" s="623"/>
      <c r="DP25" s="623"/>
      <c r="DQ25" s="623"/>
      <c r="DR25" s="623"/>
      <c r="DS25" s="623"/>
      <c r="DT25" s="623"/>
      <c r="DU25" s="623"/>
      <c r="DV25" s="624"/>
      <c r="DW25" s="596">
        <v>26.4</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3229635</v>
      </c>
      <c r="CS26" s="592"/>
      <c r="CT26" s="592"/>
      <c r="CU26" s="592"/>
      <c r="CV26" s="592"/>
      <c r="CW26" s="592"/>
      <c r="CX26" s="592"/>
      <c r="CY26" s="593"/>
      <c r="CZ26" s="625">
        <v>11</v>
      </c>
      <c r="DA26" s="626"/>
      <c r="DB26" s="626"/>
      <c r="DC26" s="627"/>
      <c r="DD26" s="600">
        <v>2957141</v>
      </c>
      <c r="DE26" s="592"/>
      <c r="DF26" s="592"/>
      <c r="DG26" s="592"/>
      <c r="DH26" s="592"/>
      <c r="DI26" s="592"/>
      <c r="DJ26" s="592"/>
      <c r="DK26" s="593"/>
      <c r="DL26" s="600" t="s">
        <v>214</v>
      </c>
      <c r="DM26" s="592"/>
      <c r="DN26" s="592"/>
      <c r="DO26" s="592"/>
      <c r="DP26" s="592"/>
      <c r="DQ26" s="592"/>
      <c r="DR26" s="592"/>
      <c r="DS26" s="592"/>
      <c r="DT26" s="592"/>
      <c r="DU26" s="592"/>
      <c r="DV26" s="593"/>
      <c r="DW26" s="596" t="s">
        <v>214</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2174091</v>
      </c>
      <c r="S27" s="592"/>
      <c r="T27" s="592"/>
      <c r="U27" s="592"/>
      <c r="V27" s="592"/>
      <c r="W27" s="592"/>
      <c r="X27" s="592"/>
      <c r="Y27" s="593"/>
      <c r="Z27" s="594">
        <v>7.4</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11509816</v>
      </c>
      <c r="BH27" s="592"/>
      <c r="BI27" s="592"/>
      <c r="BJ27" s="592"/>
      <c r="BK27" s="592"/>
      <c r="BL27" s="592"/>
      <c r="BM27" s="592"/>
      <c r="BN27" s="593"/>
      <c r="BO27" s="594">
        <v>100</v>
      </c>
      <c r="BP27" s="594"/>
      <c r="BQ27" s="594"/>
      <c r="BR27" s="594"/>
      <c r="BS27" s="600">
        <v>81810</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8757675</v>
      </c>
      <c r="CS27" s="623"/>
      <c r="CT27" s="623"/>
      <c r="CU27" s="623"/>
      <c r="CV27" s="623"/>
      <c r="CW27" s="623"/>
      <c r="CX27" s="623"/>
      <c r="CY27" s="624"/>
      <c r="CZ27" s="625">
        <v>29.9</v>
      </c>
      <c r="DA27" s="626"/>
      <c r="DB27" s="626"/>
      <c r="DC27" s="627"/>
      <c r="DD27" s="600">
        <v>2352873</v>
      </c>
      <c r="DE27" s="623"/>
      <c r="DF27" s="623"/>
      <c r="DG27" s="623"/>
      <c r="DH27" s="623"/>
      <c r="DI27" s="623"/>
      <c r="DJ27" s="623"/>
      <c r="DK27" s="624"/>
      <c r="DL27" s="600">
        <v>2352580</v>
      </c>
      <c r="DM27" s="623"/>
      <c r="DN27" s="623"/>
      <c r="DO27" s="623"/>
      <c r="DP27" s="623"/>
      <c r="DQ27" s="623"/>
      <c r="DR27" s="623"/>
      <c r="DS27" s="623"/>
      <c r="DT27" s="623"/>
      <c r="DU27" s="623"/>
      <c r="DV27" s="624"/>
      <c r="DW27" s="596">
        <v>12.9</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36783</v>
      </c>
      <c r="S28" s="592"/>
      <c r="T28" s="592"/>
      <c r="U28" s="592"/>
      <c r="V28" s="592"/>
      <c r="W28" s="592"/>
      <c r="X28" s="592"/>
      <c r="Y28" s="593"/>
      <c r="Z28" s="594">
        <v>0.1</v>
      </c>
      <c r="AA28" s="594"/>
      <c r="AB28" s="594"/>
      <c r="AC28" s="594"/>
      <c r="AD28" s="595" t="s">
        <v>111</v>
      </c>
      <c r="AE28" s="595"/>
      <c r="AF28" s="595"/>
      <c r="AG28" s="595"/>
      <c r="AH28" s="595"/>
      <c r="AI28" s="595"/>
      <c r="AJ28" s="595"/>
      <c r="AK28" s="595"/>
      <c r="AL28" s="596" t="s">
        <v>111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2785307</v>
      </c>
      <c r="CS28" s="592"/>
      <c r="CT28" s="592"/>
      <c r="CU28" s="592"/>
      <c r="CV28" s="592"/>
      <c r="CW28" s="592"/>
      <c r="CX28" s="592"/>
      <c r="CY28" s="593"/>
      <c r="CZ28" s="625">
        <v>9.5</v>
      </c>
      <c r="DA28" s="626"/>
      <c r="DB28" s="626"/>
      <c r="DC28" s="627"/>
      <c r="DD28" s="600">
        <v>2785307</v>
      </c>
      <c r="DE28" s="592"/>
      <c r="DF28" s="592"/>
      <c r="DG28" s="592"/>
      <c r="DH28" s="592"/>
      <c r="DI28" s="592"/>
      <c r="DJ28" s="592"/>
      <c r="DK28" s="593"/>
      <c r="DL28" s="600">
        <v>2785307</v>
      </c>
      <c r="DM28" s="592"/>
      <c r="DN28" s="592"/>
      <c r="DO28" s="592"/>
      <c r="DP28" s="592"/>
      <c r="DQ28" s="592"/>
      <c r="DR28" s="592"/>
      <c r="DS28" s="592"/>
      <c r="DT28" s="592"/>
      <c r="DU28" s="592"/>
      <c r="DV28" s="593"/>
      <c r="DW28" s="596">
        <v>15.3</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12515</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2784776</v>
      </c>
      <c r="CS29" s="623"/>
      <c r="CT29" s="623"/>
      <c r="CU29" s="623"/>
      <c r="CV29" s="623"/>
      <c r="CW29" s="623"/>
      <c r="CX29" s="623"/>
      <c r="CY29" s="624"/>
      <c r="CZ29" s="625">
        <v>9.5</v>
      </c>
      <c r="DA29" s="626"/>
      <c r="DB29" s="626"/>
      <c r="DC29" s="627"/>
      <c r="DD29" s="600">
        <v>2784776</v>
      </c>
      <c r="DE29" s="623"/>
      <c r="DF29" s="623"/>
      <c r="DG29" s="623"/>
      <c r="DH29" s="623"/>
      <c r="DI29" s="623"/>
      <c r="DJ29" s="623"/>
      <c r="DK29" s="624"/>
      <c r="DL29" s="600">
        <v>2784776</v>
      </c>
      <c r="DM29" s="623"/>
      <c r="DN29" s="623"/>
      <c r="DO29" s="623"/>
      <c r="DP29" s="623"/>
      <c r="DQ29" s="623"/>
      <c r="DR29" s="623"/>
      <c r="DS29" s="623"/>
      <c r="DT29" s="623"/>
      <c r="DU29" s="623"/>
      <c r="DV29" s="624"/>
      <c r="DW29" s="596">
        <v>15.3</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515563</v>
      </c>
      <c r="S30" s="592"/>
      <c r="T30" s="592"/>
      <c r="U30" s="592"/>
      <c r="V30" s="592"/>
      <c r="W30" s="592"/>
      <c r="X30" s="592"/>
      <c r="Y30" s="593"/>
      <c r="Z30" s="594">
        <v>1.8</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98.7</v>
      </c>
      <c r="BH30" s="650"/>
      <c r="BI30" s="650"/>
      <c r="BJ30" s="650"/>
      <c r="BK30" s="650"/>
      <c r="BL30" s="650"/>
      <c r="BM30" s="586">
        <v>94.5</v>
      </c>
      <c r="BN30" s="650"/>
      <c r="BO30" s="650"/>
      <c r="BP30" s="650"/>
      <c r="BQ30" s="651"/>
      <c r="BR30" s="649">
        <v>98.6</v>
      </c>
      <c r="BS30" s="650"/>
      <c r="BT30" s="650"/>
      <c r="BU30" s="650"/>
      <c r="BV30" s="650"/>
      <c r="BW30" s="650"/>
      <c r="BX30" s="586">
        <v>93.9</v>
      </c>
      <c r="BY30" s="650"/>
      <c r="BZ30" s="650"/>
      <c r="CA30" s="650"/>
      <c r="CB30" s="651"/>
      <c r="CD30" s="654"/>
      <c r="CE30" s="655"/>
      <c r="CF30" s="605" t="s">
        <v>291</v>
      </c>
      <c r="CG30" s="606"/>
      <c r="CH30" s="606"/>
      <c r="CI30" s="606"/>
      <c r="CJ30" s="606"/>
      <c r="CK30" s="606"/>
      <c r="CL30" s="606"/>
      <c r="CM30" s="606"/>
      <c r="CN30" s="606"/>
      <c r="CO30" s="606"/>
      <c r="CP30" s="606"/>
      <c r="CQ30" s="607"/>
      <c r="CR30" s="591">
        <v>2362854</v>
      </c>
      <c r="CS30" s="592"/>
      <c r="CT30" s="592"/>
      <c r="CU30" s="592"/>
      <c r="CV30" s="592"/>
      <c r="CW30" s="592"/>
      <c r="CX30" s="592"/>
      <c r="CY30" s="593"/>
      <c r="CZ30" s="625">
        <v>8.1</v>
      </c>
      <c r="DA30" s="626"/>
      <c r="DB30" s="626"/>
      <c r="DC30" s="627"/>
      <c r="DD30" s="600">
        <v>2362854</v>
      </c>
      <c r="DE30" s="592"/>
      <c r="DF30" s="592"/>
      <c r="DG30" s="592"/>
      <c r="DH30" s="592"/>
      <c r="DI30" s="592"/>
      <c r="DJ30" s="592"/>
      <c r="DK30" s="593"/>
      <c r="DL30" s="600">
        <v>2362854</v>
      </c>
      <c r="DM30" s="592"/>
      <c r="DN30" s="592"/>
      <c r="DO30" s="592"/>
      <c r="DP30" s="592"/>
      <c r="DQ30" s="592"/>
      <c r="DR30" s="592"/>
      <c r="DS30" s="592"/>
      <c r="DT30" s="592"/>
      <c r="DU30" s="592"/>
      <c r="DV30" s="593"/>
      <c r="DW30" s="596">
        <v>13</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119224</v>
      </c>
      <c r="S31" s="592"/>
      <c r="T31" s="592"/>
      <c r="U31" s="592"/>
      <c r="V31" s="592"/>
      <c r="W31" s="592"/>
      <c r="X31" s="592"/>
      <c r="Y31" s="593"/>
      <c r="Z31" s="594">
        <v>0.4</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98.5</v>
      </c>
      <c r="BH31" s="623"/>
      <c r="BI31" s="623"/>
      <c r="BJ31" s="623"/>
      <c r="BK31" s="623"/>
      <c r="BL31" s="623"/>
      <c r="BM31" s="597">
        <v>95</v>
      </c>
      <c r="BN31" s="647"/>
      <c r="BO31" s="647"/>
      <c r="BP31" s="647"/>
      <c r="BQ31" s="648"/>
      <c r="BR31" s="646">
        <v>98.4</v>
      </c>
      <c r="BS31" s="623"/>
      <c r="BT31" s="623"/>
      <c r="BU31" s="623"/>
      <c r="BV31" s="623"/>
      <c r="BW31" s="623"/>
      <c r="BX31" s="597">
        <v>94.8</v>
      </c>
      <c r="BY31" s="647"/>
      <c r="BZ31" s="647"/>
      <c r="CA31" s="647"/>
      <c r="CB31" s="648"/>
      <c r="CD31" s="654"/>
      <c r="CE31" s="655"/>
      <c r="CF31" s="605" t="s">
        <v>295</v>
      </c>
      <c r="CG31" s="606"/>
      <c r="CH31" s="606"/>
      <c r="CI31" s="606"/>
      <c r="CJ31" s="606"/>
      <c r="CK31" s="606"/>
      <c r="CL31" s="606"/>
      <c r="CM31" s="606"/>
      <c r="CN31" s="606"/>
      <c r="CO31" s="606"/>
      <c r="CP31" s="606"/>
      <c r="CQ31" s="607"/>
      <c r="CR31" s="591">
        <v>421922</v>
      </c>
      <c r="CS31" s="623"/>
      <c r="CT31" s="623"/>
      <c r="CU31" s="623"/>
      <c r="CV31" s="623"/>
      <c r="CW31" s="623"/>
      <c r="CX31" s="623"/>
      <c r="CY31" s="624"/>
      <c r="CZ31" s="625">
        <v>1.4</v>
      </c>
      <c r="DA31" s="626"/>
      <c r="DB31" s="626"/>
      <c r="DC31" s="627"/>
      <c r="DD31" s="600">
        <v>421922</v>
      </c>
      <c r="DE31" s="623"/>
      <c r="DF31" s="623"/>
      <c r="DG31" s="623"/>
      <c r="DH31" s="623"/>
      <c r="DI31" s="623"/>
      <c r="DJ31" s="623"/>
      <c r="DK31" s="624"/>
      <c r="DL31" s="600">
        <v>421922</v>
      </c>
      <c r="DM31" s="623"/>
      <c r="DN31" s="623"/>
      <c r="DO31" s="623"/>
      <c r="DP31" s="623"/>
      <c r="DQ31" s="623"/>
      <c r="DR31" s="623"/>
      <c r="DS31" s="623"/>
      <c r="DT31" s="623"/>
      <c r="DU31" s="623"/>
      <c r="DV31" s="624"/>
      <c r="DW31" s="596">
        <v>2.2999999999999998</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521877</v>
      </c>
      <c r="S32" s="592"/>
      <c r="T32" s="592"/>
      <c r="U32" s="592"/>
      <c r="V32" s="592"/>
      <c r="W32" s="592"/>
      <c r="X32" s="592"/>
      <c r="Y32" s="593"/>
      <c r="Z32" s="594">
        <v>1.8</v>
      </c>
      <c r="AA32" s="594"/>
      <c r="AB32" s="594"/>
      <c r="AC32" s="594"/>
      <c r="AD32" s="595">
        <v>18523</v>
      </c>
      <c r="AE32" s="595"/>
      <c r="AF32" s="595"/>
      <c r="AG32" s="595"/>
      <c r="AH32" s="595"/>
      <c r="AI32" s="595"/>
      <c r="AJ32" s="595"/>
      <c r="AK32" s="595"/>
      <c r="AL32" s="596">
        <v>0.1</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98.7</v>
      </c>
      <c r="BH32" s="659"/>
      <c r="BI32" s="659"/>
      <c r="BJ32" s="659"/>
      <c r="BK32" s="659"/>
      <c r="BL32" s="659"/>
      <c r="BM32" s="660">
        <v>93.3</v>
      </c>
      <c r="BN32" s="659"/>
      <c r="BO32" s="659"/>
      <c r="BP32" s="659"/>
      <c r="BQ32" s="661"/>
      <c r="BR32" s="658">
        <v>98.6</v>
      </c>
      <c r="BS32" s="659"/>
      <c r="BT32" s="659"/>
      <c r="BU32" s="659"/>
      <c r="BV32" s="659"/>
      <c r="BW32" s="659"/>
      <c r="BX32" s="660">
        <v>92.4</v>
      </c>
      <c r="BY32" s="659"/>
      <c r="BZ32" s="659"/>
      <c r="CA32" s="659"/>
      <c r="CB32" s="661"/>
      <c r="CD32" s="656"/>
      <c r="CE32" s="657"/>
      <c r="CF32" s="605" t="s">
        <v>298</v>
      </c>
      <c r="CG32" s="606"/>
      <c r="CH32" s="606"/>
      <c r="CI32" s="606"/>
      <c r="CJ32" s="606"/>
      <c r="CK32" s="606"/>
      <c r="CL32" s="606"/>
      <c r="CM32" s="606"/>
      <c r="CN32" s="606"/>
      <c r="CO32" s="606"/>
      <c r="CP32" s="606"/>
      <c r="CQ32" s="607"/>
      <c r="CR32" s="591">
        <v>531</v>
      </c>
      <c r="CS32" s="592"/>
      <c r="CT32" s="592"/>
      <c r="CU32" s="592"/>
      <c r="CV32" s="592"/>
      <c r="CW32" s="592"/>
      <c r="CX32" s="592"/>
      <c r="CY32" s="593"/>
      <c r="CZ32" s="625">
        <v>0</v>
      </c>
      <c r="DA32" s="626"/>
      <c r="DB32" s="626"/>
      <c r="DC32" s="627"/>
      <c r="DD32" s="600">
        <v>531</v>
      </c>
      <c r="DE32" s="592"/>
      <c r="DF32" s="592"/>
      <c r="DG32" s="592"/>
      <c r="DH32" s="592"/>
      <c r="DI32" s="592"/>
      <c r="DJ32" s="592"/>
      <c r="DK32" s="593"/>
      <c r="DL32" s="600">
        <v>531</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2236430</v>
      </c>
      <c r="S33" s="592"/>
      <c r="T33" s="592"/>
      <c r="U33" s="592"/>
      <c r="V33" s="592"/>
      <c r="W33" s="592"/>
      <c r="X33" s="592"/>
      <c r="Y33" s="593"/>
      <c r="Z33" s="594">
        <v>7.6</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10995534</v>
      </c>
      <c r="CS33" s="623"/>
      <c r="CT33" s="623"/>
      <c r="CU33" s="623"/>
      <c r="CV33" s="623"/>
      <c r="CW33" s="623"/>
      <c r="CX33" s="623"/>
      <c r="CY33" s="624"/>
      <c r="CZ33" s="625">
        <v>37.5</v>
      </c>
      <c r="DA33" s="626"/>
      <c r="DB33" s="626"/>
      <c r="DC33" s="627"/>
      <c r="DD33" s="600">
        <v>9084470</v>
      </c>
      <c r="DE33" s="623"/>
      <c r="DF33" s="623"/>
      <c r="DG33" s="623"/>
      <c r="DH33" s="623"/>
      <c r="DI33" s="623"/>
      <c r="DJ33" s="623"/>
      <c r="DK33" s="624"/>
      <c r="DL33" s="600">
        <v>8117106</v>
      </c>
      <c r="DM33" s="623"/>
      <c r="DN33" s="623"/>
      <c r="DO33" s="623"/>
      <c r="DP33" s="623"/>
      <c r="DQ33" s="623"/>
      <c r="DR33" s="623"/>
      <c r="DS33" s="623"/>
      <c r="DT33" s="623"/>
      <c r="DU33" s="623"/>
      <c r="DV33" s="624"/>
      <c r="DW33" s="596">
        <v>44.6</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3017362</v>
      </c>
      <c r="CS34" s="592"/>
      <c r="CT34" s="592"/>
      <c r="CU34" s="592"/>
      <c r="CV34" s="592"/>
      <c r="CW34" s="592"/>
      <c r="CX34" s="592"/>
      <c r="CY34" s="593"/>
      <c r="CZ34" s="625">
        <v>10.3</v>
      </c>
      <c r="DA34" s="626"/>
      <c r="DB34" s="626"/>
      <c r="DC34" s="627"/>
      <c r="DD34" s="600">
        <v>2495715</v>
      </c>
      <c r="DE34" s="592"/>
      <c r="DF34" s="592"/>
      <c r="DG34" s="592"/>
      <c r="DH34" s="592"/>
      <c r="DI34" s="592"/>
      <c r="DJ34" s="592"/>
      <c r="DK34" s="593"/>
      <c r="DL34" s="600">
        <v>2264986</v>
      </c>
      <c r="DM34" s="592"/>
      <c r="DN34" s="592"/>
      <c r="DO34" s="592"/>
      <c r="DP34" s="592"/>
      <c r="DQ34" s="592"/>
      <c r="DR34" s="592"/>
      <c r="DS34" s="592"/>
      <c r="DT34" s="592"/>
      <c r="DU34" s="592"/>
      <c r="DV34" s="593"/>
      <c r="DW34" s="596">
        <v>12.5</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1711830</v>
      </c>
      <c r="S35" s="592"/>
      <c r="T35" s="592"/>
      <c r="U35" s="592"/>
      <c r="V35" s="592"/>
      <c r="W35" s="592"/>
      <c r="X35" s="592"/>
      <c r="Y35" s="593"/>
      <c r="Z35" s="594">
        <v>5.8</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4915120</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183934</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113011</v>
      </c>
      <c r="CS35" s="623"/>
      <c r="CT35" s="623"/>
      <c r="CU35" s="623"/>
      <c r="CV35" s="623"/>
      <c r="CW35" s="623"/>
      <c r="CX35" s="623"/>
      <c r="CY35" s="624"/>
      <c r="CZ35" s="625">
        <v>0.4</v>
      </c>
      <c r="DA35" s="626"/>
      <c r="DB35" s="626"/>
      <c r="DC35" s="627"/>
      <c r="DD35" s="600">
        <v>66133</v>
      </c>
      <c r="DE35" s="623"/>
      <c r="DF35" s="623"/>
      <c r="DG35" s="623"/>
      <c r="DH35" s="623"/>
      <c r="DI35" s="623"/>
      <c r="DJ35" s="623"/>
      <c r="DK35" s="624"/>
      <c r="DL35" s="600">
        <v>66133</v>
      </c>
      <c r="DM35" s="623"/>
      <c r="DN35" s="623"/>
      <c r="DO35" s="623"/>
      <c r="DP35" s="623"/>
      <c r="DQ35" s="623"/>
      <c r="DR35" s="623"/>
      <c r="DS35" s="623"/>
      <c r="DT35" s="623"/>
      <c r="DU35" s="623"/>
      <c r="DV35" s="624"/>
      <c r="DW35" s="596">
        <v>0.4</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29396820</v>
      </c>
      <c r="S36" s="664"/>
      <c r="T36" s="664"/>
      <c r="U36" s="664"/>
      <c r="V36" s="664"/>
      <c r="W36" s="664"/>
      <c r="X36" s="664"/>
      <c r="Y36" s="665"/>
      <c r="Z36" s="666">
        <v>100</v>
      </c>
      <c r="AA36" s="666"/>
      <c r="AB36" s="666"/>
      <c r="AC36" s="666"/>
      <c r="AD36" s="667">
        <v>16476514</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1398450</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181134</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3700824</v>
      </c>
      <c r="CS36" s="592"/>
      <c r="CT36" s="592"/>
      <c r="CU36" s="592"/>
      <c r="CV36" s="592"/>
      <c r="CW36" s="592"/>
      <c r="CX36" s="592"/>
      <c r="CY36" s="593"/>
      <c r="CZ36" s="625">
        <v>12.6</v>
      </c>
      <c r="DA36" s="626"/>
      <c r="DB36" s="626"/>
      <c r="DC36" s="627"/>
      <c r="DD36" s="600">
        <v>2982180</v>
      </c>
      <c r="DE36" s="592"/>
      <c r="DF36" s="592"/>
      <c r="DG36" s="592"/>
      <c r="DH36" s="592"/>
      <c r="DI36" s="592"/>
      <c r="DJ36" s="592"/>
      <c r="DK36" s="593"/>
      <c r="DL36" s="600">
        <v>2695808</v>
      </c>
      <c r="DM36" s="592"/>
      <c r="DN36" s="592"/>
      <c r="DO36" s="592"/>
      <c r="DP36" s="592"/>
      <c r="DQ36" s="592"/>
      <c r="DR36" s="592"/>
      <c r="DS36" s="592"/>
      <c r="DT36" s="592"/>
      <c r="DU36" s="592"/>
      <c r="DV36" s="593"/>
      <c r="DW36" s="596">
        <v>14.8</v>
      </c>
      <c r="DX36" s="621"/>
      <c r="DY36" s="621"/>
      <c r="DZ36" s="621"/>
      <c r="EA36" s="621"/>
      <c r="EB36" s="621"/>
      <c r="EC36" s="622"/>
    </row>
    <row r="37" spans="2:133" ht="11.25" customHeight="1">
      <c r="AQ37" s="670" t="s">
        <v>313</v>
      </c>
      <c r="AR37" s="671"/>
      <c r="AS37" s="671"/>
      <c r="AT37" s="671"/>
      <c r="AU37" s="671"/>
      <c r="AV37" s="671"/>
      <c r="AW37" s="671"/>
      <c r="AX37" s="671"/>
      <c r="AY37" s="672"/>
      <c r="AZ37" s="591">
        <v>958496</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12977</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1348621</v>
      </c>
      <c r="CS37" s="623"/>
      <c r="CT37" s="623"/>
      <c r="CU37" s="623"/>
      <c r="CV37" s="623"/>
      <c r="CW37" s="623"/>
      <c r="CX37" s="623"/>
      <c r="CY37" s="624"/>
      <c r="CZ37" s="625">
        <v>4.5999999999999996</v>
      </c>
      <c r="DA37" s="626"/>
      <c r="DB37" s="626"/>
      <c r="DC37" s="627"/>
      <c r="DD37" s="600">
        <v>936621</v>
      </c>
      <c r="DE37" s="623"/>
      <c r="DF37" s="623"/>
      <c r="DG37" s="623"/>
      <c r="DH37" s="623"/>
      <c r="DI37" s="623"/>
      <c r="DJ37" s="623"/>
      <c r="DK37" s="624"/>
      <c r="DL37" s="600">
        <v>909455</v>
      </c>
      <c r="DM37" s="623"/>
      <c r="DN37" s="623"/>
      <c r="DO37" s="623"/>
      <c r="DP37" s="623"/>
      <c r="DQ37" s="623"/>
      <c r="DR37" s="623"/>
      <c r="DS37" s="623"/>
      <c r="DT37" s="623"/>
      <c r="DU37" s="623"/>
      <c r="DV37" s="624"/>
      <c r="DW37" s="596">
        <v>5</v>
      </c>
      <c r="DX37" s="621"/>
      <c r="DY37" s="621"/>
      <c r="DZ37" s="621"/>
      <c r="EA37" s="621"/>
      <c r="EB37" s="621"/>
      <c r="EC37" s="622"/>
    </row>
    <row r="38" spans="2:133" ht="11.25" customHeight="1">
      <c r="AQ38" s="670" t="s">
        <v>316</v>
      </c>
      <c r="AR38" s="671"/>
      <c r="AS38" s="671"/>
      <c r="AT38" s="671"/>
      <c r="AU38" s="671"/>
      <c r="AV38" s="671"/>
      <c r="AW38" s="671"/>
      <c r="AX38" s="671"/>
      <c r="AY38" s="672"/>
      <c r="AZ38" s="591">
        <v>114222</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23184</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3842402</v>
      </c>
      <c r="CS38" s="592"/>
      <c r="CT38" s="592"/>
      <c r="CU38" s="592"/>
      <c r="CV38" s="592"/>
      <c r="CW38" s="592"/>
      <c r="CX38" s="592"/>
      <c r="CY38" s="593"/>
      <c r="CZ38" s="625">
        <v>13.1</v>
      </c>
      <c r="DA38" s="626"/>
      <c r="DB38" s="626"/>
      <c r="DC38" s="627"/>
      <c r="DD38" s="600">
        <v>3416442</v>
      </c>
      <c r="DE38" s="592"/>
      <c r="DF38" s="592"/>
      <c r="DG38" s="592"/>
      <c r="DH38" s="592"/>
      <c r="DI38" s="592"/>
      <c r="DJ38" s="592"/>
      <c r="DK38" s="593"/>
      <c r="DL38" s="600">
        <v>3090179</v>
      </c>
      <c r="DM38" s="592"/>
      <c r="DN38" s="592"/>
      <c r="DO38" s="592"/>
      <c r="DP38" s="592"/>
      <c r="DQ38" s="592"/>
      <c r="DR38" s="592"/>
      <c r="DS38" s="592"/>
      <c r="DT38" s="592"/>
      <c r="DU38" s="592"/>
      <c r="DV38" s="593"/>
      <c r="DW38" s="596">
        <v>17</v>
      </c>
      <c r="DX38" s="621"/>
      <c r="DY38" s="621"/>
      <c r="DZ38" s="621"/>
      <c r="EA38" s="621"/>
      <c r="EB38" s="621"/>
      <c r="EC38" s="622"/>
    </row>
    <row r="39" spans="2:133" ht="11.25" customHeight="1">
      <c r="AQ39" s="670" t="s">
        <v>319</v>
      </c>
      <c r="AR39" s="671"/>
      <c r="AS39" s="671"/>
      <c r="AT39" s="671"/>
      <c r="AU39" s="671"/>
      <c r="AV39" s="671"/>
      <c r="AW39" s="671"/>
      <c r="AX39" s="671"/>
      <c r="AY39" s="672"/>
      <c r="AZ39" s="591" t="s">
        <v>320</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84</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152455</v>
      </c>
      <c r="CS39" s="623"/>
      <c r="CT39" s="623"/>
      <c r="CU39" s="623"/>
      <c r="CV39" s="623"/>
      <c r="CW39" s="623"/>
      <c r="CX39" s="623"/>
      <c r="CY39" s="624"/>
      <c r="CZ39" s="625">
        <v>0.5</v>
      </c>
      <c r="DA39" s="626"/>
      <c r="DB39" s="626"/>
      <c r="DC39" s="627"/>
      <c r="DD39" s="600">
        <v>121000</v>
      </c>
      <c r="DE39" s="623"/>
      <c r="DF39" s="623"/>
      <c r="DG39" s="623"/>
      <c r="DH39" s="623"/>
      <c r="DI39" s="623"/>
      <c r="DJ39" s="623"/>
      <c r="DK39" s="624"/>
      <c r="DL39" s="600" t="s">
        <v>320</v>
      </c>
      <c r="DM39" s="623"/>
      <c r="DN39" s="623"/>
      <c r="DO39" s="623"/>
      <c r="DP39" s="623"/>
      <c r="DQ39" s="623"/>
      <c r="DR39" s="623"/>
      <c r="DS39" s="623"/>
      <c r="DT39" s="623"/>
      <c r="DU39" s="623"/>
      <c r="DV39" s="624"/>
      <c r="DW39" s="596" t="s">
        <v>320</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565055</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107</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169480</v>
      </c>
      <c r="CS40" s="592"/>
      <c r="CT40" s="592"/>
      <c r="CU40" s="592"/>
      <c r="CV40" s="592"/>
      <c r="CW40" s="592"/>
      <c r="CX40" s="592"/>
      <c r="CY40" s="593"/>
      <c r="CZ40" s="625">
        <v>0.6</v>
      </c>
      <c r="DA40" s="626"/>
      <c r="DB40" s="626"/>
      <c r="DC40" s="627"/>
      <c r="DD40" s="600">
        <v>3000</v>
      </c>
      <c r="DE40" s="592"/>
      <c r="DF40" s="592"/>
      <c r="DG40" s="592"/>
      <c r="DH40" s="592"/>
      <c r="DI40" s="592"/>
      <c r="DJ40" s="592"/>
      <c r="DK40" s="593"/>
      <c r="DL40" s="600" t="s">
        <v>320</v>
      </c>
      <c r="DM40" s="592"/>
      <c r="DN40" s="592"/>
      <c r="DO40" s="592"/>
      <c r="DP40" s="592"/>
      <c r="DQ40" s="592"/>
      <c r="DR40" s="592"/>
      <c r="DS40" s="592"/>
      <c r="DT40" s="592"/>
      <c r="DU40" s="592"/>
      <c r="DV40" s="593"/>
      <c r="DW40" s="596" t="s">
        <v>320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1878897</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295</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1336867</v>
      </c>
      <c r="CS42" s="592"/>
      <c r="CT42" s="592"/>
      <c r="CU42" s="592"/>
      <c r="CV42" s="592"/>
      <c r="CW42" s="592"/>
      <c r="CX42" s="592"/>
      <c r="CY42" s="593"/>
      <c r="CZ42" s="625">
        <v>4.5999999999999996</v>
      </c>
      <c r="DA42" s="674"/>
      <c r="DB42" s="674"/>
      <c r="DC42" s="675"/>
      <c r="DD42" s="600">
        <v>530893</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58635</v>
      </c>
      <c r="CS43" s="623"/>
      <c r="CT43" s="623"/>
      <c r="CU43" s="623"/>
      <c r="CV43" s="623"/>
      <c r="CW43" s="623"/>
      <c r="CX43" s="623"/>
      <c r="CY43" s="624"/>
      <c r="CZ43" s="625">
        <v>0.2</v>
      </c>
      <c r="DA43" s="626"/>
      <c r="DB43" s="626"/>
      <c r="DC43" s="627"/>
      <c r="DD43" s="600">
        <v>58635</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1336867</v>
      </c>
      <c r="CS44" s="592"/>
      <c r="CT44" s="592"/>
      <c r="CU44" s="592"/>
      <c r="CV44" s="592"/>
      <c r="CW44" s="592"/>
      <c r="CX44" s="592"/>
      <c r="CY44" s="593"/>
      <c r="CZ44" s="625">
        <v>4.5999999999999996</v>
      </c>
      <c r="DA44" s="674"/>
      <c r="DB44" s="674"/>
      <c r="DC44" s="675"/>
      <c r="DD44" s="600">
        <v>530893</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461433</v>
      </c>
      <c r="CS45" s="623"/>
      <c r="CT45" s="623"/>
      <c r="CU45" s="623"/>
      <c r="CV45" s="623"/>
      <c r="CW45" s="623"/>
      <c r="CX45" s="623"/>
      <c r="CY45" s="624"/>
      <c r="CZ45" s="625">
        <v>1.6</v>
      </c>
      <c r="DA45" s="626"/>
      <c r="DB45" s="626"/>
      <c r="DC45" s="627"/>
      <c r="DD45" s="600">
        <v>11718</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798204</v>
      </c>
      <c r="CS46" s="592"/>
      <c r="CT46" s="592"/>
      <c r="CU46" s="592"/>
      <c r="CV46" s="592"/>
      <c r="CW46" s="592"/>
      <c r="CX46" s="592"/>
      <c r="CY46" s="593"/>
      <c r="CZ46" s="625">
        <v>2.7</v>
      </c>
      <c r="DA46" s="674"/>
      <c r="DB46" s="674"/>
      <c r="DC46" s="675"/>
      <c r="DD46" s="600">
        <v>441945</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t="s">
        <v>340</v>
      </c>
      <c r="CS47" s="623"/>
      <c r="CT47" s="623"/>
      <c r="CU47" s="623"/>
      <c r="CV47" s="623"/>
      <c r="CW47" s="623"/>
      <c r="CX47" s="623"/>
      <c r="CY47" s="624"/>
      <c r="CZ47" s="625" t="s">
        <v>340</v>
      </c>
      <c r="DA47" s="626"/>
      <c r="DB47" s="626"/>
      <c r="DC47" s="627"/>
      <c r="DD47" s="600" t="s">
        <v>340</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340</v>
      </c>
      <c r="CS48" s="592"/>
      <c r="CT48" s="592"/>
      <c r="CU48" s="592"/>
      <c r="CV48" s="592"/>
      <c r="CW48" s="592"/>
      <c r="CX48" s="592"/>
      <c r="CY48" s="593"/>
      <c r="CZ48" s="625" t="s">
        <v>340</v>
      </c>
      <c r="DA48" s="674"/>
      <c r="DB48" s="674"/>
      <c r="DC48" s="675"/>
      <c r="DD48" s="600" t="s">
        <v>340</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29324997</v>
      </c>
      <c r="CS49" s="659"/>
      <c r="CT49" s="659"/>
      <c r="CU49" s="659"/>
      <c r="CV49" s="659"/>
      <c r="CW49" s="659"/>
      <c r="CX49" s="659"/>
      <c r="CY49" s="686"/>
      <c r="CZ49" s="687">
        <v>100</v>
      </c>
      <c r="DA49" s="688"/>
      <c r="DB49" s="688"/>
      <c r="DC49" s="689"/>
      <c r="DD49" s="690">
        <v>19805781</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view="pageBreakPreview" zoomScaleNormal="55" zoomScaleSheetLayoutView="10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29397</v>
      </c>
      <c r="R7" s="721"/>
      <c r="S7" s="721"/>
      <c r="T7" s="721"/>
      <c r="U7" s="721"/>
      <c r="V7" s="721">
        <v>29325</v>
      </c>
      <c r="W7" s="721"/>
      <c r="X7" s="721"/>
      <c r="Y7" s="721"/>
      <c r="Z7" s="721"/>
      <c r="AA7" s="721">
        <v>72</v>
      </c>
      <c r="AB7" s="721"/>
      <c r="AC7" s="721"/>
      <c r="AD7" s="721"/>
      <c r="AE7" s="722"/>
      <c r="AF7" s="723">
        <v>19</v>
      </c>
      <c r="AG7" s="724"/>
      <c r="AH7" s="724"/>
      <c r="AI7" s="724"/>
      <c r="AJ7" s="725"/>
      <c r="AK7" s="760">
        <v>516</v>
      </c>
      <c r="AL7" s="761"/>
      <c r="AM7" s="761"/>
      <c r="AN7" s="761"/>
      <c r="AO7" s="761"/>
      <c r="AP7" s="761">
        <v>26297</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543</v>
      </c>
      <c r="BT7" s="765"/>
      <c r="BU7" s="765"/>
      <c r="BV7" s="765"/>
      <c r="BW7" s="765"/>
      <c r="BX7" s="765"/>
      <c r="BY7" s="765"/>
      <c r="BZ7" s="765"/>
      <c r="CA7" s="765"/>
      <c r="CB7" s="765"/>
      <c r="CC7" s="765"/>
      <c r="CD7" s="765"/>
      <c r="CE7" s="765"/>
      <c r="CF7" s="765"/>
      <c r="CG7" s="766"/>
      <c r="CH7" s="757">
        <v>-31</v>
      </c>
      <c r="CI7" s="758"/>
      <c r="CJ7" s="758"/>
      <c r="CK7" s="758"/>
      <c r="CL7" s="759"/>
      <c r="CM7" s="757">
        <v>101</v>
      </c>
      <c r="CN7" s="758"/>
      <c r="CO7" s="758"/>
      <c r="CP7" s="758"/>
      <c r="CQ7" s="759"/>
      <c r="CR7" s="757">
        <v>50</v>
      </c>
      <c r="CS7" s="758"/>
      <c r="CT7" s="758"/>
      <c r="CU7" s="758"/>
      <c r="CV7" s="759"/>
      <c r="CW7" s="757">
        <v>68</v>
      </c>
      <c r="CX7" s="758"/>
      <c r="CY7" s="758"/>
      <c r="CZ7" s="758"/>
      <c r="DA7" s="759"/>
      <c r="DB7" s="757" t="s">
        <v>546</v>
      </c>
      <c r="DC7" s="758"/>
      <c r="DD7" s="758"/>
      <c r="DE7" s="758"/>
      <c r="DF7" s="759"/>
      <c r="DG7" s="757" t="s">
        <v>544</v>
      </c>
      <c r="DH7" s="758"/>
      <c r="DI7" s="758"/>
      <c r="DJ7" s="758"/>
      <c r="DK7" s="759"/>
      <c r="DL7" s="757" t="s">
        <v>544</v>
      </c>
      <c r="DM7" s="758"/>
      <c r="DN7" s="758"/>
      <c r="DO7" s="758"/>
      <c r="DP7" s="759"/>
      <c r="DQ7" s="757" t="s">
        <v>544</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29397</v>
      </c>
      <c r="R23" s="780"/>
      <c r="S23" s="780"/>
      <c r="T23" s="780"/>
      <c r="U23" s="780"/>
      <c r="V23" s="780">
        <v>29325</v>
      </c>
      <c r="W23" s="780"/>
      <c r="X23" s="780"/>
      <c r="Y23" s="780"/>
      <c r="Z23" s="780"/>
      <c r="AA23" s="780">
        <v>72</v>
      </c>
      <c r="AB23" s="780"/>
      <c r="AC23" s="780"/>
      <c r="AD23" s="780"/>
      <c r="AE23" s="781"/>
      <c r="AF23" s="782">
        <v>19</v>
      </c>
      <c r="AG23" s="780"/>
      <c r="AH23" s="780"/>
      <c r="AI23" s="780"/>
      <c r="AJ23" s="783"/>
      <c r="AK23" s="784"/>
      <c r="AL23" s="785"/>
      <c r="AM23" s="785"/>
      <c r="AN23" s="785"/>
      <c r="AO23" s="785"/>
      <c r="AP23" s="780">
        <v>26297</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10137</v>
      </c>
      <c r="R28" s="809"/>
      <c r="S28" s="809"/>
      <c r="T28" s="809"/>
      <c r="U28" s="809"/>
      <c r="V28" s="809">
        <v>9954</v>
      </c>
      <c r="W28" s="809"/>
      <c r="X28" s="809"/>
      <c r="Y28" s="809"/>
      <c r="Z28" s="809"/>
      <c r="AA28" s="809">
        <v>184</v>
      </c>
      <c r="AB28" s="809"/>
      <c r="AC28" s="809"/>
      <c r="AD28" s="809"/>
      <c r="AE28" s="810"/>
      <c r="AF28" s="811">
        <v>184</v>
      </c>
      <c r="AG28" s="809"/>
      <c r="AH28" s="809"/>
      <c r="AI28" s="809"/>
      <c r="AJ28" s="812"/>
      <c r="AK28" s="813">
        <v>565</v>
      </c>
      <c r="AL28" s="804"/>
      <c r="AM28" s="804"/>
      <c r="AN28" s="804"/>
      <c r="AO28" s="804"/>
      <c r="AP28" s="804" t="s">
        <v>535</v>
      </c>
      <c r="AQ28" s="804"/>
      <c r="AR28" s="804"/>
      <c r="AS28" s="804"/>
      <c r="AT28" s="804"/>
      <c r="AU28" s="804" t="s">
        <v>536</v>
      </c>
      <c r="AV28" s="804"/>
      <c r="AW28" s="804"/>
      <c r="AX28" s="804"/>
      <c r="AY28" s="804"/>
      <c r="AZ28" s="805" t="s">
        <v>476</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5840</v>
      </c>
      <c r="R29" s="745"/>
      <c r="S29" s="745"/>
      <c r="T29" s="745"/>
      <c r="U29" s="745"/>
      <c r="V29" s="745">
        <v>5754</v>
      </c>
      <c r="W29" s="745"/>
      <c r="X29" s="745"/>
      <c r="Y29" s="745"/>
      <c r="Z29" s="745"/>
      <c r="AA29" s="745">
        <v>86</v>
      </c>
      <c r="AB29" s="745"/>
      <c r="AC29" s="745"/>
      <c r="AD29" s="745"/>
      <c r="AE29" s="746"/>
      <c r="AF29" s="747">
        <v>86</v>
      </c>
      <c r="AG29" s="748"/>
      <c r="AH29" s="748"/>
      <c r="AI29" s="748"/>
      <c r="AJ29" s="749"/>
      <c r="AK29" s="816">
        <v>862</v>
      </c>
      <c r="AL29" s="817"/>
      <c r="AM29" s="817"/>
      <c r="AN29" s="817"/>
      <c r="AO29" s="817"/>
      <c r="AP29" s="817" t="s">
        <v>476</v>
      </c>
      <c r="AQ29" s="817"/>
      <c r="AR29" s="817"/>
      <c r="AS29" s="817"/>
      <c r="AT29" s="817"/>
      <c r="AU29" s="817" t="s">
        <v>476</v>
      </c>
      <c r="AV29" s="817"/>
      <c r="AW29" s="817"/>
      <c r="AX29" s="817"/>
      <c r="AY29" s="817"/>
      <c r="AZ29" s="818" t="s">
        <v>476</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888</v>
      </c>
      <c r="R30" s="745"/>
      <c r="S30" s="745"/>
      <c r="T30" s="745"/>
      <c r="U30" s="745"/>
      <c r="V30" s="745">
        <v>879</v>
      </c>
      <c r="W30" s="745"/>
      <c r="X30" s="745"/>
      <c r="Y30" s="745"/>
      <c r="Z30" s="745"/>
      <c r="AA30" s="745">
        <v>9</v>
      </c>
      <c r="AB30" s="745"/>
      <c r="AC30" s="745"/>
      <c r="AD30" s="745"/>
      <c r="AE30" s="746"/>
      <c r="AF30" s="747">
        <v>9</v>
      </c>
      <c r="AG30" s="748"/>
      <c r="AH30" s="748"/>
      <c r="AI30" s="748"/>
      <c r="AJ30" s="749"/>
      <c r="AK30" s="816">
        <v>209</v>
      </c>
      <c r="AL30" s="817"/>
      <c r="AM30" s="817"/>
      <c r="AN30" s="817"/>
      <c r="AO30" s="817"/>
      <c r="AP30" s="817" t="s">
        <v>476</v>
      </c>
      <c r="AQ30" s="817"/>
      <c r="AR30" s="817"/>
      <c r="AS30" s="817"/>
      <c r="AT30" s="817"/>
      <c r="AU30" s="817" t="s">
        <v>476</v>
      </c>
      <c r="AV30" s="817"/>
      <c r="AW30" s="817"/>
      <c r="AX30" s="817"/>
      <c r="AY30" s="817"/>
      <c r="AZ30" s="818" t="s">
        <v>476</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1841</v>
      </c>
      <c r="R31" s="745"/>
      <c r="S31" s="745"/>
      <c r="T31" s="745"/>
      <c r="U31" s="745"/>
      <c r="V31" s="745">
        <v>1693</v>
      </c>
      <c r="W31" s="745"/>
      <c r="X31" s="745"/>
      <c r="Y31" s="745"/>
      <c r="Z31" s="745"/>
      <c r="AA31" s="745">
        <v>148</v>
      </c>
      <c r="AB31" s="745"/>
      <c r="AC31" s="745"/>
      <c r="AD31" s="745"/>
      <c r="AE31" s="746"/>
      <c r="AF31" s="747">
        <v>3298</v>
      </c>
      <c r="AG31" s="748"/>
      <c r="AH31" s="748"/>
      <c r="AI31" s="748"/>
      <c r="AJ31" s="749"/>
      <c r="AK31" s="816">
        <v>14</v>
      </c>
      <c r="AL31" s="817"/>
      <c r="AM31" s="817"/>
      <c r="AN31" s="817"/>
      <c r="AO31" s="817"/>
      <c r="AP31" s="817">
        <v>2464</v>
      </c>
      <c r="AQ31" s="817"/>
      <c r="AR31" s="817"/>
      <c r="AS31" s="817"/>
      <c r="AT31" s="817"/>
      <c r="AU31" s="817">
        <v>81</v>
      </c>
      <c r="AV31" s="817"/>
      <c r="AW31" s="817"/>
      <c r="AX31" s="817"/>
      <c r="AY31" s="817"/>
      <c r="AZ31" s="818" t="s">
        <v>476</v>
      </c>
      <c r="BA31" s="818"/>
      <c r="BB31" s="818"/>
      <c r="BC31" s="818"/>
      <c r="BD31" s="818"/>
      <c r="BE31" s="814" t="s">
        <v>383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6379</v>
      </c>
      <c r="R32" s="745"/>
      <c r="S32" s="745"/>
      <c r="T32" s="745"/>
      <c r="U32" s="745"/>
      <c r="V32" s="745">
        <v>6317</v>
      </c>
      <c r="W32" s="745"/>
      <c r="X32" s="745"/>
      <c r="Y32" s="745"/>
      <c r="Z32" s="745"/>
      <c r="AA32" s="745">
        <v>63</v>
      </c>
      <c r="AB32" s="745"/>
      <c r="AC32" s="745"/>
      <c r="AD32" s="745"/>
      <c r="AE32" s="746"/>
      <c r="AF32" s="747">
        <v>453</v>
      </c>
      <c r="AG32" s="748"/>
      <c r="AH32" s="748"/>
      <c r="AI32" s="748"/>
      <c r="AJ32" s="749"/>
      <c r="AK32" s="816">
        <v>958</v>
      </c>
      <c r="AL32" s="817"/>
      <c r="AM32" s="817"/>
      <c r="AN32" s="817"/>
      <c r="AO32" s="817"/>
      <c r="AP32" s="817">
        <v>6204</v>
      </c>
      <c r="AQ32" s="817"/>
      <c r="AR32" s="817"/>
      <c r="AS32" s="817"/>
      <c r="AT32" s="817"/>
      <c r="AU32" s="817">
        <v>4064</v>
      </c>
      <c r="AV32" s="817"/>
      <c r="AW32" s="817"/>
      <c r="AX32" s="817"/>
      <c r="AY32" s="817"/>
      <c r="AZ32" s="818" t="s">
        <v>476</v>
      </c>
      <c r="BA32" s="818"/>
      <c r="BB32" s="818"/>
      <c r="BC32" s="818"/>
      <c r="BD32" s="818"/>
      <c r="BE32" s="814" t="s">
        <v>383</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3731</v>
      </c>
      <c r="R33" s="745"/>
      <c r="S33" s="745"/>
      <c r="T33" s="745"/>
      <c r="U33" s="745"/>
      <c r="V33" s="745">
        <v>3729</v>
      </c>
      <c r="W33" s="745"/>
      <c r="X33" s="745"/>
      <c r="Y33" s="745"/>
      <c r="Z33" s="745"/>
      <c r="AA33" s="745">
        <v>2</v>
      </c>
      <c r="AB33" s="745"/>
      <c r="AC33" s="745"/>
      <c r="AD33" s="745"/>
      <c r="AE33" s="746"/>
      <c r="AF33" s="747">
        <v>2</v>
      </c>
      <c r="AG33" s="748"/>
      <c r="AH33" s="748"/>
      <c r="AI33" s="748"/>
      <c r="AJ33" s="749"/>
      <c r="AK33" s="816">
        <v>1398</v>
      </c>
      <c r="AL33" s="817"/>
      <c r="AM33" s="817"/>
      <c r="AN33" s="817"/>
      <c r="AO33" s="817"/>
      <c r="AP33" s="817">
        <v>22534</v>
      </c>
      <c r="AQ33" s="817"/>
      <c r="AR33" s="817"/>
      <c r="AS33" s="817"/>
      <c r="AT33" s="817"/>
      <c r="AU33" s="817">
        <v>15210</v>
      </c>
      <c r="AV33" s="817"/>
      <c r="AW33" s="817"/>
      <c r="AX33" s="817"/>
      <c r="AY33" s="817"/>
      <c r="AZ33" s="818" t="s">
        <v>476</v>
      </c>
      <c r="BA33" s="818"/>
      <c r="BB33" s="818"/>
      <c r="BC33" s="818"/>
      <c r="BD33" s="818"/>
      <c r="BE33" s="814" t="s">
        <v>386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4032</v>
      </c>
      <c r="AG63" s="828"/>
      <c r="AH63" s="828"/>
      <c r="AI63" s="828"/>
      <c r="AJ63" s="829"/>
      <c r="AK63" s="830"/>
      <c r="AL63" s="825"/>
      <c r="AM63" s="825"/>
      <c r="AN63" s="825"/>
      <c r="AO63" s="825"/>
      <c r="AP63" s="828">
        <v>31202</v>
      </c>
      <c r="AQ63" s="828"/>
      <c r="AR63" s="828"/>
      <c r="AS63" s="828"/>
      <c r="AT63" s="828"/>
      <c r="AU63" s="828">
        <v>19355</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390</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391</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537</v>
      </c>
      <c r="C68" s="856"/>
      <c r="D68" s="856"/>
      <c r="E68" s="856"/>
      <c r="F68" s="856"/>
      <c r="G68" s="856"/>
      <c r="H68" s="856"/>
      <c r="I68" s="856"/>
      <c r="J68" s="856"/>
      <c r="K68" s="856"/>
      <c r="L68" s="856"/>
      <c r="M68" s="856"/>
      <c r="N68" s="856"/>
      <c r="O68" s="856"/>
      <c r="P68" s="857"/>
      <c r="Q68" s="858">
        <v>4607</v>
      </c>
      <c r="R68" s="852"/>
      <c r="S68" s="852"/>
      <c r="T68" s="852"/>
      <c r="U68" s="852"/>
      <c r="V68" s="852">
        <v>4184</v>
      </c>
      <c r="W68" s="852"/>
      <c r="X68" s="852"/>
      <c r="Y68" s="852"/>
      <c r="Z68" s="852"/>
      <c r="AA68" s="852">
        <v>423</v>
      </c>
      <c r="AB68" s="852"/>
      <c r="AC68" s="852"/>
      <c r="AD68" s="852"/>
      <c r="AE68" s="852"/>
      <c r="AF68" s="852">
        <v>213</v>
      </c>
      <c r="AG68" s="852"/>
      <c r="AH68" s="852"/>
      <c r="AI68" s="852"/>
      <c r="AJ68" s="852"/>
      <c r="AK68" s="852" t="s">
        <v>544</v>
      </c>
      <c r="AL68" s="852"/>
      <c r="AM68" s="852"/>
      <c r="AN68" s="852"/>
      <c r="AO68" s="852"/>
      <c r="AP68" s="852">
        <v>12860</v>
      </c>
      <c r="AQ68" s="852"/>
      <c r="AR68" s="852"/>
      <c r="AS68" s="852"/>
      <c r="AT68" s="852"/>
      <c r="AU68" s="852">
        <v>4501</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538</v>
      </c>
      <c r="C69" s="860"/>
      <c r="D69" s="860"/>
      <c r="E69" s="860"/>
      <c r="F69" s="860"/>
      <c r="G69" s="860"/>
      <c r="H69" s="860"/>
      <c r="I69" s="860"/>
      <c r="J69" s="860"/>
      <c r="K69" s="860"/>
      <c r="L69" s="860"/>
      <c r="M69" s="860"/>
      <c r="N69" s="860"/>
      <c r="O69" s="860"/>
      <c r="P69" s="861"/>
      <c r="Q69" s="862">
        <v>73609</v>
      </c>
      <c r="R69" s="817"/>
      <c r="S69" s="817"/>
      <c r="T69" s="817"/>
      <c r="U69" s="817"/>
      <c r="V69" s="817">
        <v>72699</v>
      </c>
      <c r="W69" s="817"/>
      <c r="X69" s="817"/>
      <c r="Y69" s="817"/>
      <c r="Z69" s="817"/>
      <c r="AA69" s="817">
        <v>910</v>
      </c>
      <c r="AB69" s="817"/>
      <c r="AC69" s="817"/>
      <c r="AD69" s="817"/>
      <c r="AE69" s="817"/>
      <c r="AF69" s="817">
        <v>910</v>
      </c>
      <c r="AG69" s="817"/>
      <c r="AH69" s="817"/>
      <c r="AI69" s="817"/>
      <c r="AJ69" s="817"/>
      <c r="AK69" s="817">
        <v>685</v>
      </c>
      <c r="AL69" s="817"/>
      <c r="AM69" s="817"/>
      <c r="AN69" s="817"/>
      <c r="AO69" s="817"/>
      <c r="AP69" s="817" t="s">
        <v>544</v>
      </c>
      <c r="AQ69" s="817"/>
      <c r="AR69" s="817"/>
      <c r="AS69" s="817"/>
      <c r="AT69" s="817"/>
      <c r="AU69" s="817" t="s">
        <v>544</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539</v>
      </c>
      <c r="C70" s="860"/>
      <c r="D70" s="860"/>
      <c r="E70" s="860"/>
      <c r="F70" s="860"/>
      <c r="G70" s="860"/>
      <c r="H70" s="860"/>
      <c r="I70" s="860"/>
      <c r="J70" s="860"/>
      <c r="K70" s="860"/>
      <c r="L70" s="860"/>
      <c r="M70" s="860"/>
      <c r="N70" s="860"/>
      <c r="O70" s="860"/>
      <c r="P70" s="861"/>
      <c r="Q70" s="862">
        <v>185</v>
      </c>
      <c r="R70" s="817"/>
      <c r="S70" s="817"/>
      <c r="T70" s="817"/>
      <c r="U70" s="817"/>
      <c r="V70" s="817">
        <v>158</v>
      </c>
      <c r="W70" s="817"/>
      <c r="X70" s="817"/>
      <c r="Y70" s="817"/>
      <c r="Z70" s="817"/>
      <c r="AA70" s="817">
        <v>26</v>
      </c>
      <c r="AB70" s="817"/>
      <c r="AC70" s="817"/>
      <c r="AD70" s="817"/>
      <c r="AE70" s="817"/>
      <c r="AF70" s="817">
        <v>26</v>
      </c>
      <c r="AG70" s="817"/>
      <c r="AH70" s="817"/>
      <c r="AI70" s="817"/>
      <c r="AJ70" s="817"/>
      <c r="AK70" s="817">
        <v>12</v>
      </c>
      <c r="AL70" s="817"/>
      <c r="AM70" s="817"/>
      <c r="AN70" s="817"/>
      <c r="AO70" s="817"/>
      <c r="AP70" s="817" t="s">
        <v>544</v>
      </c>
      <c r="AQ70" s="817"/>
      <c r="AR70" s="817"/>
      <c r="AS70" s="817"/>
      <c r="AT70" s="817"/>
      <c r="AU70" s="817" t="s">
        <v>545</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540</v>
      </c>
      <c r="C71" s="860"/>
      <c r="D71" s="860"/>
      <c r="E71" s="860"/>
      <c r="F71" s="860"/>
      <c r="G71" s="860"/>
      <c r="H71" s="860"/>
      <c r="I71" s="860"/>
      <c r="J71" s="860"/>
      <c r="K71" s="860"/>
      <c r="L71" s="860"/>
      <c r="M71" s="860"/>
      <c r="N71" s="860"/>
      <c r="O71" s="860"/>
      <c r="P71" s="861"/>
      <c r="Q71" s="862">
        <v>946790</v>
      </c>
      <c r="R71" s="817"/>
      <c r="S71" s="817"/>
      <c r="T71" s="817"/>
      <c r="U71" s="817"/>
      <c r="V71" s="817">
        <v>924334</v>
      </c>
      <c r="W71" s="817"/>
      <c r="X71" s="817"/>
      <c r="Y71" s="817"/>
      <c r="Z71" s="817"/>
      <c r="AA71" s="817">
        <v>22456</v>
      </c>
      <c r="AB71" s="817"/>
      <c r="AC71" s="817"/>
      <c r="AD71" s="817"/>
      <c r="AE71" s="817"/>
      <c r="AF71" s="817">
        <v>22456</v>
      </c>
      <c r="AG71" s="817"/>
      <c r="AH71" s="817"/>
      <c r="AI71" s="817"/>
      <c r="AJ71" s="817"/>
      <c r="AK71" s="817">
        <v>5657</v>
      </c>
      <c r="AL71" s="817"/>
      <c r="AM71" s="817"/>
      <c r="AN71" s="817"/>
      <c r="AO71" s="817"/>
      <c r="AP71" s="817" t="s">
        <v>544</v>
      </c>
      <c r="AQ71" s="817"/>
      <c r="AR71" s="817"/>
      <c r="AS71" s="817"/>
      <c r="AT71" s="817"/>
      <c r="AU71" s="817" t="s">
        <v>544</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541</v>
      </c>
      <c r="C72" s="860"/>
      <c r="D72" s="860"/>
      <c r="E72" s="860"/>
      <c r="F72" s="860"/>
      <c r="G72" s="860"/>
      <c r="H72" s="860"/>
      <c r="I72" s="860"/>
      <c r="J72" s="860"/>
      <c r="K72" s="860"/>
      <c r="L72" s="860"/>
      <c r="M72" s="860"/>
      <c r="N72" s="860"/>
      <c r="O72" s="860"/>
      <c r="P72" s="861"/>
      <c r="Q72" s="862">
        <v>40036</v>
      </c>
      <c r="R72" s="817"/>
      <c r="S72" s="817"/>
      <c r="T72" s="817"/>
      <c r="U72" s="817"/>
      <c r="V72" s="817">
        <v>34096</v>
      </c>
      <c r="W72" s="817"/>
      <c r="X72" s="817"/>
      <c r="Y72" s="817"/>
      <c r="Z72" s="817"/>
      <c r="AA72" s="817">
        <v>5940</v>
      </c>
      <c r="AB72" s="817"/>
      <c r="AC72" s="817"/>
      <c r="AD72" s="817"/>
      <c r="AE72" s="817"/>
      <c r="AF72" s="817">
        <v>32505</v>
      </c>
      <c r="AG72" s="817"/>
      <c r="AH72" s="817"/>
      <c r="AI72" s="817"/>
      <c r="AJ72" s="817"/>
      <c r="AK72" s="817" t="s">
        <v>544</v>
      </c>
      <c r="AL72" s="817"/>
      <c r="AM72" s="817"/>
      <c r="AN72" s="817"/>
      <c r="AO72" s="817"/>
      <c r="AP72" s="817">
        <v>149081</v>
      </c>
      <c r="AQ72" s="817"/>
      <c r="AR72" s="817"/>
      <c r="AS72" s="817"/>
      <c r="AT72" s="817"/>
      <c r="AU72" s="817" t="s">
        <v>544</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542</v>
      </c>
      <c r="C73" s="860"/>
      <c r="D73" s="860"/>
      <c r="E73" s="860"/>
      <c r="F73" s="860"/>
      <c r="G73" s="860"/>
      <c r="H73" s="860"/>
      <c r="I73" s="860"/>
      <c r="J73" s="860"/>
      <c r="K73" s="860"/>
      <c r="L73" s="860"/>
      <c r="M73" s="860"/>
      <c r="N73" s="860"/>
      <c r="O73" s="860"/>
      <c r="P73" s="861"/>
      <c r="Q73" s="862">
        <v>9050</v>
      </c>
      <c r="R73" s="817"/>
      <c r="S73" s="817"/>
      <c r="T73" s="817"/>
      <c r="U73" s="817"/>
      <c r="V73" s="817">
        <v>5629</v>
      </c>
      <c r="W73" s="817"/>
      <c r="X73" s="817"/>
      <c r="Y73" s="817"/>
      <c r="Z73" s="817"/>
      <c r="AA73" s="817">
        <v>3421</v>
      </c>
      <c r="AB73" s="817"/>
      <c r="AC73" s="817"/>
      <c r="AD73" s="817"/>
      <c r="AE73" s="817"/>
      <c r="AF73" s="817">
        <v>11358</v>
      </c>
      <c r="AG73" s="817"/>
      <c r="AH73" s="817"/>
      <c r="AI73" s="817"/>
      <c r="AJ73" s="817"/>
      <c r="AK73" s="817" t="s">
        <v>544</v>
      </c>
      <c r="AL73" s="817"/>
      <c r="AM73" s="817"/>
      <c r="AN73" s="817"/>
      <c r="AO73" s="817"/>
      <c r="AP73" s="817">
        <v>20248</v>
      </c>
      <c r="AQ73" s="817"/>
      <c r="AR73" s="817"/>
      <c r="AS73" s="817"/>
      <c r="AT73" s="817"/>
      <c r="AU73" s="817" t="s">
        <v>545</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67468</v>
      </c>
      <c r="AG88" s="828"/>
      <c r="AH88" s="828"/>
      <c r="AI88" s="828"/>
      <c r="AJ88" s="828"/>
      <c r="AK88" s="825"/>
      <c r="AL88" s="825"/>
      <c r="AM88" s="825"/>
      <c r="AN88" s="825"/>
      <c r="AO88" s="825"/>
      <c r="AP88" s="828">
        <v>182189</v>
      </c>
      <c r="AQ88" s="828"/>
      <c r="AR88" s="828"/>
      <c r="AS88" s="828"/>
      <c r="AT88" s="828"/>
      <c r="AU88" s="828">
        <v>4501</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393</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50</v>
      </c>
      <c r="CS102" s="836"/>
      <c r="CT102" s="836"/>
      <c r="CU102" s="836"/>
      <c r="CV102" s="879"/>
      <c r="CW102" s="878">
        <v>68</v>
      </c>
      <c r="CX102" s="836"/>
      <c r="CY102" s="836"/>
      <c r="CZ102" s="836"/>
      <c r="DA102" s="879"/>
      <c r="DB102" s="878" t="s">
        <v>544</v>
      </c>
      <c r="DC102" s="836"/>
      <c r="DD102" s="836"/>
      <c r="DE102" s="836"/>
      <c r="DF102" s="879"/>
      <c r="DG102" s="878" t="s">
        <v>544</v>
      </c>
      <c r="DH102" s="836"/>
      <c r="DI102" s="836"/>
      <c r="DJ102" s="836"/>
      <c r="DK102" s="879"/>
      <c r="DL102" s="878" t="s">
        <v>544</v>
      </c>
      <c r="DM102" s="836"/>
      <c r="DN102" s="836"/>
      <c r="DO102" s="836"/>
      <c r="DP102" s="879"/>
      <c r="DQ102" s="878" t="s">
        <v>544</v>
      </c>
      <c r="DR102" s="836"/>
      <c r="DS102" s="836"/>
      <c r="DT102" s="836"/>
      <c r="DU102" s="879"/>
      <c r="DV102" s="904" t="s">
        <v>544</v>
      </c>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401</v>
      </c>
      <c r="AB109" s="881"/>
      <c r="AC109" s="881"/>
      <c r="AD109" s="881"/>
      <c r="AE109" s="882"/>
      <c r="AF109" s="880" t="s">
        <v>285</v>
      </c>
      <c r="AG109" s="881"/>
      <c r="AH109" s="881"/>
      <c r="AI109" s="881"/>
      <c r="AJ109" s="882"/>
      <c r="AK109" s="880" t="s">
        <v>284</v>
      </c>
      <c r="AL109" s="881"/>
      <c r="AM109" s="881"/>
      <c r="AN109" s="881"/>
      <c r="AO109" s="882"/>
      <c r="AP109" s="880" t="s">
        <v>402</v>
      </c>
      <c r="AQ109" s="881"/>
      <c r="AR109" s="881"/>
      <c r="AS109" s="881"/>
      <c r="AT109" s="883"/>
      <c r="AU109" s="902" t="s">
        <v>400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401</v>
      </c>
      <c r="BR109" s="881"/>
      <c r="BS109" s="881"/>
      <c r="BT109" s="881"/>
      <c r="BU109" s="882"/>
      <c r="BV109" s="880" t="s">
        <v>285</v>
      </c>
      <c r="BW109" s="881"/>
      <c r="BX109" s="881"/>
      <c r="BY109" s="881"/>
      <c r="BZ109" s="882"/>
      <c r="CA109" s="880" t="s">
        <v>284</v>
      </c>
      <c r="CB109" s="881"/>
      <c r="CC109" s="881"/>
      <c r="CD109" s="881"/>
      <c r="CE109" s="882"/>
      <c r="CF109" s="903" t="s">
        <v>402</v>
      </c>
      <c r="CG109" s="903"/>
      <c r="CH109" s="903"/>
      <c r="CI109" s="903"/>
      <c r="CJ109" s="903"/>
      <c r="CK109" s="880" t="s">
        <v>403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401</v>
      </c>
      <c r="DH109" s="881"/>
      <c r="DI109" s="881"/>
      <c r="DJ109" s="881"/>
      <c r="DK109" s="882"/>
      <c r="DL109" s="880" t="s">
        <v>285</v>
      </c>
      <c r="DM109" s="881"/>
      <c r="DN109" s="881"/>
      <c r="DO109" s="881"/>
      <c r="DP109" s="882"/>
      <c r="DQ109" s="880" t="s">
        <v>284</v>
      </c>
      <c r="DR109" s="881"/>
      <c r="DS109" s="881"/>
      <c r="DT109" s="881"/>
      <c r="DU109" s="882"/>
      <c r="DV109" s="880" t="s">
        <v>402</v>
      </c>
      <c r="DW109" s="881"/>
      <c r="DX109" s="881"/>
      <c r="DY109" s="881"/>
      <c r="DZ109" s="883"/>
    </row>
    <row r="110" spans="1:131" s="197" customFormat="1" ht="26.25" customHeight="1">
      <c r="A110" s="884" t="s">
        <v>404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2840493</v>
      </c>
      <c r="AB110" s="888"/>
      <c r="AC110" s="888"/>
      <c r="AD110" s="888"/>
      <c r="AE110" s="889"/>
      <c r="AF110" s="890">
        <v>2769010</v>
      </c>
      <c r="AG110" s="888"/>
      <c r="AH110" s="888"/>
      <c r="AI110" s="888"/>
      <c r="AJ110" s="889"/>
      <c r="AK110" s="890">
        <v>2784776</v>
      </c>
      <c r="AL110" s="888"/>
      <c r="AM110" s="888"/>
      <c r="AN110" s="888"/>
      <c r="AO110" s="889"/>
      <c r="AP110" s="891">
        <v>18.2</v>
      </c>
      <c r="AQ110" s="892"/>
      <c r="AR110" s="892"/>
      <c r="AS110" s="892"/>
      <c r="AT110" s="893"/>
      <c r="AU110" s="894" t="s">
        <v>61</v>
      </c>
      <c r="AV110" s="895"/>
      <c r="AW110" s="895"/>
      <c r="AX110" s="895"/>
      <c r="AY110" s="896"/>
      <c r="AZ110" s="938" t="s">
        <v>405</v>
      </c>
      <c r="BA110" s="885"/>
      <c r="BB110" s="885"/>
      <c r="BC110" s="885"/>
      <c r="BD110" s="885"/>
      <c r="BE110" s="885"/>
      <c r="BF110" s="885"/>
      <c r="BG110" s="885"/>
      <c r="BH110" s="885"/>
      <c r="BI110" s="885"/>
      <c r="BJ110" s="885"/>
      <c r="BK110" s="885"/>
      <c r="BL110" s="885"/>
      <c r="BM110" s="885"/>
      <c r="BN110" s="885"/>
      <c r="BO110" s="885"/>
      <c r="BP110" s="886"/>
      <c r="BQ110" s="924">
        <v>26487676</v>
      </c>
      <c r="BR110" s="925"/>
      <c r="BS110" s="925"/>
      <c r="BT110" s="925"/>
      <c r="BU110" s="925"/>
      <c r="BV110" s="925">
        <v>26425074</v>
      </c>
      <c r="BW110" s="925"/>
      <c r="BX110" s="925"/>
      <c r="BY110" s="925"/>
      <c r="BZ110" s="925"/>
      <c r="CA110" s="925">
        <v>26297048</v>
      </c>
      <c r="CB110" s="925"/>
      <c r="CC110" s="925"/>
      <c r="CD110" s="925"/>
      <c r="CE110" s="925"/>
      <c r="CF110" s="939">
        <v>171.4</v>
      </c>
      <c r="CG110" s="940"/>
      <c r="CH110" s="940"/>
      <c r="CI110" s="940"/>
      <c r="CJ110" s="940"/>
      <c r="CK110" s="941" t="s">
        <v>406</v>
      </c>
      <c r="CL110" s="942"/>
      <c r="CM110" s="921" t="s">
        <v>407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409</v>
      </c>
      <c r="BA111" s="948"/>
      <c r="BB111" s="948"/>
      <c r="BC111" s="948"/>
      <c r="BD111" s="948"/>
      <c r="BE111" s="948"/>
      <c r="BF111" s="948"/>
      <c r="BG111" s="948"/>
      <c r="BH111" s="948"/>
      <c r="BI111" s="948"/>
      <c r="BJ111" s="948"/>
      <c r="BK111" s="948"/>
      <c r="BL111" s="948"/>
      <c r="BM111" s="948"/>
      <c r="BN111" s="948"/>
      <c r="BO111" s="948"/>
      <c r="BP111" s="949"/>
      <c r="BQ111" s="917">
        <v>1080512</v>
      </c>
      <c r="BR111" s="918"/>
      <c r="BS111" s="918"/>
      <c r="BT111" s="918"/>
      <c r="BU111" s="918"/>
      <c r="BV111" s="918">
        <v>938695</v>
      </c>
      <c r="BW111" s="918"/>
      <c r="BX111" s="918"/>
      <c r="BY111" s="918"/>
      <c r="BZ111" s="918"/>
      <c r="CA111" s="918">
        <v>795819</v>
      </c>
      <c r="CB111" s="918"/>
      <c r="CC111" s="918"/>
      <c r="CD111" s="918"/>
      <c r="CE111" s="918"/>
      <c r="CF111" s="912">
        <v>5.2</v>
      </c>
      <c r="CG111" s="913"/>
      <c r="CH111" s="913"/>
      <c r="CI111" s="913"/>
      <c r="CJ111" s="913"/>
      <c r="CK111" s="943"/>
      <c r="CL111" s="944"/>
      <c r="CM111" s="914" t="s">
        <v>410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411</v>
      </c>
      <c r="B112" s="951"/>
      <c r="C112" s="948" t="s">
        <v>412</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413</v>
      </c>
      <c r="BA112" s="948"/>
      <c r="BB112" s="948"/>
      <c r="BC112" s="948"/>
      <c r="BD112" s="948"/>
      <c r="BE112" s="948"/>
      <c r="BF112" s="948"/>
      <c r="BG112" s="948"/>
      <c r="BH112" s="948"/>
      <c r="BI112" s="948"/>
      <c r="BJ112" s="948"/>
      <c r="BK112" s="948"/>
      <c r="BL112" s="948"/>
      <c r="BM112" s="948"/>
      <c r="BN112" s="948"/>
      <c r="BO112" s="948"/>
      <c r="BP112" s="949"/>
      <c r="BQ112" s="917">
        <v>20527762</v>
      </c>
      <c r="BR112" s="918"/>
      <c r="BS112" s="918"/>
      <c r="BT112" s="918"/>
      <c r="BU112" s="918"/>
      <c r="BV112" s="918">
        <v>19855959</v>
      </c>
      <c r="BW112" s="918"/>
      <c r="BX112" s="918"/>
      <c r="BY112" s="918"/>
      <c r="BZ112" s="918"/>
      <c r="CA112" s="918">
        <v>19355231</v>
      </c>
      <c r="CB112" s="918"/>
      <c r="CC112" s="918"/>
      <c r="CD112" s="918"/>
      <c r="CE112" s="918"/>
      <c r="CF112" s="912">
        <v>126.2</v>
      </c>
      <c r="CG112" s="913"/>
      <c r="CH112" s="913"/>
      <c r="CI112" s="913"/>
      <c r="CJ112" s="913"/>
      <c r="CK112" s="943"/>
      <c r="CL112" s="944"/>
      <c r="CM112" s="914" t="s">
        <v>414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1512115</v>
      </c>
      <c r="AB113" s="932"/>
      <c r="AC113" s="932"/>
      <c r="AD113" s="932"/>
      <c r="AE113" s="933"/>
      <c r="AF113" s="934">
        <v>1535249</v>
      </c>
      <c r="AG113" s="932"/>
      <c r="AH113" s="932"/>
      <c r="AI113" s="932"/>
      <c r="AJ113" s="933"/>
      <c r="AK113" s="934">
        <v>1505437</v>
      </c>
      <c r="AL113" s="932"/>
      <c r="AM113" s="932"/>
      <c r="AN113" s="932"/>
      <c r="AO113" s="933"/>
      <c r="AP113" s="935">
        <v>9.8000000000000007</v>
      </c>
      <c r="AQ113" s="936"/>
      <c r="AR113" s="936"/>
      <c r="AS113" s="936"/>
      <c r="AT113" s="937"/>
      <c r="AU113" s="897"/>
      <c r="AV113" s="898"/>
      <c r="AW113" s="898"/>
      <c r="AX113" s="898"/>
      <c r="AY113" s="899"/>
      <c r="AZ113" s="947" t="s">
        <v>416</v>
      </c>
      <c r="BA113" s="948"/>
      <c r="BB113" s="948"/>
      <c r="BC113" s="948"/>
      <c r="BD113" s="948"/>
      <c r="BE113" s="948"/>
      <c r="BF113" s="948"/>
      <c r="BG113" s="948"/>
      <c r="BH113" s="948"/>
      <c r="BI113" s="948"/>
      <c r="BJ113" s="948"/>
      <c r="BK113" s="948"/>
      <c r="BL113" s="948"/>
      <c r="BM113" s="948"/>
      <c r="BN113" s="948"/>
      <c r="BO113" s="948"/>
      <c r="BP113" s="949"/>
      <c r="BQ113" s="917">
        <v>5995680</v>
      </c>
      <c r="BR113" s="918"/>
      <c r="BS113" s="918"/>
      <c r="BT113" s="918"/>
      <c r="BU113" s="918"/>
      <c r="BV113" s="918">
        <v>5247671</v>
      </c>
      <c r="BW113" s="918"/>
      <c r="BX113" s="918"/>
      <c r="BY113" s="918"/>
      <c r="BZ113" s="918"/>
      <c r="CA113" s="918">
        <v>4501110</v>
      </c>
      <c r="CB113" s="918"/>
      <c r="CC113" s="918"/>
      <c r="CD113" s="918"/>
      <c r="CE113" s="918"/>
      <c r="CF113" s="912">
        <v>29.3</v>
      </c>
      <c r="CG113" s="913"/>
      <c r="CH113" s="913"/>
      <c r="CI113" s="913"/>
      <c r="CJ113" s="913"/>
      <c r="CK113" s="943"/>
      <c r="CL113" s="944"/>
      <c r="CM113" s="914" t="s">
        <v>417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v>771548</v>
      </c>
      <c r="DH113" s="957"/>
      <c r="DI113" s="957"/>
      <c r="DJ113" s="957"/>
      <c r="DK113" s="958"/>
      <c r="DL113" s="959">
        <v>706972</v>
      </c>
      <c r="DM113" s="957"/>
      <c r="DN113" s="957"/>
      <c r="DO113" s="957"/>
      <c r="DP113" s="958"/>
      <c r="DQ113" s="959">
        <v>641337</v>
      </c>
      <c r="DR113" s="957"/>
      <c r="DS113" s="957"/>
      <c r="DT113" s="957"/>
      <c r="DU113" s="958"/>
      <c r="DV113" s="960">
        <v>4.2</v>
      </c>
      <c r="DW113" s="961"/>
      <c r="DX113" s="961"/>
      <c r="DY113" s="961"/>
      <c r="DZ113" s="962"/>
    </row>
    <row r="114" spans="1:130" s="197" customFormat="1" ht="26.25" customHeight="1">
      <c r="A114" s="952"/>
      <c r="B114" s="953"/>
      <c r="C114" s="948" t="s">
        <v>418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840909</v>
      </c>
      <c r="AB114" s="957"/>
      <c r="AC114" s="957"/>
      <c r="AD114" s="957"/>
      <c r="AE114" s="958"/>
      <c r="AF114" s="959">
        <v>839941</v>
      </c>
      <c r="AG114" s="957"/>
      <c r="AH114" s="957"/>
      <c r="AI114" s="957"/>
      <c r="AJ114" s="958"/>
      <c r="AK114" s="959">
        <v>839546</v>
      </c>
      <c r="AL114" s="957"/>
      <c r="AM114" s="957"/>
      <c r="AN114" s="957"/>
      <c r="AO114" s="958"/>
      <c r="AP114" s="960">
        <v>5.5</v>
      </c>
      <c r="AQ114" s="961"/>
      <c r="AR114" s="961"/>
      <c r="AS114" s="961"/>
      <c r="AT114" s="962"/>
      <c r="AU114" s="897"/>
      <c r="AV114" s="898"/>
      <c r="AW114" s="898"/>
      <c r="AX114" s="898"/>
      <c r="AY114" s="899"/>
      <c r="AZ114" s="947" t="s">
        <v>419</v>
      </c>
      <c r="BA114" s="948"/>
      <c r="BB114" s="948"/>
      <c r="BC114" s="948"/>
      <c r="BD114" s="948"/>
      <c r="BE114" s="948"/>
      <c r="BF114" s="948"/>
      <c r="BG114" s="948"/>
      <c r="BH114" s="948"/>
      <c r="BI114" s="948"/>
      <c r="BJ114" s="948"/>
      <c r="BK114" s="948"/>
      <c r="BL114" s="948"/>
      <c r="BM114" s="948"/>
      <c r="BN114" s="948"/>
      <c r="BO114" s="948"/>
      <c r="BP114" s="949"/>
      <c r="BQ114" s="917">
        <v>5019271</v>
      </c>
      <c r="BR114" s="918"/>
      <c r="BS114" s="918"/>
      <c r="BT114" s="918"/>
      <c r="BU114" s="918"/>
      <c r="BV114" s="918">
        <v>4982512</v>
      </c>
      <c r="BW114" s="918"/>
      <c r="BX114" s="918"/>
      <c r="BY114" s="918"/>
      <c r="BZ114" s="918"/>
      <c r="CA114" s="918">
        <v>4738598</v>
      </c>
      <c r="CB114" s="918"/>
      <c r="CC114" s="918"/>
      <c r="CD114" s="918"/>
      <c r="CE114" s="918"/>
      <c r="CF114" s="912">
        <v>30.9</v>
      </c>
      <c r="CG114" s="913"/>
      <c r="CH114" s="913"/>
      <c r="CI114" s="913"/>
      <c r="CJ114" s="913"/>
      <c r="CK114" s="943"/>
      <c r="CL114" s="944"/>
      <c r="CM114" s="914" t="s">
        <v>420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77230</v>
      </c>
      <c r="AB115" s="932"/>
      <c r="AC115" s="932"/>
      <c r="AD115" s="932"/>
      <c r="AE115" s="933"/>
      <c r="AF115" s="934">
        <v>159414</v>
      </c>
      <c r="AG115" s="932"/>
      <c r="AH115" s="932"/>
      <c r="AI115" s="932"/>
      <c r="AJ115" s="933"/>
      <c r="AK115" s="934">
        <v>158178</v>
      </c>
      <c r="AL115" s="932"/>
      <c r="AM115" s="932"/>
      <c r="AN115" s="932"/>
      <c r="AO115" s="933"/>
      <c r="AP115" s="935">
        <v>1</v>
      </c>
      <c r="AQ115" s="936"/>
      <c r="AR115" s="936"/>
      <c r="AS115" s="936"/>
      <c r="AT115" s="937"/>
      <c r="AU115" s="897"/>
      <c r="AV115" s="898"/>
      <c r="AW115" s="898"/>
      <c r="AX115" s="898"/>
      <c r="AY115" s="899"/>
      <c r="AZ115" s="947" t="s">
        <v>422</v>
      </c>
      <c r="BA115" s="948"/>
      <c r="BB115" s="948"/>
      <c r="BC115" s="948"/>
      <c r="BD115" s="948"/>
      <c r="BE115" s="948"/>
      <c r="BF115" s="948"/>
      <c r="BG115" s="948"/>
      <c r="BH115" s="948"/>
      <c r="BI115" s="948"/>
      <c r="BJ115" s="948"/>
      <c r="BK115" s="948"/>
      <c r="BL115" s="948"/>
      <c r="BM115" s="948"/>
      <c r="BN115" s="948"/>
      <c r="BO115" s="948"/>
      <c r="BP115" s="949"/>
      <c r="BQ115" s="917">
        <v>233</v>
      </c>
      <c r="BR115" s="918"/>
      <c r="BS115" s="918"/>
      <c r="BT115" s="918"/>
      <c r="BU115" s="918"/>
      <c r="BV115" s="918">
        <v>216</v>
      </c>
      <c r="BW115" s="918"/>
      <c r="BX115" s="918"/>
      <c r="BY115" s="918"/>
      <c r="BZ115" s="918"/>
      <c r="CA115" s="918">
        <v>238</v>
      </c>
      <c r="CB115" s="918"/>
      <c r="CC115" s="918"/>
      <c r="CD115" s="918"/>
      <c r="CE115" s="918"/>
      <c r="CF115" s="912">
        <v>0</v>
      </c>
      <c r="CG115" s="913"/>
      <c r="CH115" s="913"/>
      <c r="CI115" s="913"/>
      <c r="CJ115" s="913"/>
      <c r="CK115" s="943"/>
      <c r="CL115" s="944"/>
      <c r="CM115" s="947" t="s">
        <v>423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266</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425</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427</v>
      </c>
      <c r="Z117" s="882"/>
      <c r="AA117" s="994">
        <v>5271013</v>
      </c>
      <c r="AB117" s="964"/>
      <c r="AC117" s="964"/>
      <c r="AD117" s="964"/>
      <c r="AE117" s="965"/>
      <c r="AF117" s="963">
        <v>5303614</v>
      </c>
      <c r="AG117" s="964"/>
      <c r="AH117" s="964"/>
      <c r="AI117" s="964"/>
      <c r="AJ117" s="965"/>
      <c r="AK117" s="963">
        <v>5287937</v>
      </c>
      <c r="AL117" s="964"/>
      <c r="AM117" s="964"/>
      <c r="AN117" s="964"/>
      <c r="AO117" s="965"/>
      <c r="AP117" s="966"/>
      <c r="AQ117" s="967"/>
      <c r="AR117" s="967"/>
      <c r="AS117" s="967"/>
      <c r="AT117" s="968"/>
      <c r="AU117" s="897"/>
      <c r="AV117" s="898"/>
      <c r="AW117" s="898"/>
      <c r="AX117" s="898"/>
      <c r="AY117" s="899"/>
      <c r="AZ117" s="993" t="s">
        <v>428</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401</v>
      </c>
      <c r="AB118" s="881"/>
      <c r="AC118" s="881"/>
      <c r="AD118" s="881"/>
      <c r="AE118" s="882"/>
      <c r="AF118" s="880" t="s">
        <v>285</v>
      </c>
      <c r="AG118" s="881"/>
      <c r="AH118" s="881"/>
      <c r="AI118" s="881"/>
      <c r="AJ118" s="882"/>
      <c r="AK118" s="880" t="s">
        <v>284</v>
      </c>
      <c r="AL118" s="881"/>
      <c r="AM118" s="881"/>
      <c r="AN118" s="881"/>
      <c r="AO118" s="882"/>
      <c r="AP118" s="988" t="s">
        <v>402</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430</v>
      </c>
      <c r="BP118" s="992"/>
      <c r="BQ118" s="983">
        <v>59111134</v>
      </c>
      <c r="BR118" s="984"/>
      <c r="BS118" s="984"/>
      <c r="BT118" s="984"/>
      <c r="BU118" s="984"/>
      <c r="BV118" s="984">
        <v>57450127</v>
      </c>
      <c r="BW118" s="984"/>
      <c r="BX118" s="984"/>
      <c r="BY118" s="984"/>
      <c r="BZ118" s="984"/>
      <c r="CA118" s="984">
        <v>55688044</v>
      </c>
      <c r="CB118" s="984"/>
      <c r="CC118" s="984"/>
      <c r="CD118" s="984"/>
      <c r="CE118" s="984"/>
      <c r="CF118" s="985"/>
      <c r="CG118" s="986"/>
      <c r="CH118" s="986"/>
      <c r="CI118" s="986"/>
      <c r="CJ118" s="987"/>
      <c r="CK118" s="943"/>
      <c r="CL118" s="944"/>
      <c r="CM118" s="914" t="s">
        <v>431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406</v>
      </c>
      <c r="B119" s="942"/>
      <c r="C119" s="921" t="s">
        <v>407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432</v>
      </c>
      <c r="AV119" s="976"/>
      <c r="AW119" s="976"/>
      <c r="AX119" s="976"/>
      <c r="AY119" s="977"/>
      <c r="AZ119" s="938" t="s">
        <v>433</v>
      </c>
      <c r="BA119" s="885"/>
      <c r="BB119" s="885"/>
      <c r="BC119" s="885"/>
      <c r="BD119" s="885"/>
      <c r="BE119" s="885"/>
      <c r="BF119" s="885"/>
      <c r="BG119" s="885"/>
      <c r="BH119" s="885"/>
      <c r="BI119" s="885"/>
      <c r="BJ119" s="885"/>
      <c r="BK119" s="885"/>
      <c r="BL119" s="885"/>
      <c r="BM119" s="885"/>
      <c r="BN119" s="885"/>
      <c r="BO119" s="885"/>
      <c r="BP119" s="886"/>
      <c r="BQ119" s="924">
        <v>3306746</v>
      </c>
      <c r="BR119" s="925"/>
      <c r="BS119" s="925"/>
      <c r="BT119" s="925"/>
      <c r="BU119" s="925"/>
      <c r="BV119" s="925">
        <v>3594436</v>
      </c>
      <c r="BW119" s="925"/>
      <c r="BX119" s="925"/>
      <c r="BY119" s="925"/>
      <c r="BZ119" s="925"/>
      <c r="CA119" s="925">
        <v>3324457</v>
      </c>
      <c r="CB119" s="925"/>
      <c r="CC119" s="925"/>
      <c r="CD119" s="925"/>
      <c r="CE119" s="925"/>
      <c r="CF119" s="939">
        <v>21.7</v>
      </c>
      <c r="CG119" s="940"/>
      <c r="CH119" s="940"/>
      <c r="CI119" s="940"/>
      <c r="CJ119" s="940"/>
      <c r="CK119" s="945"/>
      <c r="CL119" s="946"/>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308964</v>
      </c>
      <c r="DH119" s="996"/>
      <c r="DI119" s="996"/>
      <c r="DJ119" s="996"/>
      <c r="DK119" s="997"/>
      <c r="DL119" s="998">
        <v>231723</v>
      </c>
      <c r="DM119" s="996"/>
      <c r="DN119" s="996"/>
      <c r="DO119" s="996"/>
      <c r="DP119" s="997"/>
      <c r="DQ119" s="998">
        <v>154482</v>
      </c>
      <c r="DR119" s="996"/>
      <c r="DS119" s="996"/>
      <c r="DT119" s="996"/>
      <c r="DU119" s="997"/>
      <c r="DV119" s="999">
        <v>1</v>
      </c>
      <c r="DW119" s="1000"/>
      <c r="DX119" s="1000"/>
      <c r="DY119" s="1000"/>
      <c r="DZ119" s="1001"/>
    </row>
    <row r="120" spans="1:130" s="197" customFormat="1" ht="26.25" customHeight="1">
      <c r="A120" s="973"/>
      <c r="B120" s="944"/>
      <c r="C120" s="914" t="s">
        <v>410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435</v>
      </c>
      <c r="BA120" s="948"/>
      <c r="BB120" s="948"/>
      <c r="BC120" s="948"/>
      <c r="BD120" s="948"/>
      <c r="BE120" s="948"/>
      <c r="BF120" s="948"/>
      <c r="BG120" s="948"/>
      <c r="BH120" s="948"/>
      <c r="BI120" s="948"/>
      <c r="BJ120" s="948"/>
      <c r="BK120" s="948"/>
      <c r="BL120" s="948"/>
      <c r="BM120" s="948"/>
      <c r="BN120" s="948"/>
      <c r="BO120" s="948"/>
      <c r="BP120" s="949"/>
      <c r="BQ120" s="917">
        <v>9155265</v>
      </c>
      <c r="BR120" s="918"/>
      <c r="BS120" s="918"/>
      <c r="BT120" s="918"/>
      <c r="BU120" s="918"/>
      <c r="BV120" s="918">
        <v>8990714</v>
      </c>
      <c r="BW120" s="918"/>
      <c r="BX120" s="918"/>
      <c r="BY120" s="918"/>
      <c r="BZ120" s="918"/>
      <c r="CA120" s="918">
        <v>8500199</v>
      </c>
      <c r="CB120" s="918"/>
      <c r="CC120" s="918"/>
      <c r="CD120" s="918"/>
      <c r="CE120" s="918"/>
      <c r="CF120" s="912">
        <v>55.4</v>
      </c>
      <c r="CG120" s="913"/>
      <c r="CH120" s="913"/>
      <c r="CI120" s="913"/>
      <c r="CJ120" s="913"/>
      <c r="CK120" s="1011" t="s">
        <v>436</v>
      </c>
      <c r="CL120" s="1012"/>
      <c r="CM120" s="1012"/>
      <c r="CN120" s="1012"/>
      <c r="CO120" s="1013"/>
      <c r="CP120" s="1019" t="s">
        <v>385</v>
      </c>
      <c r="CQ120" s="1020"/>
      <c r="CR120" s="1020"/>
      <c r="CS120" s="1020"/>
      <c r="CT120" s="1020"/>
      <c r="CU120" s="1020"/>
      <c r="CV120" s="1020"/>
      <c r="CW120" s="1020"/>
      <c r="CX120" s="1020"/>
      <c r="CY120" s="1020"/>
      <c r="CZ120" s="1020"/>
      <c r="DA120" s="1020"/>
      <c r="DB120" s="1020"/>
      <c r="DC120" s="1020"/>
      <c r="DD120" s="1020"/>
      <c r="DE120" s="1020"/>
      <c r="DF120" s="1021"/>
      <c r="DG120" s="924">
        <v>16196762</v>
      </c>
      <c r="DH120" s="925"/>
      <c r="DI120" s="925"/>
      <c r="DJ120" s="925"/>
      <c r="DK120" s="925"/>
      <c r="DL120" s="925">
        <v>15730345</v>
      </c>
      <c r="DM120" s="925"/>
      <c r="DN120" s="925"/>
      <c r="DO120" s="925"/>
      <c r="DP120" s="925"/>
      <c r="DQ120" s="925">
        <v>15210145</v>
      </c>
      <c r="DR120" s="925"/>
      <c r="DS120" s="925"/>
      <c r="DT120" s="925"/>
      <c r="DU120" s="925"/>
      <c r="DV120" s="926">
        <v>99.2</v>
      </c>
      <c r="DW120" s="926"/>
      <c r="DX120" s="926"/>
      <c r="DY120" s="926"/>
      <c r="DZ120" s="927"/>
    </row>
    <row r="121" spans="1:130" s="197" customFormat="1" ht="26.25" customHeight="1">
      <c r="A121" s="973"/>
      <c r="B121" s="944"/>
      <c r="C121" s="1008" t="s">
        <v>437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77230</v>
      </c>
      <c r="AB121" s="957"/>
      <c r="AC121" s="957"/>
      <c r="AD121" s="957"/>
      <c r="AE121" s="958"/>
      <c r="AF121" s="959">
        <v>77230</v>
      </c>
      <c r="AG121" s="957"/>
      <c r="AH121" s="957"/>
      <c r="AI121" s="957"/>
      <c r="AJ121" s="958"/>
      <c r="AK121" s="959">
        <v>77230</v>
      </c>
      <c r="AL121" s="957"/>
      <c r="AM121" s="957"/>
      <c r="AN121" s="957"/>
      <c r="AO121" s="958"/>
      <c r="AP121" s="960">
        <v>0.5</v>
      </c>
      <c r="AQ121" s="961"/>
      <c r="AR121" s="961"/>
      <c r="AS121" s="961"/>
      <c r="AT121" s="962"/>
      <c r="AU121" s="978"/>
      <c r="AV121" s="979"/>
      <c r="AW121" s="979"/>
      <c r="AX121" s="979"/>
      <c r="AY121" s="980"/>
      <c r="AZ121" s="993" t="s">
        <v>438</v>
      </c>
      <c r="BA121" s="969"/>
      <c r="BB121" s="969"/>
      <c r="BC121" s="969"/>
      <c r="BD121" s="969"/>
      <c r="BE121" s="969"/>
      <c r="BF121" s="969"/>
      <c r="BG121" s="969"/>
      <c r="BH121" s="969"/>
      <c r="BI121" s="969"/>
      <c r="BJ121" s="969"/>
      <c r="BK121" s="969"/>
      <c r="BL121" s="969"/>
      <c r="BM121" s="969"/>
      <c r="BN121" s="969"/>
      <c r="BO121" s="969"/>
      <c r="BP121" s="970"/>
      <c r="BQ121" s="983">
        <v>30585449</v>
      </c>
      <c r="BR121" s="984"/>
      <c r="BS121" s="984"/>
      <c r="BT121" s="984"/>
      <c r="BU121" s="984"/>
      <c r="BV121" s="984">
        <v>31103293</v>
      </c>
      <c r="BW121" s="984"/>
      <c r="BX121" s="984"/>
      <c r="BY121" s="984"/>
      <c r="BZ121" s="984"/>
      <c r="CA121" s="984">
        <v>31621529</v>
      </c>
      <c r="CB121" s="984"/>
      <c r="CC121" s="984"/>
      <c r="CD121" s="984"/>
      <c r="CE121" s="984"/>
      <c r="CF121" s="1022">
        <v>206.1</v>
      </c>
      <c r="CG121" s="1023"/>
      <c r="CH121" s="1023"/>
      <c r="CI121" s="1023"/>
      <c r="CJ121" s="1023"/>
      <c r="CK121" s="1014"/>
      <c r="CL121" s="1015"/>
      <c r="CM121" s="1015"/>
      <c r="CN121" s="1015"/>
      <c r="CO121" s="1016"/>
      <c r="CP121" s="1005" t="s">
        <v>384</v>
      </c>
      <c r="CQ121" s="1006"/>
      <c r="CR121" s="1006"/>
      <c r="CS121" s="1006"/>
      <c r="CT121" s="1006"/>
      <c r="CU121" s="1006"/>
      <c r="CV121" s="1006"/>
      <c r="CW121" s="1006"/>
      <c r="CX121" s="1006"/>
      <c r="CY121" s="1006"/>
      <c r="CZ121" s="1006"/>
      <c r="DA121" s="1006"/>
      <c r="DB121" s="1006"/>
      <c r="DC121" s="1006"/>
      <c r="DD121" s="1006"/>
      <c r="DE121" s="1006"/>
      <c r="DF121" s="1007"/>
      <c r="DG121" s="917">
        <v>4266609</v>
      </c>
      <c r="DH121" s="918"/>
      <c r="DI121" s="918"/>
      <c r="DJ121" s="918"/>
      <c r="DK121" s="918"/>
      <c r="DL121" s="918">
        <v>4058494</v>
      </c>
      <c r="DM121" s="918"/>
      <c r="DN121" s="918"/>
      <c r="DO121" s="918"/>
      <c r="DP121" s="918"/>
      <c r="DQ121" s="918">
        <v>4063790</v>
      </c>
      <c r="DR121" s="918"/>
      <c r="DS121" s="918"/>
      <c r="DT121" s="918"/>
      <c r="DU121" s="918"/>
      <c r="DV121" s="919">
        <v>26.5</v>
      </c>
      <c r="DW121" s="919"/>
      <c r="DX121" s="919"/>
      <c r="DY121" s="919"/>
      <c r="DZ121" s="920"/>
    </row>
    <row r="122" spans="1:130" s="197" customFormat="1" ht="26.25" customHeight="1">
      <c r="A122" s="973"/>
      <c r="B122" s="944"/>
      <c r="C122" s="914" t="s">
        <v>420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439</v>
      </c>
      <c r="BP122" s="992"/>
      <c r="BQ122" s="1032">
        <v>43047460</v>
      </c>
      <c r="BR122" s="1033"/>
      <c r="BS122" s="1033"/>
      <c r="BT122" s="1033"/>
      <c r="BU122" s="1033"/>
      <c r="BV122" s="1033">
        <v>43688443</v>
      </c>
      <c r="BW122" s="1033"/>
      <c r="BX122" s="1033"/>
      <c r="BY122" s="1033"/>
      <c r="BZ122" s="1033"/>
      <c r="CA122" s="1033">
        <v>43446185</v>
      </c>
      <c r="CB122" s="1033"/>
      <c r="CC122" s="1033"/>
      <c r="CD122" s="1033"/>
      <c r="CE122" s="1033"/>
      <c r="CF122" s="985"/>
      <c r="CG122" s="986"/>
      <c r="CH122" s="986"/>
      <c r="CI122" s="986"/>
      <c r="CJ122" s="987"/>
      <c r="CK122" s="1014"/>
      <c r="CL122" s="1015"/>
      <c r="CM122" s="1015"/>
      <c r="CN122" s="1015"/>
      <c r="CO122" s="1016"/>
      <c r="CP122" s="1005" t="s">
        <v>382</v>
      </c>
      <c r="CQ122" s="1006"/>
      <c r="CR122" s="1006"/>
      <c r="CS122" s="1006"/>
      <c r="CT122" s="1006"/>
      <c r="CU122" s="1006"/>
      <c r="CV122" s="1006"/>
      <c r="CW122" s="1006"/>
      <c r="CX122" s="1006"/>
      <c r="CY122" s="1006"/>
      <c r="CZ122" s="1006"/>
      <c r="DA122" s="1006"/>
      <c r="DB122" s="1006"/>
      <c r="DC122" s="1006"/>
      <c r="DD122" s="1006"/>
      <c r="DE122" s="1006"/>
      <c r="DF122" s="1007"/>
      <c r="DG122" s="917">
        <v>64391</v>
      </c>
      <c r="DH122" s="918"/>
      <c r="DI122" s="918"/>
      <c r="DJ122" s="918"/>
      <c r="DK122" s="918"/>
      <c r="DL122" s="918">
        <v>67120</v>
      </c>
      <c r="DM122" s="918"/>
      <c r="DN122" s="918"/>
      <c r="DO122" s="918"/>
      <c r="DP122" s="918"/>
      <c r="DQ122" s="918">
        <v>81296</v>
      </c>
      <c r="DR122" s="918"/>
      <c r="DS122" s="918"/>
      <c r="DT122" s="918"/>
      <c r="DU122" s="918"/>
      <c r="DV122" s="919">
        <v>0.5</v>
      </c>
      <c r="DW122" s="919"/>
      <c r="DX122" s="919"/>
      <c r="DY122" s="919"/>
      <c r="DZ122" s="920"/>
    </row>
    <row r="123" spans="1:130" s="197" customFormat="1" ht="26.25" customHeight="1" thickBot="1">
      <c r="A123" s="973"/>
      <c r="B123" s="944"/>
      <c r="C123" s="914" t="s">
        <v>426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440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104.6</v>
      </c>
      <c r="BR123" s="1025"/>
      <c r="BS123" s="1025"/>
      <c r="BT123" s="1025"/>
      <c r="BU123" s="1025"/>
      <c r="BV123" s="1025">
        <v>90.1</v>
      </c>
      <c r="BW123" s="1025"/>
      <c r="BX123" s="1025"/>
      <c r="BY123" s="1025"/>
      <c r="BZ123" s="1025"/>
      <c r="CA123" s="1025">
        <v>79.8</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441</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442</v>
      </c>
      <c r="CL125" s="1012"/>
      <c r="CM125" s="1012"/>
      <c r="CN125" s="1012"/>
      <c r="CO125" s="1013"/>
      <c r="CP125" s="938" t="s">
        <v>443</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v>82184</v>
      </c>
      <c r="AG126" s="957"/>
      <c r="AH126" s="957"/>
      <c r="AI126" s="957"/>
      <c r="AJ126" s="958"/>
      <c r="AK126" s="959">
        <v>80948</v>
      </c>
      <c r="AL126" s="957"/>
      <c r="AM126" s="957"/>
      <c r="AN126" s="957"/>
      <c r="AO126" s="958"/>
      <c r="AP126" s="960">
        <v>0.5</v>
      </c>
      <c r="AQ126" s="961"/>
      <c r="AR126" s="961"/>
      <c r="AS126" s="961"/>
      <c r="AT126" s="962"/>
      <c r="AU126" s="233"/>
      <c r="AV126" s="233"/>
      <c r="AW126" s="233"/>
      <c r="AX126" s="1034" t="s">
        <v>444</v>
      </c>
      <c r="AY126" s="1035"/>
      <c r="AZ126" s="1035"/>
      <c r="BA126" s="1035"/>
      <c r="BB126" s="1035"/>
      <c r="BC126" s="1035"/>
      <c r="BD126" s="1035"/>
      <c r="BE126" s="1036"/>
      <c r="BF126" s="1050" t="s">
        <v>445</v>
      </c>
      <c r="BG126" s="1035"/>
      <c r="BH126" s="1035"/>
      <c r="BI126" s="1035"/>
      <c r="BJ126" s="1035"/>
      <c r="BK126" s="1035"/>
      <c r="BL126" s="1036"/>
      <c r="BM126" s="1050" t="s">
        <v>446</v>
      </c>
      <c r="BN126" s="1035"/>
      <c r="BO126" s="1035"/>
      <c r="BP126" s="1035"/>
      <c r="BQ126" s="1035"/>
      <c r="BR126" s="1035"/>
      <c r="BS126" s="1036"/>
      <c r="BT126" s="1050" t="s">
        <v>447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448</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450</v>
      </c>
      <c r="AY127" s="885"/>
      <c r="AZ127" s="885"/>
      <c r="BA127" s="885"/>
      <c r="BB127" s="885"/>
      <c r="BC127" s="885"/>
      <c r="BD127" s="885"/>
      <c r="BE127" s="886"/>
      <c r="BF127" s="1039" t="s">
        <v>111</v>
      </c>
      <c r="BG127" s="1040"/>
      <c r="BH127" s="1040"/>
      <c r="BI127" s="1040"/>
      <c r="BJ127" s="1040"/>
      <c r="BK127" s="1040"/>
      <c r="BL127" s="1049"/>
      <c r="BM127" s="1039">
        <v>12.6</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451</v>
      </c>
      <c r="CQ127" s="1043"/>
      <c r="CR127" s="1043"/>
      <c r="CS127" s="1043"/>
      <c r="CT127" s="1043"/>
      <c r="CU127" s="1043"/>
      <c r="CV127" s="1043"/>
      <c r="CW127" s="1043"/>
      <c r="CX127" s="1043"/>
      <c r="CY127" s="1043"/>
      <c r="CZ127" s="1043"/>
      <c r="DA127" s="1043"/>
      <c r="DB127" s="1043"/>
      <c r="DC127" s="1043"/>
      <c r="DD127" s="1043"/>
      <c r="DE127" s="1043"/>
      <c r="DF127" s="1044"/>
      <c r="DG127" s="1045">
        <v>233</v>
      </c>
      <c r="DH127" s="1046"/>
      <c r="DI127" s="1046"/>
      <c r="DJ127" s="1046"/>
      <c r="DK127" s="1046"/>
      <c r="DL127" s="1046">
        <v>216</v>
      </c>
      <c r="DM127" s="1046"/>
      <c r="DN127" s="1046"/>
      <c r="DO127" s="1046"/>
      <c r="DP127" s="1046"/>
      <c r="DQ127" s="1046">
        <v>238</v>
      </c>
      <c r="DR127" s="1046"/>
      <c r="DS127" s="1046"/>
      <c r="DT127" s="1046"/>
      <c r="DU127" s="1046"/>
      <c r="DV127" s="1047">
        <v>0</v>
      </c>
      <c r="DW127" s="1047"/>
      <c r="DX127" s="1047"/>
      <c r="DY127" s="1047"/>
      <c r="DZ127" s="1048"/>
    </row>
    <row r="128" spans="1:130" s="197" customFormat="1" ht="26.25" customHeight="1">
      <c r="A128" s="1069" t="s">
        <v>452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453</v>
      </c>
      <c r="X128" s="1071"/>
      <c r="Y128" s="1071"/>
      <c r="Z128" s="1072"/>
      <c r="AA128" s="1087">
        <v>764440</v>
      </c>
      <c r="AB128" s="1088"/>
      <c r="AC128" s="1088"/>
      <c r="AD128" s="1088"/>
      <c r="AE128" s="1089"/>
      <c r="AF128" s="1090">
        <v>713978</v>
      </c>
      <c r="AG128" s="1088"/>
      <c r="AH128" s="1088"/>
      <c r="AI128" s="1088"/>
      <c r="AJ128" s="1089"/>
      <c r="AK128" s="1090">
        <v>733807</v>
      </c>
      <c r="AL128" s="1088"/>
      <c r="AM128" s="1088"/>
      <c r="AN128" s="1088"/>
      <c r="AO128" s="1089"/>
      <c r="AP128" s="1091"/>
      <c r="AQ128" s="1092"/>
      <c r="AR128" s="1092"/>
      <c r="AS128" s="1092"/>
      <c r="AT128" s="1093"/>
      <c r="AU128" s="235"/>
      <c r="AV128" s="235"/>
      <c r="AW128" s="235"/>
      <c r="AX128" s="1052" t="s">
        <v>454</v>
      </c>
      <c r="AY128" s="948"/>
      <c r="AZ128" s="948"/>
      <c r="BA128" s="948"/>
      <c r="BB128" s="948"/>
      <c r="BC128" s="948"/>
      <c r="BD128" s="948"/>
      <c r="BE128" s="949"/>
      <c r="BF128" s="1064" t="s">
        <v>111</v>
      </c>
      <c r="BG128" s="1065"/>
      <c r="BH128" s="1065"/>
      <c r="BI128" s="1065"/>
      <c r="BJ128" s="1065"/>
      <c r="BK128" s="1065"/>
      <c r="BL128" s="1066"/>
      <c r="BM128" s="1064">
        <v>17.600000000000001</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455</v>
      </c>
      <c r="X129" s="1059"/>
      <c r="Y129" s="1059"/>
      <c r="Z129" s="1060"/>
      <c r="AA129" s="956">
        <v>17777814</v>
      </c>
      <c r="AB129" s="957"/>
      <c r="AC129" s="957"/>
      <c r="AD129" s="957"/>
      <c r="AE129" s="958"/>
      <c r="AF129" s="959">
        <v>17710906</v>
      </c>
      <c r="AG129" s="957"/>
      <c r="AH129" s="957"/>
      <c r="AI129" s="957"/>
      <c r="AJ129" s="958"/>
      <c r="AK129" s="959">
        <v>17776956</v>
      </c>
      <c r="AL129" s="957"/>
      <c r="AM129" s="957"/>
      <c r="AN129" s="957"/>
      <c r="AO129" s="958"/>
      <c r="AP129" s="1061"/>
      <c r="AQ129" s="1062"/>
      <c r="AR129" s="1062"/>
      <c r="AS129" s="1062"/>
      <c r="AT129" s="1063"/>
      <c r="AU129" s="235"/>
      <c r="AV129" s="235"/>
      <c r="AW129" s="235"/>
      <c r="AX129" s="1052" t="s">
        <v>456</v>
      </c>
      <c r="AY129" s="948"/>
      <c r="AZ129" s="948"/>
      <c r="BA129" s="948"/>
      <c r="BB129" s="948"/>
      <c r="BC129" s="948"/>
      <c r="BD129" s="948"/>
      <c r="BE129" s="949"/>
      <c r="BF129" s="1053">
        <v>13.7</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458</v>
      </c>
      <c r="X130" s="1059"/>
      <c r="Y130" s="1059"/>
      <c r="Z130" s="1060"/>
      <c r="AA130" s="956">
        <v>2427141</v>
      </c>
      <c r="AB130" s="957"/>
      <c r="AC130" s="957"/>
      <c r="AD130" s="957"/>
      <c r="AE130" s="958"/>
      <c r="AF130" s="959">
        <v>2453178</v>
      </c>
      <c r="AG130" s="957"/>
      <c r="AH130" s="957"/>
      <c r="AI130" s="957"/>
      <c r="AJ130" s="958"/>
      <c r="AK130" s="959">
        <v>2437168</v>
      </c>
      <c r="AL130" s="957"/>
      <c r="AM130" s="957"/>
      <c r="AN130" s="957"/>
      <c r="AO130" s="958"/>
      <c r="AP130" s="1061"/>
      <c r="AQ130" s="1062"/>
      <c r="AR130" s="1062"/>
      <c r="AS130" s="1062"/>
      <c r="AT130" s="1063"/>
      <c r="AU130" s="235"/>
      <c r="AV130" s="235"/>
      <c r="AW130" s="235"/>
      <c r="AX130" s="1111" t="s">
        <v>459</v>
      </c>
      <c r="AY130" s="1043"/>
      <c r="AZ130" s="1043"/>
      <c r="BA130" s="1043"/>
      <c r="BB130" s="1043"/>
      <c r="BC130" s="1043"/>
      <c r="BD130" s="1043"/>
      <c r="BE130" s="1044"/>
      <c r="BF130" s="1073">
        <v>79.8</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460</v>
      </c>
      <c r="X131" s="1082"/>
      <c r="Y131" s="1082"/>
      <c r="Z131" s="1083"/>
      <c r="AA131" s="995">
        <v>15350673</v>
      </c>
      <c r="AB131" s="996"/>
      <c r="AC131" s="996"/>
      <c r="AD131" s="996"/>
      <c r="AE131" s="997"/>
      <c r="AF131" s="998">
        <v>15257728</v>
      </c>
      <c r="AG131" s="996"/>
      <c r="AH131" s="996"/>
      <c r="AI131" s="996"/>
      <c r="AJ131" s="997"/>
      <c r="AK131" s="998">
        <v>15339788</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462</v>
      </c>
      <c r="W132" s="1099"/>
      <c r="X132" s="1099"/>
      <c r="Y132" s="1099"/>
      <c r="Z132" s="1100"/>
      <c r="AA132" s="1101">
        <v>13.546194359999999</v>
      </c>
      <c r="AB132" s="1102"/>
      <c r="AC132" s="1102"/>
      <c r="AD132" s="1102"/>
      <c r="AE132" s="1103"/>
      <c r="AF132" s="1104">
        <v>14.002464850000001</v>
      </c>
      <c r="AG132" s="1102"/>
      <c r="AH132" s="1102"/>
      <c r="AI132" s="1102"/>
      <c r="AJ132" s="1103"/>
      <c r="AK132" s="1104">
        <v>13.80046452</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463</v>
      </c>
      <c r="W133" s="1106"/>
      <c r="X133" s="1106"/>
      <c r="Y133" s="1106"/>
      <c r="Z133" s="1107"/>
      <c r="AA133" s="1108">
        <v>13.8</v>
      </c>
      <c r="AB133" s="1109"/>
      <c r="AC133" s="1109"/>
      <c r="AD133" s="1109"/>
      <c r="AE133" s="1110"/>
      <c r="AF133" s="1108">
        <v>13.8</v>
      </c>
      <c r="AG133" s="1109"/>
      <c r="AH133" s="1109"/>
      <c r="AI133" s="1109"/>
      <c r="AJ133" s="1110"/>
      <c r="AK133" s="1108">
        <v>13.7</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5" t="s">
        <v>466</v>
      </c>
      <c r="L7" s="254"/>
      <c r="M7" s="255" t="s">
        <v>467</v>
      </c>
      <c r="N7" s="256"/>
    </row>
    <row r="8" spans="1:16">
      <c r="A8" s="248"/>
      <c r="B8" s="244"/>
      <c r="C8" s="244"/>
      <c r="D8" s="244"/>
      <c r="E8" s="244"/>
      <c r="F8" s="244"/>
      <c r="G8" s="257"/>
      <c r="H8" s="258"/>
      <c r="I8" s="258"/>
      <c r="J8" s="259"/>
      <c r="K8" s="1116"/>
      <c r="L8" s="260" t="s">
        <v>468</v>
      </c>
      <c r="M8" s="261" t="s">
        <v>469</v>
      </c>
      <c r="N8" s="262" t="s">
        <v>470</v>
      </c>
    </row>
    <row r="9" spans="1:16">
      <c r="A9" s="248"/>
      <c r="B9" s="244"/>
      <c r="C9" s="244"/>
      <c r="D9" s="244"/>
      <c r="E9" s="244"/>
      <c r="F9" s="244"/>
      <c r="G9" s="1117" t="s">
        <v>471</v>
      </c>
      <c r="H9" s="1118"/>
      <c r="I9" s="1118"/>
      <c r="J9" s="1119"/>
      <c r="K9" s="263">
        <v>5449614</v>
      </c>
      <c r="L9" s="264">
        <v>60449</v>
      </c>
      <c r="M9" s="265">
        <v>64737</v>
      </c>
      <c r="N9" s="266">
        <v>-6.6</v>
      </c>
    </row>
    <row r="10" spans="1:16">
      <c r="A10" s="248"/>
      <c r="B10" s="244"/>
      <c r="C10" s="244"/>
      <c r="D10" s="244"/>
      <c r="E10" s="244"/>
      <c r="F10" s="244"/>
      <c r="G10" s="1117" t="s">
        <v>472</v>
      </c>
      <c r="H10" s="1118"/>
      <c r="I10" s="1118"/>
      <c r="J10" s="1119"/>
      <c r="K10" s="267">
        <v>289643</v>
      </c>
      <c r="L10" s="268">
        <v>3213</v>
      </c>
      <c r="M10" s="269">
        <v>4418</v>
      </c>
      <c r="N10" s="270">
        <v>-27.3</v>
      </c>
    </row>
    <row r="11" spans="1:16" ht="13.5" customHeight="1">
      <c r="A11" s="248"/>
      <c r="B11" s="244"/>
      <c r="C11" s="244"/>
      <c r="D11" s="244"/>
      <c r="E11" s="244"/>
      <c r="F11" s="244"/>
      <c r="G11" s="1117" t="s">
        <v>473</v>
      </c>
      <c r="H11" s="1118"/>
      <c r="I11" s="1118"/>
      <c r="J11" s="1119"/>
      <c r="K11" s="267">
        <v>55452</v>
      </c>
      <c r="L11" s="268">
        <v>615</v>
      </c>
      <c r="M11" s="269">
        <v>5597</v>
      </c>
      <c r="N11" s="270">
        <v>-89</v>
      </c>
    </row>
    <row r="12" spans="1:16" ht="13.5" customHeight="1">
      <c r="A12" s="248"/>
      <c r="B12" s="244"/>
      <c r="C12" s="244"/>
      <c r="D12" s="244"/>
      <c r="E12" s="244"/>
      <c r="F12" s="244"/>
      <c r="G12" s="1117" t="s">
        <v>474</v>
      </c>
      <c r="H12" s="1118"/>
      <c r="I12" s="1118"/>
      <c r="J12" s="1119"/>
      <c r="K12" s="267">
        <v>115926</v>
      </c>
      <c r="L12" s="268">
        <v>1286</v>
      </c>
      <c r="M12" s="269">
        <v>967</v>
      </c>
      <c r="N12" s="270">
        <v>33</v>
      </c>
    </row>
    <row r="13" spans="1:16" ht="13.5" customHeight="1">
      <c r="A13" s="248"/>
      <c r="B13" s="244"/>
      <c r="C13" s="244"/>
      <c r="D13" s="244"/>
      <c r="E13" s="244"/>
      <c r="F13" s="244"/>
      <c r="G13" s="1117" t="s">
        <v>475</v>
      </c>
      <c r="H13" s="1118"/>
      <c r="I13" s="1118"/>
      <c r="J13" s="1119"/>
      <c r="K13" s="267" t="s">
        <v>476</v>
      </c>
      <c r="L13" s="268" t="s">
        <v>476</v>
      </c>
      <c r="M13" s="269">
        <v>2</v>
      </c>
      <c r="N13" s="270" t="s">
        <v>476</v>
      </c>
    </row>
    <row r="14" spans="1:16" ht="13.5" customHeight="1">
      <c r="A14" s="248"/>
      <c r="B14" s="244"/>
      <c r="C14" s="244"/>
      <c r="D14" s="244"/>
      <c r="E14" s="244"/>
      <c r="F14" s="244"/>
      <c r="G14" s="1117" t="s">
        <v>477</v>
      </c>
      <c r="H14" s="1118"/>
      <c r="I14" s="1118"/>
      <c r="J14" s="1119"/>
      <c r="K14" s="267">
        <v>281995</v>
      </c>
      <c r="L14" s="268">
        <v>3128</v>
      </c>
      <c r="M14" s="269">
        <v>2800</v>
      </c>
      <c r="N14" s="270">
        <v>11.7</v>
      </c>
    </row>
    <row r="15" spans="1:16" ht="13.5" customHeight="1">
      <c r="A15" s="248"/>
      <c r="B15" s="244"/>
      <c r="C15" s="244"/>
      <c r="D15" s="244"/>
      <c r="E15" s="244"/>
      <c r="F15" s="244"/>
      <c r="G15" s="1117" t="s">
        <v>478</v>
      </c>
      <c r="H15" s="1118"/>
      <c r="I15" s="1118"/>
      <c r="J15" s="1119"/>
      <c r="K15" s="267">
        <v>58635</v>
      </c>
      <c r="L15" s="268">
        <v>650</v>
      </c>
      <c r="M15" s="269">
        <v>1482</v>
      </c>
      <c r="N15" s="270">
        <v>-56.1</v>
      </c>
    </row>
    <row r="16" spans="1:16">
      <c r="A16" s="248"/>
      <c r="B16" s="244"/>
      <c r="C16" s="244"/>
      <c r="D16" s="244"/>
      <c r="E16" s="244"/>
      <c r="F16" s="244"/>
      <c r="G16" s="1120" t="s">
        <v>479</v>
      </c>
      <c r="H16" s="1121"/>
      <c r="I16" s="1121"/>
      <c r="J16" s="1122"/>
      <c r="K16" s="268">
        <v>-560131</v>
      </c>
      <c r="L16" s="268">
        <v>-6213</v>
      </c>
      <c r="M16" s="269">
        <v>-7690</v>
      </c>
      <c r="N16" s="270">
        <v>-19.2</v>
      </c>
    </row>
    <row r="17" spans="1:16">
      <c r="A17" s="248"/>
      <c r="B17" s="244"/>
      <c r="C17" s="244"/>
      <c r="D17" s="244"/>
      <c r="E17" s="244"/>
      <c r="F17" s="244"/>
      <c r="G17" s="1120" t="s">
        <v>169</v>
      </c>
      <c r="H17" s="1121"/>
      <c r="I17" s="1121"/>
      <c r="J17" s="1122"/>
      <c r="K17" s="268">
        <v>5691134</v>
      </c>
      <c r="L17" s="268">
        <v>63128</v>
      </c>
      <c r="M17" s="269">
        <v>72313</v>
      </c>
      <c r="N17" s="270">
        <v>-12.7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2" t="s">
        <v>484</v>
      </c>
      <c r="H21" s="1113"/>
      <c r="I21" s="1113"/>
      <c r="J21" s="1114"/>
      <c r="K21" s="280">
        <v>6.13</v>
      </c>
      <c r="L21" s="281">
        <v>7.17</v>
      </c>
      <c r="M21" s="282">
        <v>-1.04</v>
      </c>
      <c r="N21" s="249"/>
      <c r="O21" s="283"/>
      <c r="P21" s="279"/>
    </row>
    <row r="22" spans="1:16" s="284" customFormat="1">
      <c r="A22" s="279"/>
      <c r="B22" s="249"/>
      <c r="C22" s="249"/>
      <c r="D22" s="249"/>
      <c r="E22" s="249"/>
      <c r="F22" s="249"/>
      <c r="G22" s="1112" t="s">
        <v>485</v>
      </c>
      <c r="H22" s="1113"/>
      <c r="I22" s="1113"/>
      <c r="J22" s="1114"/>
      <c r="K22" s="285">
        <v>95.5</v>
      </c>
      <c r="L22" s="286">
        <v>98.1</v>
      </c>
      <c r="M22" s="287">
        <v>-2.6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5" t="s">
        <v>466</v>
      </c>
      <c r="L30" s="254"/>
      <c r="M30" s="255" t="s">
        <v>467</v>
      </c>
      <c r="N30" s="256"/>
    </row>
    <row r="31" spans="1:16">
      <c r="A31" s="248"/>
      <c r="B31" s="244"/>
      <c r="C31" s="244"/>
      <c r="D31" s="244"/>
      <c r="E31" s="244"/>
      <c r="F31" s="244"/>
      <c r="G31" s="257"/>
      <c r="H31" s="258"/>
      <c r="I31" s="258"/>
      <c r="J31" s="259"/>
      <c r="K31" s="1116"/>
      <c r="L31" s="260" t="s">
        <v>468</v>
      </c>
      <c r="M31" s="261" t="s">
        <v>469</v>
      </c>
      <c r="N31" s="262" t="s">
        <v>470</v>
      </c>
    </row>
    <row r="32" spans="1:16" ht="27" customHeight="1">
      <c r="A32" s="248"/>
      <c r="B32" s="244"/>
      <c r="C32" s="244"/>
      <c r="D32" s="244"/>
      <c r="E32" s="244"/>
      <c r="F32" s="244"/>
      <c r="G32" s="1128" t="s">
        <v>489</v>
      </c>
      <c r="H32" s="1129"/>
      <c r="I32" s="1129"/>
      <c r="J32" s="1130"/>
      <c r="K32" s="294">
        <v>2784776</v>
      </c>
      <c r="L32" s="294">
        <v>30890</v>
      </c>
      <c r="M32" s="295">
        <v>43357</v>
      </c>
      <c r="N32" s="296">
        <v>-28.8</v>
      </c>
    </row>
    <row r="33" spans="1:16" ht="13.5" customHeight="1">
      <c r="A33" s="248"/>
      <c r="B33" s="244"/>
      <c r="C33" s="244"/>
      <c r="D33" s="244"/>
      <c r="E33" s="244"/>
      <c r="F33" s="244"/>
      <c r="G33" s="1128" t="s">
        <v>490</v>
      </c>
      <c r="H33" s="1129"/>
      <c r="I33" s="1129"/>
      <c r="J33" s="1130"/>
      <c r="K33" s="294" t="s">
        <v>476</v>
      </c>
      <c r="L33" s="294" t="s">
        <v>476</v>
      </c>
      <c r="M33" s="295">
        <v>5</v>
      </c>
      <c r="N33" s="296" t="s">
        <v>476</v>
      </c>
    </row>
    <row r="34" spans="1:16" ht="27" customHeight="1">
      <c r="A34" s="248"/>
      <c r="B34" s="244"/>
      <c r="C34" s="244"/>
      <c r="D34" s="244"/>
      <c r="E34" s="244"/>
      <c r="F34" s="244"/>
      <c r="G34" s="1128" t="s">
        <v>491</v>
      </c>
      <c r="H34" s="1129"/>
      <c r="I34" s="1129"/>
      <c r="J34" s="1130"/>
      <c r="K34" s="294" t="s">
        <v>476</v>
      </c>
      <c r="L34" s="294" t="s">
        <v>476</v>
      </c>
      <c r="M34" s="295">
        <v>40</v>
      </c>
      <c r="N34" s="296" t="s">
        <v>476</v>
      </c>
    </row>
    <row r="35" spans="1:16" ht="27" customHeight="1">
      <c r="A35" s="248"/>
      <c r="B35" s="244"/>
      <c r="C35" s="244"/>
      <c r="D35" s="244"/>
      <c r="E35" s="244"/>
      <c r="F35" s="244"/>
      <c r="G35" s="1128" t="s">
        <v>492</v>
      </c>
      <c r="H35" s="1129"/>
      <c r="I35" s="1129"/>
      <c r="J35" s="1130"/>
      <c r="K35" s="294">
        <v>1505437</v>
      </c>
      <c r="L35" s="294">
        <v>16699</v>
      </c>
      <c r="M35" s="295">
        <v>11850</v>
      </c>
      <c r="N35" s="296">
        <v>40.9</v>
      </c>
    </row>
    <row r="36" spans="1:16" ht="27" customHeight="1">
      <c r="A36" s="248"/>
      <c r="B36" s="244"/>
      <c r="C36" s="244"/>
      <c r="D36" s="244"/>
      <c r="E36" s="244"/>
      <c r="F36" s="244"/>
      <c r="G36" s="1128" t="s">
        <v>493</v>
      </c>
      <c r="H36" s="1129"/>
      <c r="I36" s="1129"/>
      <c r="J36" s="1130"/>
      <c r="K36" s="294">
        <v>839546</v>
      </c>
      <c r="L36" s="294">
        <v>9313</v>
      </c>
      <c r="M36" s="295">
        <v>2171</v>
      </c>
      <c r="N36" s="296">
        <v>329</v>
      </c>
    </row>
    <row r="37" spans="1:16" ht="13.5" customHeight="1">
      <c r="A37" s="248"/>
      <c r="B37" s="244"/>
      <c r="C37" s="244"/>
      <c r="D37" s="244"/>
      <c r="E37" s="244"/>
      <c r="F37" s="244"/>
      <c r="G37" s="1128" t="s">
        <v>494</v>
      </c>
      <c r="H37" s="1129"/>
      <c r="I37" s="1129"/>
      <c r="J37" s="1130"/>
      <c r="K37" s="294">
        <v>158178</v>
      </c>
      <c r="L37" s="294">
        <v>1755</v>
      </c>
      <c r="M37" s="295">
        <v>1425</v>
      </c>
      <c r="N37" s="296">
        <v>23.2</v>
      </c>
    </row>
    <row r="38" spans="1:16" ht="27" customHeight="1">
      <c r="A38" s="248"/>
      <c r="B38" s="244"/>
      <c r="C38" s="244"/>
      <c r="D38" s="244"/>
      <c r="E38" s="244"/>
      <c r="F38" s="244"/>
      <c r="G38" s="1131" t="s">
        <v>495</v>
      </c>
      <c r="H38" s="1132"/>
      <c r="I38" s="1132"/>
      <c r="J38" s="1133"/>
      <c r="K38" s="297" t="s">
        <v>476</v>
      </c>
      <c r="L38" s="297" t="s">
        <v>476</v>
      </c>
      <c r="M38" s="298">
        <v>6</v>
      </c>
      <c r="N38" s="299" t="s">
        <v>476</v>
      </c>
      <c r="O38" s="293"/>
    </row>
    <row r="39" spans="1:16">
      <c r="A39" s="248"/>
      <c r="B39" s="244"/>
      <c r="C39" s="244"/>
      <c r="D39" s="244"/>
      <c r="E39" s="244"/>
      <c r="F39" s="244"/>
      <c r="G39" s="1131" t="s">
        <v>496</v>
      </c>
      <c r="H39" s="1132"/>
      <c r="I39" s="1132"/>
      <c r="J39" s="1133"/>
      <c r="K39" s="300">
        <v>-733807</v>
      </c>
      <c r="L39" s="300">
        <v>-8140</v>
      </c>
      <c r="M39" s="301">
        <v>-5332</v>
      </c>
      <c r="N39" s="302">
        <v>52.7</v>
      </c>
      <c r="O39" s="293"/>
    </row>
    <row r="40" spans="1:16" ht="27" customHeight="1">
      <c r="A40" s="248"/>
      <c r="B40" s="244"/>
      <c r="C40" s="244"/>
      <c r="D40" s="244"/>
      <c r="E40" s="244"/>
      <c r="F40" s="244"/>
      <c r="G40" s="1128" t="s">
        <v>497</v>
      </c>
      <c r="H40" s="1129"/>
      <c r="I40" s="1129"/>
      <c r="J40" s="1130"/>
      <c r="K40" s="300">
        <v>-2437168</v>
      </c>
      <c r="L40" s="300">
        <v>-27034</v>
      </c>
      <c r="M40" s="301">
        <v>-35626</v>
      </c>
      <c r="N40" s="302">
        <v>-24.1</v>
      </c>
      <c r="O40" s="293"/>
    </row>
    <row r="41" spans="1:16">
      <c r="A41" s="248"/>
      <c r="B41" s="244"/>
      <c r="C41" s="244"/>
      <c r="D41" s="244"/>
      <c r="E41" s="244"/>
      <c r="F41" s="244"/>
      <c r="G41" s="1134" t="s">
        <v>279</v>
      </c>
      <c r="H41" s="1135"/>
      <c r="I41" s="1135"/>
      <c r="J41" s="1136"/>
      <c r="K41" s="294">
        <v>2116962</v>
      </c>
      <c r="L41" s="300">
        <v>23482</v>
      </c>
      <c r="M41" s="301">
        <v>17897</v>
      </c>
      <c r="N41" s="302">
        <v>31.2</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3" t="s">
        <v>466</v>
      </c>
      <c r="J49" s="1125" t="s">
        <v>501</v>
      </c>
      <c r="K49" s="1126"/>
      <c r="L49" s="1126"/>
      <c r="M49" s="1126"/>
      <c r="N49" s="1127"/>
    </row>
    <row r="50" spans="1:14">
      <c r="A50" s="248"/>
      <c r="B50" s="244"/>
      <c r="C50" s="244"/>
      <c r="D50" s="244"/>
      <c r="E50" s="244"/>
      <c r="F50" s="244"/>
      <c r="G50" s="312"/>
      <c r="H50" s="313"/>
      <c r="I50" s="1124"/>
      <c r="J50" s="314" t="s">
        <v>502</v>
      </c>
      <c r="K50" s="315" t="s">
        <v>503</v>
      </c>
      <c r="L50" s="316" t="s">
        <v>504</v>
      </c>
      <c r="M50" s="317" t="s">
        <v>505</v>
      </c>
      <c r="N50" s="318" t="s">
        <v>506</v>
      </c>
    </row>
    <row r="51" spans="1:14">
      <c r="A51" s="248"/>
      <c r="B51" s="244"/>
      <c r="C51" s="244"/>
      <c r="D51" s="244"/>
      <c r="E51" s="244"/>
      <c r="F51" s="244"/>
      <c r="G51" s="310" t="s">
        <v>507</v>
      </c>
      <c r="H51" s="311"/>
      <c r="I51" s="319">
        <v>4414854</v>
      </c>
      <c r="J51" s="320">
        <v>49019</v>
      </c>
      <c r="K51" s="321">
        <v>96.1</v>
      </c>
      <c r="L51" s="322">
        <v>38558</v>
      </c>
      <c r="M51" s="323">
        <v>17.3</v>
      </c>
      <c r="N51" s="324">
        <v>78.8</v>
      </c>
    </row>
    <row r="52" spans="1:14">
      <c r="A52" s="248"/>
      <c r="B52" s="244"/>
      <c r="C52" s="244"/>
      <c r="D52" s="244"/>
      <c r="E52" s="244"/>
      <c r="F52" s="244"/>
      <c r="G52" s="325"/>
      <c r="H52" s="326" t="s">
        <v>508</v>
      </c>
      <c r="I52" s="327">
        <v>3419219</v>
      </c>
      <c r="J52" s="328">
        <v>37964</v>
      </c>
      <c r="K52" s="329">
        <v>142.80000000000001</v>
      </c>
      <c r="L52" s="330">
        <v>24217</v>
      </c>
      <c r="M52" s="331">
        <v>9.1999999999999993</v>
      </c>
      <c r="N52" s="332">
        <v>133.6</v>
      </c>
    </row>
    <row r="53" spans="1:14">
      <c r="A53" s="248"/>
      <c r="B53" s="244"/>
      <c r="C53" s="244"/>
      <c r="D53" s="244"/>
      <c r="E53" s="244"/>
      <c r="F53" s="244"/>
      <c r="G53" s="310" t="s">
        <v>509</v>
      </c>
      <c r="H53" s="311"/>
      <c r="I53" s="319">
        <v>1893907</v>
      </c>
      <c r="J53" s="320">
        <v>21058</v>
      </c>
      <c r="K53" s="321">
        <v>-57</v>
      </c>
      <c r="L53" s="322">
        <v>40203</v>
      </c>
      <c r="M53" s="323">
        <v>4.3</v>
      </c>
      <c r="N53" s="324">
        <v>-61.3</v>
      </c>
    </row>
    <row r="54" spans="1:14">
      <c r="A54" s="248"/>
      <c r="B54" s="244"/>
      <c r="C54" s="244"/>
      <c r="D54" s="244"/>
      <c r="E54" s="244"/>
      <c r="F54" s="244"/>
      <c r="G54" s="325"/>
      <c r="H54" s="326" t="s">
        <v>508</v>
      </c>
      <c r="I54" s="327">
        <v>1304572</v>
      </c>
      <c r="J54" s="328">
        <v>14505</v>
      </c>
      <c r="K54" s="329">
        <v>-61.8</v>
      </c>
      <c r="L54" s="330">
        <v>23352</v>
      </c>
      <c r="M54" s="331">
        <v>-3.6</v>
      </c>
      <c r="N54" s="332">
        <v>-58.2</v>
      </c>
    </row>
    <row r="55" spans="1:14">
      <c r="A55" s="248"/>
      <c r="B55" s="244"/>
      <c r="C55" s="244"/>
      <c r="D55" s="244"/>
      <c r="E55" s="244"/>
      <c r="F55" s="244"/>
      <c r="G55" s="310" t="s">
        <v>510</v>
      </c>
      <c r="H55" s="311"/>
      <c r="I55" s="319">
        <v>1602691</v>
      </c>
      <c r="J55" s="320">
        <v>17828</v>
      </c>
      <c r="K55" s="321">
        <v>-15.3</v>
      </c>
      <c r="L55" s="322">
        <v>47569</v>
      </c>
      <c r="M55" s="323">
        <v>18.3</v>
      </c>
      <c r="N55" s="324">
        <v>-33.6</v>
      </c>
    </row>
    <row r="56" spans="1:14">
      <c r="A56" s="248"/>
      <c r="B56" s="244"/>
      <c r="C56" s="244"/>
      <c r="D56" s="244"/>
      <c r="E56" s="244"/>
      <c r="F56" s="244"/>
      <c r="G56" s="325"/>
      <c r="H56" s="326" t="s">
        <v>508</v>
      </c>
      <c r="I56" s="327">
        <v>844992</v>
      </c>
      <c r="J56" s="328">
        <v>9399</v>
      </c>
      <c r="K56" s="329">
        <v>-35.200000000000003</v>
      </c>
      <c r="L56" s="330">
        <v>26255</v>
      </c>
      <c r="M56" s="331">
        <v>12.4</v>
      </c>
      <c r="N56" s="332">
        <v>-47.6</v>
      </c>
    </row>
    <row r="57" spans="1:14">
      <c r="A57" s="248"/>
      <c r="B57" s="244"/>
      <c r="C57" s="244"/>
      <c r="D57" s="244"/>
      <c r="E57" s="244"/>
      <c r="F57" s="244"/>
      <c r="G57" s="310" t="s">
        <v>511</v>
      </c>
      <c r="H57" s="311"/>
      <c r="I57" s="319">
        <v>1248290</v>
      </c>
      <c r="J57" s="320">
        <v>13829</v>
      </c>
      <c r="K57" s="321">
        <v>-22.4</v>
      </c>
      <c r="L57" s="322">
        <v>50880</v>
      </c>
      <c r="M57" s="323">
        <v>7</v>
      </c>
      <c r="N57" s="324">
        <v>-29.4</v>
      </c>
    </row>
    <row r="58" spans="1:14">
      <c r="A58" s="248"/>
      <c r="B58" s="244"/>
      <c r="C58" s="244"/>
      <c r="D58" s="244"/>
      <c r="E58" s="244"/>
      <c r="F58" s="244"/>
      <c r="G58" s="325"/>
      <c r="H58" s="326" t="s">
        <v>508</v>
      </c>
      <c r="I58" s="327">
        <v>778744</v>
      </c>
      <c r="J58" s="328">
        <v>8627</v>
      </c>
      <c r="K58" s="329">
        <v>-8.1999999999999993</v>
      </c>
      <c r="L58" s="330">
        <v>26879</v>
      </c>
      <c r="M58" s="331">
        <v>2.4</v>
      </c>
      <c r="N58" s="332">
        <v>-10.6</v>
      </c>
    </row>
    <row r="59" spans="1:14">
      <c r="A59" s="248"/>
      <c r="B59" s="244"/>
      <c r="C59" s="244"/>
      <c r="D59" s="244"/>
      <c r="E59" s="244"/>
      <c r="F59" s="244"/>
      <c r="G59" s="310" t="s">
        <v>512</v>
      </c>
      <c r="H59" s="311"/>
      <c r="I59" s="319">
        <v>1336867</v>
      </c>
      <c r="J59" s="320">
        <v>14829</v>
      </c>
      <c r="K59" s="321">
        <v>7.2</v>
      </c>
      <c r="L59" s="322">
        <v>63956</v>
      </c>
      <c r="M59" s="323">
        <v>25.7</v>
      </c>
      <c r="N59" s="324">
        <v>-18.5</v>
      </c>
    </row>
    <row r="60" spans="1:14">
      <c r="A60" s="248"/>
      <c r="B60" s="244"/>
      <c r="C60" s="244"/>
      <c r="D60" s="244"/>
      <c r="E60" s="244"/>
      <c r="F60" s="244"/>
      <c r="G60" s="325"/>
      <c r="H60" s="326" t="s">
        <v>508</v>
      </c>
      <c r="I60" s="333">
        <v>798204</v>
      </c>
      <c r="J60" s="328">
        <v>8854</v>
      </c>
      <c r="K60" s="329">
        <v>2.6</v>
      </c>
      <c r="L60" s="330">
        <v>29239</v>
      </c>
      <c r="M60" s="331">
        <v>8.8000000000000007</v>
      </c>
      <c r="N60" s="332">
        <v>-6.2</v>
      </c>
    </row>
    <row r="61" spans="1:14">
      <c r="A61" s="248"/>
      <c r="B61" s="244"/>
      <c r="C61" s="244"/>
      <c r="D61" s="244"/>
      <c r="E61" s="244"/>
      <c r="F61" s="244"/>
      <c r="G61" s="310" t="s">
        <v>513</v>
      </c>
      <c r="H61" s="334"/>
      <c r="I61" s="335">
        <v>2099322</v>
      </c>
      <c r="J61" s="336">
        <v>23313</v>
      </c>
      <c r="K61" s="337">
        <v>1.7</v>
      </c>
      <c r="L61" s="338">
        <v>48233</v>
      </c>
      <c r="M61" s="339">
        <v>14.5</v>
      </c>
      <c r="N61" s="324">
        <v>-12.8</v>
      </c>
    </row>
    <row r="62" spans="1:14">
      <c r="A62" s="248"/>
      <c r="B62" s="244"/>
      <c r="C62" s="244"/>
      <c r="D62" s="244"/>
      <c r="E62" s="244"/>
      <c r="F62" s="244"/>
      <c r="G62" s="325"/>
      <c r="H62" s="326" t="s">
        <v>508</v>
      </c>
      <c r="I62" s="327">
        <v>1429146</v>
      </c>
      <c r="J62" s="328">
        <v>15870</v>
      </c>
      <c r="K62" s="329">
        <v>8</v>
      </c>
      <c r="L62" s="330">
        <v>25988</v>
      </c>
      <c r="M62" s="331">
        <v>5.8</v>
      </c>
      <c r="N62" s="332">
        <v>2.2000000000000002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5.16</v>
      </c>
      <c r="G47" s="12">
        <v>3.51</v>
      </c>
      <c r="H47" s="12">
        <v>5.33</v>
      </c>
      <c r="I47" s="12">
        <v>6.4</v>
      </c>
      <c r="J47" s="13">
        <v>6.61</v>
      </c>
    </row>
    <row r="48" spans="2:10" ht="57.75" customHeight="1">
      <c r="B48" s="14"/>
      <c r="C48" s="1139" t="s">
        <v>4</v>
      </c>
      <c r="D48" s="1139"/>
      <c r="E48" s="1140"/>
      <c r="F48" s="15">
        <v>0.3</v>
      </c>
      <c r="G48" s="16">
        <v>0.56999999999999995</v>
      </c>
      <c r="H48" s="16">
        <v>0.36</v>
      </c>
      <c r="I48" s="16">
        <v>0.46</v>
      </c>
      <c r="J48" s="17">
        <v>0.11</v>
      </c>
    </row>
    <row r="49" spans="2:10" ht="57.75" customHeight="1" thickBot="1">
      <c r="B49" s="18"/>
      <c r="C49" s="1141" t="s">
        <v>5</v>
      </c>
      <c r="D49" s="1141"/>
      <c r="E49" s="1142"/>
      <c r="F49" s="19" t="s">
        <v>520</v>
      </c>
      <c r="G49" s="20" t="s">
        <v>521</v>
      </c>
      <c r="H49" s="20">
        <v>1.66</v>
      </c>
      <c r="I49" s="20">
        <v>1.1399999999999999</v>
      </c>
      <c r="J49" s="21" t="s">
        <v>522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523</v>
      </c>
      <c r="D34" s="1149"/>
      <c r="E34" s="1150"/>
      <c r="F34" s="32">
        <v>19.72</v>
      </c>
      <c r="G34" s="33">
        <v>20.7</v>
      </c>
      <c r="H34" s="33">
        <v>15.31</v>
      </c>
      <c r="I34" s="33">
        <v>16.57</v>
      </c>
      <c r="J34" s="34">
        <v>18.55</v>
      </c>
      <c r="K34" s="22"/>
      <c r="L34" s="22"/>
      <c r="M34" s="22"/>
      <c r="N34" s="22"/>
      <c r="O34" s="22"/>
      <c r="P34" s="22"/>
    </row>
    <row r="35" spans="1:16" ht="39" customHeight="1">
      <c r="A35" s="22"/>
      <c r="B35" s="35"/>
      <c r="C35" s="1143" t="s">
        <v>524</v>
      </c>
      <c r="D35" s="1144"/>
      <c r="E35" s="1145"/>
      <c r="F35" s="36" t="s">
        <v>525</v>
      </c>
      <c r="G35" s="37" t="s">
        <v>526</v>
      </c>
      <c r="H35" s="37">
        <v>1.92</v>
      </c>
      <c r="I35" s="37">
        <v>0.89</v>
      </c>
      <c r="J35" s="38">
        <v>2.5499999999999998</v>
      </c>
      <c r="K35" s="22"/>
      <c r="L35" s="22"/>
      <c r="M35" s="22"/>
      <c r="N35" s="22"/>
      <c r="O35" s="22"/>
      <c r="P35" s="22"/>
    </row>
    <row r="36" spans="1:16" ht="39" customHeight="1">
      <c r="A36" s="22"/>
      <c r="B36" s="35"/>
      <c r="C36" s="1143" t="s">
        <v>527</v>
      </c>
      <c r="D36" s="1144"/>
      <c r="E36" s="1145"/>
      <c r="F36" s="36">
        <v>0.61</v>
      </c>
      <c r="G36" s="37">
        <v>2.0299999999999998</v>
      </c>
      <c r="H36" s="37">
        <v>2.4900000000000002</v>
      </c>
      <c r="I36" s="37">
        <v>2.2200000000000002</v>
      </c>
      <c r="J36" s="38">
        <v>1.03</v>
      </c>
      <c r="K36" s="22"/>
      <c r="L36" s="22"/>
      <c r="M36" s="22"/>
      <c r="N36" s="22"/>
      <c r="O36" s="22"/>
      <c r="P36" s="22"/>
    </row>
    <row r="37" spans="1:16" ht="39" customHeight="1">
      <c r="A37" s="22"/>
      <c r="B37" s="35"/>
      <c r="C37" s="1143" t="s">
        <v>528</v>
      </c>
      <c r="D37" s="1144"/>
      <c r="E37" s="1145"/>
      <c r="F37" s="36" t="s">
        <v>476</v>
      </c>
      <c r="G37" s="37" t="s">
        <v>476</v>
      </c>
      <c r="H37" s="37" t="s">
        <v>476</v>
      </c>
      <c r="I37" s="37" t="s">
        <v>476</v>
      </c>
      <c r="J37" s="38">
        <v>0.48</v>
      </c>
      <c r="K37" s="22"/>
      <c r="L37" s="22"/>
      <c r="M37" s="22"/>
      <c r="N37" s="22"/>
      <c r="O37" s="22"/>
      <c r="P37" s="22"/>
    </row>
    <row r="38" spans="1:16" ht="39" customHeight="1">
      <c r="A38" s="22"/>
      <c r="B38" s="35"/>
      <c r="C38" s="1143" t="s">
        <v>529</v>
      </c>
      <c r="D38" s="1144"/>
      <c r="E38" s="1145"/>
      <c r="F38" s="36">
        <v>0.3</v>
      </c>
      <c r="G38" s="37">
        <v>0.56999999999999995</v>
      </c>
      <c r="H38" s="37">
        <v>0.36</v>
      </c>
      <c r="I38" s="37">
        <v>0.46</v>
      </c>
      <c r="J38" s="38">
        <v>0.11</v>
      </c>
      <c r="K38" s="22"/>
      <c r="L38" s="22"/>
      <c r="M38" s="22"/>
      <c r="N38" s="22"/>
      <c r="O38" s="22"/>
      <c r="P38" s="22"/>
    </row>
    <row r="39" spans="1:16" ht="39" customHeight="1">
      <c r="A39" s="22"/>
      <c r="B39" s="35"/>
      <c r="C39" s="1143" t="s">
        <v>530</v>
      </c>
      <c r="D39" s="1144"/>
      <c r="E39" s="1145"/>
      <c r="F39" s="36">
        <v>0.04</v>
      </c>
      <c r="G39" s="37">
        <v>0.05</v>
      </c>
      <c r="H39" s="37">
        <v>7.0000000000000007E-2</v>
      </c>
      <c r="I39" s="37">
        <v>0.06</v>
      </c>
      <c r="J39" s="38">
        <v>0.05</v>
      </c>
      <c r="K39" s="22"/>
      <c r="L39" s="22"/>
      <c r="M39" s="22"/>
      <c r="N39" s="22"/>
      <c r="O39" s="22"/>
      <c r="P39" s="22"/>
    </row>
    <row r="40" spans="1:16" ht="39" customHeight="1">
      <c r="A40" s="22"/>
      <c r="B40" s="35"/>
      <c r="C40" s="1143" t="s">
        <v>531</v>
      </c>
      <c r="D40" s="1144"/>
      <c r="E40" s="1145"/>
      <c r="F40" s="36">
        <v>7.0000000000000007E-2</v>
      </c>
      <c r="G40" s="37">
        <v>0.05</v>
      </c>
      <c r="H40" s="37">
        <v>0.05</v>
      </c>
      <c r="I40" s="37">
        <v>0.03</v>
      </c>
      <c r="J40" s="38">
        <v>0.01</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532</v>
      </c>
      <c r="D42" s="1144"/>
      <c r="E42" s="1145"/>
      <c r="F42" s="36" t="s">
        <v>533</v>
      </c>
      <c r="G42" s="37" t="s">
        <v>476</v>
      </c>
      <c r="H42" s="37" t="s">
        <v>476</v>
      </c>
      <c r="I42" s="37" t="s">
        <v>476</v>
      </c>
      <c r="J42" s="38" t="s">
        <v>476</v>
      </c>
      <c r="K42" s="22"/>
      <c r="L42" s="22"/>
      <c r="M42" s="22"/>
      <c r="N42" s="22"/>
      <c r="O42" s="22"/>
      <c r="P42" s="22"/>
    </row>
    <row r="43" spans="1:16" ht="39" customHeight="1" thickBot="1">
      <c r="A43" s="22"/>
      <c r="B43" s="40"/>
      <c r="C43" s="1146" t="s">
        <v>534</v>
      </c>
      <c r="D43" s="1147"/>
      <c r="E43" s="1148"/>
      <c r="F43" s="41">
        <v>0.56999999999999995</v>
      </c>
      <c r="G43" s="42">
        <v>0.43</v>
      </c>
      <c r="H43" s="42">
        <v>0.4</v>
      </c>
      <c r="I43" s="42">
        <v>1.04</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11</v>
      </c>
      <c r="C45" s="1160"/>
      <c r="D45" s="58"/>
      <c r="E45" s="1165" t="s">
        <v>12</v>
      </c>
      <c r="F45" s="1165"/>
      <c r="G45" s="1165"/>
      <c r="H45" s="1165"/>
      <c r="I45" s="1165"/>
      <c r="J45" s="1166"/>
      <c r="K45" s="59">
        <v>2615</v>
      </c>
      <c r="L45" s="60">
        <v>2724</v>
      </c>
      <c r="M45" s="60">
        <v>2840</v>
      </c>
      <c r="N45" s="60">
        <v>2769</v>
      </c>
      <c r="O45" s="61">
        <v>2785</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1554</v>
      </c>
      <c r="L48" s="64">
        <v>1647</v>
      </c>
      <c r="M48" s="64">
        <v>1512</v>
      </c>
      <c r="N48" s="64">
        <v>1535</v>
      </c>
      <c r="O48" s="65">
        <v>1505</v>
      </c>
      <c r="P48" s="48"/>
      <c r="Q48" s="48"/>
      <c r="R48" s="48"/>
      <c r="S48" s="48"/>
      <c r="T48" s="48"/>
      <c r="U48" s="48"/>
    </row>
    <row r="49" spans="1:21" ht="30.75" customHeight="1">
      <c r="A49" s="48"/>
      <c r="B49" s="1161"/>
      <c r="C49" s="1162"/>
      <c r="D49" s="62"/>
      <c r="E49" s="1153" t="s">
        <v>16</v>
      </c>
      <c r="F49" s="1153"/>
      <c r="G49" s="1153"/>
      <c r="H49" s="1153"/>
      <c r="I49" s="1153"/>
      <c r="J49" s="1154"/>
      <c r="K49" s="63">
        <v>718</v>
      </c>
      <c r="L49" s="64">
        <v>836</v>
      </c>
      <c r="M49" s="64">
        <v>841</v>
      </c>
      <c r="N49" s="64">
        <v>840</v>
      </c>
      <c r="O49" s="65">
        <v>840</v>
      </c>
      <c r="P49" s="48"/>
      <c r="Q49" s="48"/>
      <c r="R49" s="48"/>
      <c r="S49" s="48"/>
      <c r="T49" s="48"/>
      <c r="U49" s="48"/>
    </row>
    <row r="50" spans="1:21" ht="30.75" customHeight="1">
      <c r="A50" s="48"/>
      <c r="B50" s="1161"/>
      <c r="C50" s="1162"/>
      <c r="D50" s="62"/>
      <c r="E50" s="1153" t="s">
        <v>17</v>
      </c>
      <c r="F50" s="1153"/>
      <c r="G50" s="1153"/>
      <c r="H50" s="1153"/>
      <c r="I50" s="1153"/>
      <c r="J50" s="1154"/>
      <c r="K50" s="63">
        <v>77</v>
      </c>
      <c r="L50" s="64">
        <v>77</v>
      </c>
      <c r="M50" s="64">
        <v>77</v>
      </c>
      <c r="N50" s="64">
        <v>159</v>
      </c>
      <c r="O50" s="65">
        <v>158</v>
      </c>
      <c r="P50" s="48"/>
      <c r="Q50" s="48"/>
      <c r="R50" s="48"/>
      <c r="S50" s="48"/>
      <c r="T50" s="48"/>
      <c r="U50" s="48"/>
    </row>
    <row r="51" spans="1:21" ht="30.75" customHeight="1">
      <c r="A51" s="48"/>
      <c r="B51" s="1163"/>
      <c r="C51" s="1164"/>
      <c r="D51" s="66"/>
      <c r="E51" s="1153" t="s">
        <v>18</v>
      </c>
      <c r="F51" s="1153"/>
      <c r="G51" s="1153"/>
      <c r="H51" s="1153"/>
      <c r="I51" s="1153"/>
      <c r="J51" s="1154"/>
      <c r="K51" s="63">
        <v>3</v>
      </c>
      <c r="L51" s="64">
        <v>1</v>
      </c>
      <c r="M51" s="64">
        <v>0</v>
      </c>
      <c r="N51" s="64" t="s">
        <v>476</v>
      </c>
      <c r="O51" s="65" t="s">
        <v>476</v>
      </c>
      <c r="P51" s="48"/>
      <c r="Q51" s="48"/>
      <c r="R51" s="48"/>
      <c r="S51" s="48"/>
      <c r="T51" s="48"/>
      <c r="U51" s="48"/>
    </row>
    <row r="52" spans="1:21" ht="30.75" customHeight="1">
      <c r="A52" s="48"/>
      <c r="B52" s="1151" t="s">
        <v>19</v>
      </c>
      <c r="C52" s="1152"/>
      <c r="D52" s="66"/>
      <c r="E52" s="1153" t="s">
        <v>20</v>
      </c>
      <c r="F52" s="1153"/>
      <c r="G52" s="1153"/>
      <c r="H52" s="1153"/>
      <c r="I52" s="1153"/>
      <c r="J52" s="1154"/>
      <c r="K52" s="63">
        <v>2920</v>
      </c>
      <c r="L52" s="64">
        <v>3170</v>
      </c>
      <c r="M52" s="64">
        <v>3191</v>
      </c>
      <c r="N52" s="64">
        <v>3167</v>
      </c>
      <c r="O52" s="65">
        <v>3171</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2047</v>
      </c>
      <c r="L53" s="69">
        <v>2115</v>
      </c>
      <c r="M53" s="69">
        <v>2079</v>
      </c>
      <c r="N53" s="69">
        <v>2136</v>
      </c>
      <c r="O53" s="70">
        <v>2117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HOSTNAME</cp:lastModifiedBy>
  <cp:lastPrinted>2015-05-07T04:27:55Z</cp:lastPrinted>
  <dcterms:created xsi:type="dcterms:W3CDTF">2015-02-17T07:10:55Z</dcterms:created>
  <dcterms:modified xsi:type="dcterms:W3CDTF">2015-05-08T01:45:41Z</dcterms:modified>
</cp:coreProperties>
</file>