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BE35" i="9"/>
  <c r="CO34" i="9"/>
  <c r="CO35" i="9" s="1"/>
  <c r="CO36" i="9" s="1"/>
  <c r="CO37" i="9" s="1"/>
  <c r="BW34" i="9"/>
  <c r="BW35" i="9" s="1"/>
  <c r="BW36" i="9" s="1"/>
  <c r="BW37" i="9" s="1"/>
  <c r="BW38" i="9" s="1"/>
  <c r="BW39" i="9" s="1"/>
  <c r="BW40" i="9" s="1"/>
  <c r="BW41" i="9" s="1"/>
  <c r="BW42" i="9" s="1"/>
  <c r="BW43" i="9" s="1"/>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<sst xmlns="http://schemas.openxmlformats.org/spreadsheetml/2006/main" count="996" uniqueCount="568">
  <si>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</si>
  <si>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</si>
  <si>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</si>
  <si>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</si>
  <si>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</si>
  <si>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</si>
  <si>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</si>
  <si>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</si>
  <si>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</si>
  <si>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</si>
  <si>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</si>
  <si>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</si>
  <si>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</si>
  <si>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</si>
  <si>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</si>
  <si>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</si>
  <si>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</si>
  <si>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</si>
  <si>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</si>
  <si>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</si>
  <si>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</si>
  <si>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</si>
  <si>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</si>
  <si>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</si>
  <si>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</si>
  <si>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</si>
  <si>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</si>
  <si>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</si>
  <si>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</si>
  <si>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</si>
  <si>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</si>
  <si>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</si>
  <si>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</si>
  <si>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</si>
  <si>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</si>
  <si>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</si>
  <si>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</si>
  <si>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</si>
  <si>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</si>
  <si>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</si>
  <si>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</si>
  <si>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</si>
  <si>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</si>
  <si>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</si>
  <si>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</si>
  <si>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</si>
  <si>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</si>
  <si>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</si>
  <si>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</si>
  <si>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</si>
  <si>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</si>
  <si>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</si>
  <si>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</si>
  <si>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</si>
  <si>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</si>
  <si>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</si>
  <si>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</si>
  <si>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</si>
  <si>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</si>
  <si>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</si>
  <si>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</si>
  <si>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</si>
  <si>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</si>
  <si>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</si>
  <si>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</si>
  <si>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</si>
  <si>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</si>
  <si>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</si>
  <si>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</si>
  <si>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</si>
  <si>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</si>
  <si>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</si>
  <si>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</si>
  <si>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</si>
  <si>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</si>
  <si>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</si>
  <si>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</si>
  <si>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</si>
  <si>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</si>
  <si>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</si>
  <si>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</si>
  <si>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</si>
  <si>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泉大津市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</si>
  <si>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</si>
  <si>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</si>
  <si>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</si>
  <si>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</si>
  <si>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</si>
  <si>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</si>
  <si>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</si>
  <si>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</si>
  <si>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</si>
  <si>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</si>
  <si>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</si>
  <si>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</si>
  <si>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</si>
  <si>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</si>
  <si>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</si>
  <si>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</si>
  <si>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</si>
  <si>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</si>
  <si>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</si>
  <si>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</si>
  <si>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</si>
  <si>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</si>
  <si>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</si>
  <si>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</si>
  <si>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</si>
  <si>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</si>
  <si>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</si>
  <si>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</si>
  <si>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</si>
  <si>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</si>
  <si>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</si>
  <si>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</si>
  <si>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</si>
  <si>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</si>
  <si>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</si>
  <si>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</si>
  <si>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</si>
  <si>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</si>
  <si>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</si>
  <si>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</si>
  <si>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</si>
  <si>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</si>
  <si>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</si>
  <si>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</si>
  <si>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</si>
  <si>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</si>
  <si>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</si>
  <si>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</si>
  <si>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</si>
  <si>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</si>
  <si>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</si>
  <si>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</si>
  <si>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</si>
  <si>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泉大津市立病院事業会計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</si>
  <si>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</si>
  <si>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</si>
  <si>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</si>
  <si>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</si>
  <si>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</si>
  <si>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</si>
  <si>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</si>
  <si>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</si>
  <si>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</si>
  <si>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</si>
  <si>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</si>
  <si>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</si>
  <si>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</si>
  <si>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</si>
  <si>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</si>
  <si>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</si>
  <si>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</si>
  <si>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</si>
  <si>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</si>
  <si>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</si>
  <si>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</si>
  <si>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</si>
  <si>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</si>
  <si>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</si>
  <si>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</si>
  <si>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</si>
  <si>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</si>
  <si>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</si>
  <si>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</si>
  <si>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</si>
  <si>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</si>
  <si>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</si>
  <si>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</si>
  <si>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</si>
  <si>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</si>
  <si>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</si>
  <si>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</si>
  <si>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</si>
  <si>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</si>
  <si>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</si>
  <si>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</si>
  <si>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</si>
  <si>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</si>
  <si>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</si>
  <si>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</si>
  <si>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</si>
  <si>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</si>
  <si>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</si>
  <si>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</si>
  <si>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</si>
  <si>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</si>
  <si>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</si>
  <si>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</si>
  <si>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</si>
  <si>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</si>
  <si>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</si>
  <si>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</si>
  <si>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</si>
  <si>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大阪府泉大津市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</si>
  <si>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</si>
  <si>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</si>
  <si>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</si>
  <si>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</si>
  <si>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</si>
  <si>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</si>
  <si>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</si>
  <si>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</si>
  <si>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</si>
  <si>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</si>
  <si>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</si>
  <si>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</si>
  <si>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</si>
  <si>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</si>
  <si>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</si>
  <si>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</si>
  <si>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</si>
  <si>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</si>
  <si>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</si>
  <si>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</si>
  <si>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</si>
  <si>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</si>
  <si>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</si>
  <si>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</si>
  <si>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</si>
  <si>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</si>
  <si>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</si>
  <si>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</si>
  <si>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</si>
  <si>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</si>
  <si>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</si>
  <si>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</si>
  <si>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</si>
  <si>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</si>
  <si>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</si>
  <si>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</si>
  <si>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</si>
  <si>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</si>
  <si>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</si>
  <si>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</si>
  <si>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</si>
  <si>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</si>
  <si>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</si>
  <si>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</si>
  <si>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</si>
  <si>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</si>
  <si>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</si>
  <si>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</si>
  <si>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</si>
  <si>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</si>
  <si>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</si>
  <si>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</si>
  <si>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</si>
  <si>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</si>
  <si>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</si>
  <si>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</si>
  <si>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</si>
  <si>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</si>
  <si>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</si>
  <si>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</si>
  <si>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</si>
  <si>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</si>
  <si>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</si>
  <si>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</si>
  <si>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</si>
  <si>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</si>
  <si>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</si>
  <si>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</si>
  <si>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</si>
  <si>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</si>
  <si>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</si>
  <si>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</si>
  <si>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</si>
  <si>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</si>
  <si>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</si>
  <si>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</si>
  <si>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</si>
  <si>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</si>
  <si>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</si>
  <si>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</si>
  <si>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</si>
  <si>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</si>
  <si>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</si>
  <si>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</si>
  <si>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</si>
  <si>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</si>
  <si>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</si>
  <si>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</si>
  <si>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</si>
  <si>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</si>
  <si>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</si>
  <si>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</si>
  <si>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</si>
  <si>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</si>
  <si>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</si>
  <si>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</si>
  <si>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</si>
  <si>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</si>
  <si>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</si>
  <si>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</si>
  <si>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</si>
  <si>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</si>
  <si>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</si>
  <si>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</si>
  <si>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</si>
  <si>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</si>
  <si>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</si>
  <si>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</si>
  <si>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</si>
  <si>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</si>
  <si>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</si>
  <si>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</si>
  <si>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</si>
  <si>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</si>
  <si>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</si>
  <si>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</si>
  <si>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</si>
  <si>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</si>
  <si>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</si>
  <si>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</si>
  <si>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</si>
  <si>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</si>
  <si>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</si>
  <si>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</si>
  <si>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</si>
  <si>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</si>
  <si>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</si>
  <si>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</si>
  <si>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</si>
  <si>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</si>
  <si>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</si>
  <si>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</si>
  <si>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</si>
  <si>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</si>
  <si>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</si>
  <si>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</si>
  <si>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</si>
  <si>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</si>
  <si>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</si>
  <si>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</si>
  <si>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</si>
  <si>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</si>
  <si>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</si>
  <si>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</si>
  <si>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</si>
  <si>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</si>
  <si>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</si>
  <si>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</si>
  <si>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大阪府泉大津市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</si>
  <si>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</si>
  <si>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</si>
  <si>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</si>
  <si>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</si>
  <si>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</si>
  <si>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</si>
  <si>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</si>
  <si>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</si>
  <si>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</si>
  <si>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</si>
  <si>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</si>
  <si>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</si>
  <si>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</si>
  <si>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</si>
  <si>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</si>
  <si>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</si>
  <si>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</si>
  <si>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</si>
  <si>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</si>
  <si>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</si>
  <si>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</si>
  <si>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</si>
  <si>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</si>
  <si>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</si>
  <si>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</si>
  <si>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</si>
  <si>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</si>
  <si>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</si>
  <si>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</si>
  <si>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</si>
  <si>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</si>
  <si>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</si>
  <si>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</si>
  <si>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</si>
  <si>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</si>
  <si>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</si>
  <si>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</si>
  <si>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</si>
  <si>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泉大津市水道事業会計</t>
    <phoneticPr fontId="5"/>
  </si>
  <si>
    <t>法適用企業</t>
    <phoneticPr fontId="5"/>
  </si>
  <si>
    <t>泉大津市立病院事業会計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</si>
  <si>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</si>
  <si>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</si>
  <si>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</si>
  <si>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</si>
  <si>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</si>
  <si>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</si>
  <si>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</si>
  <si>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</si>
  <si>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</si>
  <si>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</si>
  <si>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</si>
  <si>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</si>
  <si>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</si>
  <si>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</si>
  <si>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</si>
  <si>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</si>
  <si>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</si>
  <si>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</si>
  <si>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</si>
  <si>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</si>
  <si>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</si>
  <si>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</si>
  <si>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</si>
  <si>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</si>
  <si>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</si>
  <si>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</si>
  <si>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</si>
  <si>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</si>
  <si>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</si>
  <si>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</si>
  <si>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</si>
  <si>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</si>
  <si>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</si>
  <si>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</si>
  <si>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</si>
  <si>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</si>
  <si>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</si>
  <si>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</si>
  <si>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</si>
  <si>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</si>
  <si>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</si>
  <si>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</si>
  <si>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</si>
  <si>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</si>
  <si>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</si>
  <si>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</si>
  <si>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</si>
  <si>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</si>
  <si>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</si>
  <si>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</si>
  <si>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</si>
  <si>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</si>
  <si>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</si>
  <si>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</si>
  <si>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</si>
  <si>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</si>
  <si>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</si>
  <si>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</si>
  <si>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</si>
  <si>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</si>
  <si>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</si>
  <si>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</si>
  <si>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</si>
  <si>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</si>
  <si>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</si>
  <si>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</si>
  <si>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</si>
  <si>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</si>
  <si>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</si>
  <si>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</si>
  <si>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</si>
  <si>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</si>
  <si>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</si>
  <si>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</si>
  <si>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</si>
  <si>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</si>
  <si>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</si>
  <si>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</si>
  <si>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</si>
  <si>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</si>
  <si>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</si>
  <si>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</si>
  <si>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</si>
  <si>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</si>
  <si>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</si>
  <si>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</si>
  <si>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</si>
  <si>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</si>
  <si>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</si>
  <si>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</si>
  <si>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</si>
  <si>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</si>
  <si>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</si>
  <si>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</si>
  <si>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</si>
  <si>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</si>
  <si>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</si>
  <si>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</si>
  <si>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</si>
  <si>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</si>
  <si>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</si>
  <si>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</si>
  <si>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</si>
  <si>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</si>
  <si>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</si>
  <si>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</si>
  <si>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</si>
  <si>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</si>
  <si>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</si>
  <si>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</si>
  <si>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</si>
  <si>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</si>
  <si>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</si>
  <si>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</si>
  <si>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</si>
  <si>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</si>
  <si>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</si>
  <si>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</si>
  <si>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</si>
  <si>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</si>
  <si>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</si>
  <si>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</si>
  <si>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</si>
  <si>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</si>
  <si>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</si>
  <si>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</si>
  <si>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</si>
  <si>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</si>
  <si>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</si>
  <si>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</si>
  <si>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</si>
  <si>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</si>
  <si>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</si>
  <si>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</si>
  <si>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</si>
  <si>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</si>
  <si>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0.29</t>
  </si>
  <si>
    <t>駐車場事業特別会計</t>
  </si>
  <si>
    <t>▲ 7.85</t>
  </si>
  <si>
    <t>▲ 6.66</t>
  </si>
  <si>
    <t>▲ 5.87</t>
  </si>
  <si>
    <t>▲ 5.19</t>
  </si>
  <si>
    <t>▲ 4.27</t>
  </si>
  <si>
    <t>国民健康保険事業特別会計</t>
  </si>
  <si>
    <t>▲ 8.48</t>
  </si>
  <si>
    <t>▲ 5.54</t>
  </si>
  <si>
    <t>▲ 3.19</t>
  </si>
  <si>
    <t>▲ 2.08</t>
  </si>
  <si>
    <t>▲ 1.91</t>
  </si>
  <si>
    <t>泉大津市立病院事業会計</t>
  </si>
  <si>
    <t>▲ 2.49</t>
  </si>
  <si>
    <t>▲ 1.59</t>
  </si>
  <si>
    <t>▲ 1.69</t>
  </si>
  <si>
    <t>▲ 2.70</t>
  </si>
  <si>
    <t>▲ 1.81</t>
  </si>
  <si>
    <t>泉大津市水道事業会計</t>
  </si>
  <si>
    <t>一般会計</t>
  </si>
  <si>
    <t>後期高齢者医療特別会計</t>
  </si>
  <si>
    <t>介護保険事業特別会計</t>
  </si>
  <si>
    <t>土地取得事業特別会計</t>
  </si>
  <si>
    <t>その他会計（赤字）</t>
  </si>
  <si>
    <t>その他会計（黒字）</t>
  </si>
  <si>
    <t>泉州水防事務組合</t>
    <rPh sb="0" eb="2">
      <t>センシュウ</t>
    </rPh>
    <rPh sb="2" eb="4">
      <t>スイボウ</t>
    </rPh>
    <rPh sb="4" eb="6">
      <t>ジム</t>
    </rPh>
    <rPh sb="6" eb="8">
      <t>クミアイ</t>
    </rPh>
    <phoneticPr fontId="5"/>
  </si>
  <si>
    <t>泉北水道企業団</t>
    <rPh sb="0" eb="2">
      <t>センボク</t>
    </rPh>
    <rPh sb="2" eb="4">
      <t>スイドウ</t>
    </rPh>
    <rPh sb="4" eb="6">
      <t>キギョウ</t>
    </rPh>
    <rPh sb="6" eb="7">
      <t>ダン</t>
    </rPh>
    <phoneticPr fontId="5"/>
  </si>
  <si>
    <t>泉大津市、和泉市墓地組合</t>
    <rPh sb="0" eb="4">
      <t>イズミオオツシ</t>
    </rPh>
    <rPh sb="5" eb="8">
      <t>イズミシ</t>
    </rPh>
    <rPh sb="8" eb="10">
      <t>ボチ</t>
    </rPh>
    <rPh sb="10" eb="12">
      <t>クミアイ</t>
    </rPh>
    <phoneticPr fontId="5"/>
  </si>
  <si>
    <t>高石市、泉大津市墓地組合</t>
    <rPh sb="0" eb="3">
      <t>タカイシシ</t>
    </rPh>
    <rPh sb="4" eb="8">
      <t>イズミオオツシ</t>
    </rPh>
    <rPh sb="8" eb="10">
      <t>ボチ</t>
    </rPh>
    <rPh sb="10" eb="12">
      <t>クミアイ</t>
    </rPh>
    <phoneticPr fontId="5"/>
  </si>
  <si>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5"/>
  </si>
  <si>
    <t>泉北環境整備施設組合（公共下水道事業特別会計）</t>
    <rPh sb="0" eb="2">
      <t>センボク</t>
    </rPh>
    <rPh sb="2" eb="4">
      <t>カンキョウ</t>
    </rPh>
    <rPh sb="4" eb="6">
      <t>セイビ</t>
    </rPh>
    <rPh sb="6" eb="8">
      <t>シセツ</t>
    </rPh>
    <rPh sb="8" eb="10">
      <t>クミアイ</t>
    </rPh>
    <rPh sb="11" eb="13">
      <t>コウキョウ</t>
    </rPh>
    <rPh sb="13" eb="16">
      <t>ゲスイドウ</t>
    </rPh>
    <rPh sb="16" eb="18">
      <t>ジギョウ</t>
    </rPh>
    <rPh sb="18" eb="20">
      <t>トクベツ</t>
    </rPh>
    <rPh sb="20" eb="22">
      <t>カイケイ</t>
    </rPh>
    <phoneticPr fontId="5"/>
  </si>
  <si>
    <t>泉北環境整備施設組合（廃棄物発電事業特別会計）</t>
    <rPh sb="0" eb="2">
      <t>センボク</t>
    </rPh>
    <rPh sb="2" eb="4">
      <t>カンキョウ</t>
    </rPh>
    <rPh sb="4" eb="6">
      <t>セイビ</t>
    </rPh>
    <rPh sb="6" eb="8">
      <t>シセツ</t>
    </rPh>
    <rPh sb="8" eb="10">
      <t>クミアイ</t>
    </rPh>
    <rPh sb="11" eb="14">
      <t>ハイキブツ</t>
    </rPh>
    <rPh sb="14" eb="16">
      <t>ハツデン</t>
    </rPh>
    <rPh sb="16" eb="18">
      <t>ジギョウ</t>
    </rPh>
    <rPh sb="18" eb="20">
      <t>トクベツ</t>
    </rPh>
    <rPh sb="20" eb="22">
      <t>カイケイ</t>
    </rPh>
    <phoneticPr fontId="5"/>
  </si>
  <si>
    <t>大阪府都市競艇組合</t>
    <rPh sb="0" eb="3">
      <t>オオサカフ</t>
    </rPh>
    <rPh sb="3" eb="5">
      <t>トシ</t>
    </rPh>
    <rPh sb="5" eb="7">
      <t>キョウテイ</t>
    </rPh>
    <rPh sb="7" eb="9">
      <t>クミアイ</t>
    </rPh>
    <phoneticPr fontId="5"/>
  </si>
  <si>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</si>
  <si>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</si>
  <si>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大阪府広域水道企業団（水道事業会計）</t>
    <rPh sb="0" eb="3">
      <t>オオサカフ</t>
    </rPh>
    <rPh sb="3" eb="5">
      <t>コウイキ</t>
    </rPh>
    <rPh sb="5" eb="7">
      <t>スイドウ</t>
    </rPh>
    <rPh sb="7" eb="9">
      <t>キギョウ</t>
    </rPh>
    <rPh sb="9" eb="10">
      <t>ダン</t>
    </rPh>
    <rPh sb="11" eb="13">
      <t>スイドウ</t>
    </rPh>
    <rPh sb="13" eb="15">
      <t>ジギョウ</t>
    </rPh>
    <rPh sb="15" eb="17">
      <t>カイケイ</t>
    </rPh>
    <phoneticPr fontId="5"/>
  </si>
  <si>
    <t>大阪府広域水道企業団（工業用水道事業会計）</t>
    <rPh sb="0" eb="3">
      <t>オオサカフ</t>
    </rPh>
    <rPh sb="3" eb="5">
      <t>コウイキ</t>
    </rPh>
    <rPh sb="5" eb="7">
      <t>スイドウ</t>
    </rPh>
    <rPh sb="7" eb="9">
      <t>キギョウ</t>
    </rPh>
    <rPh sb="9" eb="10">
      <t>ダン</t>
    </rPh>
    <rPh sb="11" eb="13">
      <t>コウギョウ</t>
    </rPh>
    <rPh sb="13" eb="14">
      <t>ヨウ</t>
    </rPh>
    <rPh sb="14" eb="16">
      <t>スイドウ</t>
    </rPh>
    <rPh sb="16" eb="18">
      <t>ジギョウ</t>
    </rPh>
    <rPh sb="18" eb="20">
      <t>カイケイ</t>
    </rPh>
    <phoneticPr fontId="5"/>
  </si>
  <si>
    <t>泉大津市土地開発公社</t>
    <rPh sb="0" eb="4">
      <t>イズミオオツシ</t>
    </rPh>
    <rPh sb="4" eb="6">
      <t>トチ</t>
    </rPh>
    <rPh sb="6" eb="8">
      <t>カイハツ</t>
    </rPh>
    <rPh sb="8" eb="10">
      <t>コウシャ</t>
    </rPh>
    <phoneticPr fontId="5"/>
  </si>
  <si>
    <t>泉大津マリン</t>
    <rPh sb="0" eb="3">
      <t>イズミオオツ</t>
    </rPh>
    <phoneticPr fontId="5"/>
  </si>
  <si>
    <t>泉大津埠頭</t>
    <rPh sb="0" eb="3">
      <t>イズミオオツ</t>
    </rPh>
    <rPh sb="3" eb="5">
      <t>フトウ</t>
    </rPh>
    <phoneticPr fontId="5"/>
  </si>
  <si>
    <t>法適用企業</t>
    <rPh sb="0" eb="1">
      <t>ホウ</t>
    </rPh>
    <rPh sb="1" eb="3">
      <t>テキヨウ</t>
    </rPh>
    <rPh sb="3" eb="5">
      <t>キギョウ</t>
    </rPh>
    <phoneticPr fontId="5"/>
  </si>
  <si>
    <t>法非適用企業</t>
    <rPh sb="0" eb="1">
      <t>ホウ</t>
    </rPh>
    <rPh sb="1" eb="2">
      <t>ヒ</t>
    </rPh>
    <rPh sb="2" eb="4">
      <t>テキヨウ</t>
    </rPh>
    <rPh sb="4" eb="6">
      <t>キギョウ</t>
    </rPh>
    <phoneticPr fontId="5"/>
  </si>
  <si>
    <t>○</t>
    <phoneticPr fontId="2"/>
  </si>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</sst>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27611</c:v>
                </c:pt>
                <c:pt idx="1">
                  <c:v>40354</c:v>
                </c:pt>
                <c:pt idx="2">
                  <c:v>22534</c:v>
                </c:pt>
                <c:pt idx="3">
                  <c:v>27602</c:v>
                </c:pt>
                <c:pt idx="4">
                  <c:v>45003</c:v>
                </c:pt>
              </c:numCache>
            </c:numRef>
          </c:val>
          <c:smooth val="0"/>
        </c:ser>
        <c:dLbls>
          <c:showLegendKey val="0"/>
          <c:showVal val="0"/>
          <c:showCatName val="0"/>
          <c:showSerName val="0"/>
          <c:showPercent val="0"/>
          <c:showBubbleSize val="0"/>
        </c:dLbls>
        <c:marker val="1"/>
        <c:smooth val="0"/>
        <c:axId val="133459968"/>
        <c:axId val="133461888"/>
      </c:lineChart>
      <c:catAx>
        <c:axId val="1334599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461888"/>
        <c:crosses val="autoZero"/>
        <c:auto val="1"/>
        <c:lblAlgn val="ctr"/>
        <c:lblOffset val="100"/>
        <c:tickLblSkip val="1"/>
        <c:tickMarkSkip val="1"/>
        <c:noMultiLvlLbl val="0"/>
      </c:catAx>
      <c:valAx>
        <c:axId val="1334618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459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1.25</c:v>
                </c:pt>
                <c:pt idx="1">
                  <c:v>0.65</c:v>
                </c:pt>
                <c:pt idx="2">
                  <c:v>0.87</c:v>
                </c:pt>
                <c:pt idx="3">
                  <c:v>3.03</c:v>
                </c:pt>
                <c:pt idx="4">
                  <c:v>1.87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c:v>
                </c:pt>
                <c:pt idx="1">
                  <c:v>1.07</c:v>
                </c:pt>
                <c:pt idx="2">
                  <c:v>1.89</c:v>
                </c:pt>
                <c:pt idx="3">
                  <c:v>2.58</c:v>
                </c:pt>
                <c:pt idx="4">
                  <c:v>6.12</c:v>
                </c:pt>
              </c:numCache>
            </c:numRef>
          </c:val>
        </c:ser>
        <c:dLbls>
          <c:showLegendKey val="0"/>
          <c:showVal val="0"/>
          <c:showCatName val="0"/>
          <c:showSerName val="0"/>
          <c:showPercent val="0"/>
          <c:showBubbleSize val="0"/>
        </c:dLbls>
        <c:gapWidth val="250"/>
        <c:overlap val="100"/>
        <c:axId val="135080576"/>
        <c:axId val="13508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-0.28999999999999998</c:v>
                </c:pt>
                <c:pt idx="1">
                  <c:v>0.51</c:v>
                </c:pt>
                <c:pt idx="2">
                  <c:v>1.04</c:v>
                </c:pt>
                <c:pt idx="3">
                  <c:v>2.89</c:v>
                </c:pt>
                <c:pt idx="4">
                  <c:v>2.44</c:v>
                </c:pt>
              </c:numCache>
            </c:numRef>
          </c:val>
          <c:smooth val="0"/>
        </c:ser>
        <c:dLbls>
          <c:showLegendKey val="0"/>
          <c:showVal val="0"/>
          <c:showCatName val="0"/>
          <c:showSerName val="0"/>
          <c:showPercent val="0"/>
          <c:showBubbleSize val="0"/>
        </c:dLbls>
        <c:marker val="1"/>
        <c:smooth val="0"/>
        <c:axId val="135080576"/>
        <c:axId val="135086848"/>
      </c:lineChart>
      <c:catAx>
        <c:axId val="13508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086848"/>
        <c:crosses val="autoZero"/>
        <c:auto val="1"/>
        <c:lblAlgn val="ctr"/>
        <c:lblOffset val="100"/>
        <c:tickLblSkip val="1"/>
        <c:tickMarkSkip val="1"/>
        <c:noMultiLvlLbl val="0"/>
      </c:catAx>
      <c:valAx>
        <c:axId val="13508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8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0.12</c:v>
                </c:pt>
                <c:pt idx="2">
                  <c:v>#N/A</c:v>
                </c:pt>
                <c:pt idx="3">
                  <c:v>0.01</c:v>
                </c:pt>
                <c:pt idx="4">
                  <c:v>#N/A</c:v>
                </c:pt>
                <c:pt idx="5">
                  <c:v>0.01</c:v>
                </c:pt>
                <c:pt idx="6">
                  <c:v>#N/A</c:v>
                </c:pt>
                <c:pt idx="7">
                  <c:v>0.59</c:v>
                </c:pt>
                <c:pt idx="8">
                  <c:v>#N/A</c:v>
                </c:pt>
                <c:pt idx="9">
                  <c:v>0.13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0.1</c:v>
                </c:pt>
                <c:pt idx="4">
                  <c:v>#N/A</c:v>
                </c:pt>
                <c:pt idx="5">
                  <c:v>0.12</c:v>
                </c:pt>
                <c:pt idx="6">
                  <c:v>#N/A</c:v>
                </c:pt>
                <c:pt idx="7">
                  <c:v>0.14000000000000001</c:v>
                </c:pt>
                <c:pt idx="8">
                  <c:v>#N/A</c:v>
                </c:pt>
                <c:pt idx="9">
                  <c:v>0.13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1.25</c:v>
                </c:pt>
                <c:pt idx="2">
                  <c:v>#N/A</c:v>
                </c:pt>
                <c:pt idx="3">
                  <c:v>0.65</c:v>
                </c:pt>
                <c:pt idx="4">
                  <c:v>#N/A</c:v>
                </c:pt>
                <c:pt idx="5">
                  <c:v>0.87</c:v>
                </c:pt>
                <c:pt idx="6">
                  <c:v>#N/A</c:v>
                </c:pt>
                <c:pt idx="7">
                  <c:v>3.03</c:v>
                </c:pt>
                <c:pt idx="8">
                  <c:v>#N/A</c:v>
                </c:pt>
                <c:pt idx="9">
                  <c:v>1.87</c:v>
                </c:pt>
              </c:numCache>
            </c:numRef>
          </c:val>
        </c:ser>
        <c:ser>
          <c:idx val="6"/>
          <c:order val="6"/>
          <c:tx>
            <c:strRef>
              <c:f>データシート!$A$33</c:f>
              <c:strCache>
                <c:ptCount val="1"/>
                <c:pt idx="0">
                  <c:v>泉大津市水道事業会計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3.56</c:v>
                </c:pt>
                <c:pt idx="2">
                  <c:v>#N/A</c:v>
                </c:pt>
                <c:pt idx="3">
                  <c:v>5.37</c:v>
                </c:pt>
                <c:pt idx="4">
                  <c:v>#N/A</c:v>
                </c:pt>
                <c:pt idx="5">
                  <c:v>6.4</c:v>
                </c:pt>
                <c:pt idx="6">
                  <c:v>#N/A</c:v>
                </c:pt>
                <c:pt idx="7">
                  <c:v>7.64</c:v>
                </c:pt>
                <c:pt idx="8">
                  <c:v>#N/A</c:v>
                </c:pt>
                <c:pt idx="9">
                  <c:v>8.61</c:v>
                </c:pt>
              </c:numCache>
            </c:numRef>
          </c:val>
        </c:ser>
        <c:ser>
          <c:idx val="7"/>
          <c:order val="7"/>
          <c:tx>
            <c:strRef>
              <c:f>データシート!$A$34</c:f>
              <c:strCache>
                <c:ptCount val="1"/>
                <c:pt idx="0">
                  <c:v>泉大津市立病院事業会計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2.4900000000000002</c:v>
                </c:pt>
                <c:pt idx="1">
                  <c:v>#N/A</c:v>
                </c:pt>
                <c:pt idx="2">
                  <c:v>1.59</c:v>
                </c:pt>
                <c:pt idx="3">
                  <c:v>#N/A</c:v>
                </c:pt>
                <c:pt idx="4">
                  <c:v>1.69</c:v>
                </c:pt>
                <c:pt idx="5">
                  <c:v>#N/A</c:v>
                </c:pt>
                <c:pt idx="6">
                  <c:v>2.7</c:v>
                </c:pt>
                <c:pt idx="7">
                  <c:v>#N/A</c:v>
                </c:pt>
                <c:pt idx="8">
                  <c:v>1.81</c:v>
                </c:pt>
                <c:pt idx="9">
                  <c:v>#N/A</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8.48</c:v>
                </c:pt>
                <c:pt idx="1">
                  <c:v>#N/A</c:v>
                </c:pt>
                <c:pt idx="2">
                  <c:v>5.54</c:v>
                </c:pt>
                <c:pt idx="3">
                  <c:v>#N/A</c:v>
                </c:pt>
                <c:pt idx="4">
                  <c:v>3.19</c:v>
                </c:pt>
                <c:pt idx="5">
                  <c:v>#N/A</c:v>
                </c:pt>
                <c:pt idx="6">
                  <c:v>2.08</c:v>
                </c:pt>
                <c:pt idx="7">
                  <c:v>#N/A</c:v>
                </c:pt>
                <c:pt idx="8">
                  <c:v>1.91</c:v>
                </c:pt>
                <c:pt idx="9">
                  <c:v>#N/A</c:v>
                </c:pt>
              </c:numCache>
            </c:numRef>
          </c:val>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7.85</c:v>
                </c:pt>
                <c:pt idx="1">
                  <c:v>#N/A</c:v>
                </c:pt>
                <c:pt idx="2">
                  <c:v>6.66</c:v>
                </c:pt>
                <c:pt idx="3">
                  <c:v>#N/A</c:v>
                </c:pt>
                <c:pt idx="4">
                  <c:v>5.87</c:v>
                </c:pt>
                <c:pt idx="5">
                  <c:v>#N/A</c:v>
                </c:pt>
                <c:pt idx="6">
                  <c:v>5.19</c:v>
                </c:pt>
                <c:pt idx="7">
                  <c:v>#N/A</c:v>
                </c:pt>
                <c:pt idx="8">
                  <c:v>4.2699999999999996</c:v>
                </c:pt>
                <c:pt idx="9">
                  <c:v>#N/A</c:v>
                </c:pt>
              </c:numCache>
            </c:numRef>
          </c:val>
        </c:ser>
        <c:dLbls>
          <c:showLegendKey val="0"/>
          <c:showVal val="0"/>
          <c:showCatName val="0"/>
          <c:showSerName val="0"/>
          <c:showPercent val="0"/>
          <c:showBubbleSize val="0"/>
        </c:dLbls>
        <c:gapWidth val="150"/>
        <c:overlap val="100"/>
        <c:axId val="106964480"/>
        <c:axId val="106966016"/>
      </c:barChart>
      <c:catAx>
        <c:axId val="10696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66016"/>
        <c:crosses val="autoZero"/>
        <c:auto val="1"/>
        <c:lblAlgn val="ctr"/>
        <c:lblOffset val="100"/>
        <c:tickLblSkip val="1"/>
        <c:tickMarkSkip val="1"/>
        <c:noMultiLvlLbl val="0"/>
      </c:catAx>
      <c:valAx>
        <c:axId val="10696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64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3396</c:v>
                </c:pt>
                <c:pt idx="5">
                  <c:v>3462</c:v>
                </c:pt>
                <c:pt idx="8">
                  <c:v>3516</c:v>
                </c:pt>
                <c:pt idx="11">
                  <c:v>3493</c:v>
                </c:pt>
                <c:pt idx="14">
                  <c:v>3464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7</c:v>
                </c:pt>
                <c:pt idx="3">
                  <c:v>5</c:v>
                </c:pt>
                <c:pt idx="6">
                  <c:v>4</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110</c:v>
                </c:pt>
                <c:pt idx="3">
                  <c:v>109</c:v>
                </c:pt>
                <c:pt idx="6">
                  <c:v>108</c:v>
                </c:pt>
                <c:pt idx="9">
                  <c:v>107</c:v>
                </c:pt>
                <c:pt idx="12">
                  <c:v>105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452</c:v>
                </c:pt>
                <c:pt idx="3">
                  <c:v>449</c:v>
                </c:pt>
                <c:pt idx="6">
                  <c:v>435</c:v>
                </c:pt>
                <c:pt idx="9">
                  <c:v>424</c:v>
                </c:pt>
                <c:pt idx="12">
                  <c:v>417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1800</c:v>
                </c:pt>
                <c:pt idx="3">
                  <c:v>1704</c:v>
                </c:pt>
                <c:pt idx="6">
                  <c:v>1805</c:v>
                </c:pt>
                <c:pt idx="9">
                  <c:v>1817</c:v>
                </c:pt>
                <c:pt idx="12">
                  <c:v>1904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21</c:v>
                </c:pt>
                <c:pt idx="9">
                  <c:v>21</c:v>
                </c:pt>
                <c:pt idx="12">
                  <c:v>21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3582</c:v>
                </c:pt>
                <c:pt idx="3">
                  <c:v>3677</c:v>
                </c:pt>
                <c:pt idx="6">
                  <c:v>3699</c:v>
                </c:pt>
                <c:pt idx="9">
                  <c:v>3667</c:v>
                </c:pt>
                <c:pt idx="12">
                  <c:v>3566</c:v>
                </c:pt>
              </c:numCache>
            </c:numRef>
          </c:val>
        </c:ser>
        <c:dLbls>
          <c:showLegendKey val="0"/>
          <c:showVal val="0"/>
          <c:showCatName val="0"/>
          <c:showSerName val="0"/>
          <c:showPercent val="0"/>
          <c:showBubbleSize val="0"/>
        </c:dLbls>
        <c:gapWidth val="100"/>
        <c:overlap val="100"/>
        <c:axId val="133260416"/>
        <c:axId val="133262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2555</c:v>
                </c:pt>
                <c:pt idx="2">
                  <c:v>#N/A</c:v>
                </c:pt>
                <c:pt idx="3">
                  <c:v>#N/A</c:v>
                </c:pt>
                <c:pt idx="4">
                  <c:v>2482</c:v>
                </c:pt>
                <c:pt idx="5">
                  <c:v>#N/A</c:v>
                </c:pt>
                <c:pt idx="6">
                  <c:v>#N/A</c:v>
                </c:pt>
                <c:pt idx="7">
                  <c:v>2556</c:v>
                </c:pt>
                <c:pt idx="8">
                  <c:v>#N/A</c:v>
                </c:pt>
                <c:pt idx="9">
                  <c:v>#N/A</c:v>
                </c:pt>
                <c:pt idx="10">
                  <c:v>2546</c:v>
                </c:pt>
                <c:pt idx="11">
                  <c:v>#N/A</c:v>
                </c:pt>
                <c:pt idx="12">
                  <c:v>#N/A</c:v>
                </c:pt>
                <c:pt idx="13">
                  <c:v>2551</c:v>
                </c:pt>
                <c:pt idx="14">
                  <c:v>#N/A</c:v>
                </c:pt>
              </c:numCache>
            </c:numRef>
          </c:val>
          <c:smooth val="0"/>
        </c:ser>
        <c:dLbls>
          <c:showLegendKey val="0"/>
          <c:showVal val="0"/>
          <c:showCatName val="0"/>
          <c:showSerName val="0"/>
          <c:showPercent val="0"/>
          <c:showBubbleSize val="0"/>
        </c:dLbls>
        <c:marker val="1"/>
        <c:smooth val="0"/>
        <c:axId val="133260416"/>
        <c:axId val="133262336"/>
      </c:lineChart>
      <c:catAx>
        <c:axId val="13326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62336"/>
        <c:crosses val="autoZero"/>
        <c:auto val="1"/>
        <c:lblAlgn val="ctr"/>
        <c:lblOffset val="100"/>
        <c:tickLblSkip val="1"/>
        <c:tickMarkSkip val="1"/>
        <c:noMultiLvlLbl val="0"/>
      </c:catAx>
      <c:valAx>
        <c:axId val="13326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6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31758</c:v>
                </c:pt>
                <c:pt idx="5">
                  <c:v>31907</c:v>
                </c:pt>
                <c:pt idx="8">
                  <c:v>31790</c:v>
                </c:pt>
                <c:pt idx="11">
                  <c:v>32499</c:v>
                </c:pt>
                <c:pt idx="14">
                  <c:v>32905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9926</c:v>
                </c:pt>
                <c:pt idx="5">
                  <c:v>9613</c:v>
                </c:pt>
                <c:pt idx="8">
                  <c:v>9128</c:v>
                </c:pt>
                <c:pt idx="11">
                  <c:v>8834</c:v>
                </c:pt>
                <c:pt idx="14">
                  <c:v>8482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1075</c:v>
                </c:pt>
                <c:pt idx="5">
                  <c:v>1429</c:v>
                </c:pt>
                <c:pt idx="8">
                  <c:v>1799</c:v>
                </c:pt>
                <c:pt idx="11">
                  <c:v>2299</c:v>
                </c:pt>
                <c:pt idx="14">
                  <c:v>3057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2171</c:v>
                </c:pt>
                <c:pt idx="3">
                  <c:v>1231</c:v>
                </c:pt>
                <c:pt idx="6">
                  <c:v>541</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1218</c:v>
                </c:pt>
                <c:pt idx="3">
                  <c:v>963</c:v>
                </c:pt>
                <c:pt idx="6">
                  <c:v>982</c:v>
                </c:pt>
                <c:pt idx="9">
                  <c:v>1042</c:v>
                </c:pt>
                <c:pt idx="12">
                  <c:v>1058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4519</c:v>
                </c:pt>
                <c:pt idx="3">
                  <c:v>4405</c:v>
                </c:pt>
                <c:pt idx="6">
                  <c:v>3998</c:v>
                </c:pt>
                <c:pt idx="9">
                  <c:v>3870</c:v>
                </c:pt>
                <c:pt idx="12">
                  <c:v>3357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3177</c:v>
                </c:pt>
                <c:pt idx="3">
                  <c:v>2843</c:v>
                </c:pt>
                <c:pt idx="6">
                  <c:v>2478</c:v>
                </c:pt>
                <c:pt idx="9">
                  <c:v>2248</c:v>
                </c:pt>
                <c:pt idx="12">
                  <c:v>1934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28141</c:v>
                </c:pt>
                <c:pt idx="3">
                  <c:v>26713</c:v>
                </c:pt>
                <c:pt idx="6">
                  <c:v>25472</c:v>
                </c:pt>
                <c:pt idx="9">
                  <c:v>25107</c:v>
                </c:pt>
                <c:pt idx="12">
                  <c:v>24834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4311</c:v>
                </c:pt>
                <c:pt idx="3">
                  <c:v>3786</c:v>
                </c:pt>
                <c:pt idx="6">
                  <c:v>3728</c:v>
                </c:pt>
                <c:pt idx="9">
                  <c:v>3631</c:v>
                </c:pt>
                <c:pt idx="12">
                  <c:v>3566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31963</c:v>
                </c:pt>
                <c:pt idx="3">
                  <c:v>32314</c:v>
                </c:pt>
                <c:pt idx="6">
                  <c:v>31884</c:v>
                </c:pt>
                <c:pt idx="9">
                  <c:v>31708</c:v>
                </c:pt>
                <c:pt idx="12">
                  <c:v>31918</c:v>
                </c:pt>
              </c:numCache>
            </c:numRef>
          </c:val>
        </c:ser>
        <c:dLbls>
          <c:showLegendKey val="0"/>
          <c:showVal val="0"/>
          <c:showCatName val="0"/>
          <c:showSerName val="0"/>
          <c:showPercent val="0"/>
          <c:showBubbleSize val="0"/>
        </c:dLbls>
        <c:gapWidth val="100"/>
        <c:overlap val="100"/>
        <c:axId val="133108480"/>
        <c:axId val="13311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32741</c:v>
                </c:pt>
                <c:pt idx="2">
                  <c:v>#N/A</c:v>
                </c:pt>
                <c:pt idx="3">
                  <c:v>#N/A</c:v>
                </c:pt>
                <c:pt idx="4">
                  <c:v>29307</c:v>
                </c:pt>
                <c:pt idx="5">
                  <c:v>#N/A</c:v>
                </c:pt>
                <c:pt idx="6">
                  <c:v>#N/A</c:v>
                </c:pt>
                <c:pt idx="7">
                  <c:v>26368</c:v>
                </c:pt>
                <c:pt idx="8">
                  <c:v>#N/A</c:v>
                </c:pt>
                <c:pt idx="9">
                  <c:v>#N/A</c:v>
                </c:pt>
                <c:pt idx="10">
                  <c:v>23974</c:v>
                </c:pt>
                <c:pt idx="11">
                  <c:v>#N/A</c:v>
                </c:pt>
                <c:pt idx="12">
                  <c:v>#N/A</c:v>
                </c:pt>
                <c:pt idx="13">
                  <c:v>22223</c:v>
                </c:pt>
                <c:pt idx="14">
                  <c:v>#N/A</c:v>
                </c:pt>
              </c:numCache>
            </c:numRef>
          </c:val>
          <c:smooth val="0"/>
        </c:ser>
        <c:dLbls>
          <c:showLegendKey val="0"/>
          <c:showVal val="0"/>
          <c:showCatName val="0"/>
          <c:showSerName val="0"/>
          <c:showPercent val="0"/>
          <c:showBubbleSize val="0"/>
        </c:dLbls>
        <c:marker val="1"/>
        <c:smooth val="0"/>
        <c:axId val="133108480"/>
        <c:axId val="133110400"/>
      </c:lineChart>
      <c:catAx>
        <c:axId val="13310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110400"/>
        <c:crosses val="autoZero"/>
        <c:auto val="1"/>
        <c:lblAlgn val="ctr"/>
        <c:lblOffset val="100"/>
        <c:tickLblSkip val="1"/>
        <c:tickMarkSkip val="1"/>
        <c:noMultiLvlLbl val="0"/>
      </c:catAx>
      <c:valAx>
        <c:axId val="13311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0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76,534
75,358
13.36
29,661,690
29,324,554
310,528
16,575,766
31,789,981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18.5
159.1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tx1"/>
              </a:solidFill>
              <a:effectLst/>
              <a:latin typeface="+mn-lt"/>
              <a:ea typeface="+mn-ea"/>
              <a:cs typeface="+mn-cs"/>
            </a:rPr>
            <a:t>財政力指数は近年低下傾向にあり、平成</a:t>
          </a:r>
          <a:r>
            <a:rPr lang="en-US" altLang="ja-JP" sz="1100">
              <a:solidFill>
                <a:schemeClr val="tx1"/>
              </a:solidFill>
              <a:effectLst/>
              <a:latin typeface="+mn-lt"/>
              <a:ea typeface="+mn-ea"/>
              <a:cs typeface="+mn-cs"/>
            </a:rPr>
            <a:t>25</a:t>
          </a:r>
          <a:r>
            <a:rPr lang="ja-JP" altLang="ja-JP" sz="1100">
              <a:solidFill>
                <a:schemeClr val="tx1"/>
              </a:solidFill>
              <a:effectLst/>
              <a:latin typeface="+mn-lt"/>
              <a:ea typeface="+mn-ea"/>
              <a:cs typeface="+mn-cs"/>
            </a:rPr>
            <a:t>年度単年度財政力指数は</a:t>
          </a:r>
          <a:r>
            <a:rPr lang="en-US" altLang="ja-JP" sz="1100">
              <a:solidFill>
                <a:schemeClr val="tx1"/>
              </a:solidFill>
              <a:effectLst/>
              <a:latin typeface="+mn-lt"/>
              <a:ea typeface="+mn-ea"/>
              <a:cs typeface="+mn-cs"/>
            </a:rPr>
            <a:t>0.69338</a:t>
          </a:r>
          <a:r>
            <a:rPr lang="ja-JP" altLang="ja-JP" sz="1100">
              <a:solidFill>
                <a:schemeClr val="tx1"/>
              </a:solidFill>
              <a:effectLst/>
              <a:latin typeface="+mn-lt"/>
              <a:ea typeface="+mn-ea"/>
              <a:cs typeface="+mn-cs"/>
            </a:rPr>
            <a:t>、対前年度比</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0.00699</a:t>
          </a:r>
          <a:r>
            <a:rPr lang="ja-JP" altLang="ja-JP" sz="1100">
              <a:solidFill>
                <a:schemeClr val="tx1"/>
              </a:solidFill>
              <a:effectLst/>
              <a:latin typeface="+mn-lt"/>
              <a:ea typeface="+mn-ea"/>
              <a:cs typeface="+mn-cs"/>
            </a:rPr>
            <a:t>ポイントとなり、</a:t>
          </a:r>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ヵ年平均では</a:t>
          </a:r>
          <a:r>
            <a:rPr lang="en-US" altLang="ja-JP" sz="1100">
              <a:solidFill>
                <a:schemeClr val="tx1"/>
              </a:solidFill>
              <a:effectLst/>
              <a:latin typeface="+mn-lt"/>
              <a:ea typeface="+mn-ea"/>
              <a:cs typeface="+mn-cs"/>
            </a:rPr>
            <a:t>0.69085</a:t>
          </a:r>
          <a:r>
            <a:rPr lang="ja-JP" altLang="ja-JP" sz="1100">
              <a:solidFill>
                <a:schemeClr val="tx1"/>
              </a:solidFill>
              <a:effectLst/>
              <a:latin typeface="+mn-lt"/>
              <a:ea typeface="+mn-ea"/>
              <a:cs typeface="+mn-cs"/>
            </a:rPr>
            <a:t>、対前年度比</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0.00054</a:t>
          </a:r>
          <a:r>
            <a:rPr lang="ja-JP" altLang="ja-JP" sz="1100">
              <a:solidFill>
                <a:schemeClr val="tx1"/>
              </a:solidFill>
              <a:effectLst/>
              <a:latin typeface="+mn-lt"/>
              <a:ea typeface="+mn-ea"/>
              <a:cs typeface="+mn-cs"/>
            </a:rPr>
            <a:t>ポイントとなった。これは、平成</a:t>
          </a:r>
          <a:r>
            <a:rPr lang="en-US" altLang="ja-JP" sz="1100">
              <a:solidFill>
                <a:schemeClr val="tx1"/>
              </a:solidFill>
              <a:effectLst/>
              <a:latin typeface="+mn-lt"/>
              <a:ea typeface="+mn-ea"/>
              <a:cs typeface="+mn-cs"/>
            </a:rPr>
            <a:t>25</a:t>
          </a:r>
          <a:r>
            <a:rPr lang="ja-JP" altLang="ja-JP" sz="1100">
              <a:solidFill>
                <a:schemeClr val="tx1"/>
              </a:solidFill>
              <a:effectLst/>
              <a:latin typeface="+mn-lt"/>
              <a:ea typeface="+mn-ea"/>
              <a:cs typeface="+mn-cs"/>
            </a:rPr>
            <a:t>年度においては、基準財政収入額は</a:t>
          </a:r>
          <a:r>
            <a:rPr lang="en-US" altLang="ja-JP" sz="1100">
              <a:solidFill>
                <a:schemeClr val="tx1"/>
              </a:solidFill>
              <a:effectLst/>
              <a:latin typeface="+mn-lt"/>
              <a:ea typeface="+mn-ea"/>
              <a:cs typeface="+mn-cs"/>
            </a:rPr>
            <a:t>8,553,490</a:t>
          </a:r>
          <a:r>
            <a:rPr lang="ja-JP" altLang="ja-JP" sz="1100">
              <a:solidFill>
                <a:schemeClr val="tx1"/>
              </a:solidFill>
              <a:effectLst/>
              <a:latin typeface="+mn-lt"/>
              <a:ea typeface="+mn-ea"/>
              <a:cs typeface="+mn-cs"/>
            </a:rPr>
            <a:t>千円（</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51,806</a:t>
          </a:r>
          <a:r>
            <a:rPr lang="ja-JP" altLang="ja-JP" sz="1100">
              <a:solidFill>
                <a:schemeClr val="tx1"/>
              </a:solidFill>
              <a:effectLst/>
              <a:latin typeface="+mn-lt"/>
              <a:ea typeface="+mn-ea"/>
              <a:cs typeface="+mn-cs"/>
            </a:rPr>
            <a:t>千円）となる一方、基準財政需要額では</a:t>
          </a:r>
          <a:r>
            <a:rPr lang="en-US" altLang="ja-JP" sz="1100">
              <a:solidFill>
                <a:schemeClr val="tx1"/>
              </a:solidFill>
              <a:effectLst/>
              <a:latin typeface="+mn-lt"/>
              <a:ea typeface="+mn-ea"/>
              <a:cs typeface="+mn-cs"/>
            </a:rPr>
            <a:t>12,336,004</a:t>
          </a:r>
          <a:r>
            <a:rPr lang="ja-JP" altLang="ja-JP" sz="1100">
              <a:solidFill>
                <a:schemeClr val="tx1"/>
              </a:solidFill>
              <a:effectLst/>
              <a:latin typeface="+mn-lt"/>
              <a:ea typeface="+mn-ea"/>
              <a:cs typeface="+mn-cs"/>
            </a:rPr>
            <a:t>千円（</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50,104</a:t>
          </a:r>
          <a:r>
            <a:rPr lang="ja-JP" altLang="ja-JP" sz="1100">
              <a:solidFill>
                <a:schemeClr val="tx1"/>
              </a:solidFill>
              <a:effectLst/>
              <a:latin typeface="+mn-lt"/>
              <a:ea typeface="+mn-ea"/>
              <a:cs typeface="+mn-cs"/>
            </a:rPr>
            <a:t>千円）となった</a:t>
          </a:r>
          <a:r>
            <a:rPr lang="ja-JP" altLang="en-US" sz="1100">
              <a:solidFill>
                <a:schemeClr val="tx1"/>
              </a:solidFill>
              <a:effectLst/>
              <a:latin typeface="+mn-lt"/>
              <a:ea typeface="+mn-ea"/>
              <a:cs typeface="+mn-cs"/>
            </a:rPr>
            <a:t>ことによる</a:t>
          </a:r>
          <a:r>
            <a:rPr lang="ja-JP" altLang="ja-JP" sz="1100">
              <a:solidFill>
                <a:schemeClr val="tx1"/>
              </a:solidFill>
              <a:effectLst/>
              <a:latin typeface="+mn-lt"/>
              <a:ea typeface="+mn-ea"/>
              <a:cs typeface="+mn-cs"/>
            </a:rPr>
            <a:t>。本市の基準財政収入額はピーク時である平成</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年度の約</a:t>
          </a:r>
          <a:r>
            <a:rPr lang="en-US" altLang="ja-JP" sz="1100">
              <a:solidFill>
                <a:schemeClr val="tx1"/>
              </a:solidFill>
              <a:effectLst/>
              <a:latin typeface="+mn-lt"/>
              <a:ea typeface="+mn-ea"/>
              <a:cs typeface="+mn-cs"/>
            </a:rPr>
            <a:t>96</a:t>
          </a:r>
          <a:r>
            <a:rPr lang="ja-JP" altLang="ja-JP" sz="1100">
              <a:solidFill>
                <a:schemeClr val="tx1"/>
              </a:solidFill>
              <a:effectLst/>
              <a:latin typeface="+mn-lt"/>
              <a:ea typeface="+mn-ea"/>
              <a:cs typeface="+mn-cs"/>
            </a:rPr>
            <a:t>億円から</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億円近く下がって</a:t>
          </a:r>
          <a:r>
            <a:rPr lang="ja-JP" altLang="en-US" sz="1100">
              <a:solidFill>
                <a:schemeClr val="tx1"/>
              </a:solidFill>
              <a:effectLst/>
              <a:latin typeface="+mn-lt"/>
              <a:ea typeface="+mn-ea"/>
              <a:cs typeface="+mn-cs"/>
            </a:rPr>
            <a:t>いる。</a:t>
          </a:r>
          <a:r>
            <a:rPr lang="ja-JP" altLang="ja-JP" sz="1100">
              <a:solidFill>
                <a:schemeClr val="tx1"/>
              </a:solidFill>
              <a:effectLst/>
              <a:latin typeface="+mn-lt"/>
              <a:ea typeface="+mn-ea"/>
              <a:cs typeface="+mn-cs"/>
            </a:rPr>
            <a:t>地方消費税交付金を除き</a:t>
          </a:r>
          <a:r>
            <a:rPr lang="ja-JP" altLang="en-US" sz="1100">
              <a:solidFill>
                <a:schemeClr val="tx1"/>
              </a:solidFill>
              <a:effectLst/>
              <a:latin typeface="+mn-lt"/>
              <a:ea typeface="+mn-ea"/>
              <a:cs typeface="+mn-cs"/>
            </a:rPr>
            <a:t>、ほぼ</a:t>
          </a:r>
          <a:r>
            <a:rPr lang="ja-JP" altLang="ja-JP" sz="1100">
              <a:solidFill>
                <a:schemeClr val="tx1"/>
              </a:solidFill>
              <a:effectLst/>
              <a:latin typeface="+mn-lt"/>
              <a:ea typeface="+mn-ea"/>
              <a:cs typeface="+mn-cs"/>
            </a:rPr>
            <a:t>全体的に低下傾向</a:t>
          </a:r>
          <a:r>
            <a:rPr lang="ja-JP" altLang="en-US" sz="1100">
              <a:solidFill>
                <a:schemeClr val="tx1"/>
              </a:solidFill>
              <a:effectLst/>
              <a:latin typeface="+mn-lt"/>
              <a:ea typeface="+mn-ea"/>
              <a:cs typeface="+mn-cs"/>
            </a:rPr>
            <a:t>で</a:t>
          </a:r>
          <a:r>
            <a:rPr lang="ja-JP" altLang="en-US" sz="1100" b="0" i="0" u="none" strike="noStrike" baseline="0" smtClean="0">
              <a:solidFill>
                <a:schemeClr val="tx1"/>
              </a:solidFill>
              <a:latin typeface="+mn-lt"/>
              <a:ea typeface="+mn-ea"/>
              <a:cs typeface="+mn-cs"/>
            </a:rPr>
            <a:t>あるため、税の徴収強化等による税収増加等による歳入の確保に努める。</a:t>
          </a:r>
          <a:endParaRPr lang="en-US" altLang="ja-JP" sz="110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117475</xdr:rowOff>
    </xdr:from>
    <xdr:to>
      <xdr:col>7</xdr:col>
      <xdr:colOff>152400</xdr:colOff>
      <xdr:row>39</xdr:row>
      <xdr:rowOff>117475</xdr:rowOff>
    </xdr:to>
    <xdr:cxnSp macro="">
      <xdr:nvCxnSpPr>
        <xdr:cNvPr id="68" name="直線コネクタ 67"/>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77258</xdr:rowOff>
    </xdr:from>
    <xdr:to>
      <xdr:col>6</xdr:col>
      <xdr:colOff>0</xdr:colOff>
      <xdr:row>39</xdr:row>
      <xdr:rowOff>117475</xdr:rowOff>
    </xdr:to>
    <xdr:cxnSp macro="">
      <xdr:nvCxnSpPr>
        <xdr:cNvPr id="71" name="直線コネクタ 70"/>
        <xdr:cNvCxnSpPr/>
      </xdr:nvCxnSpPr>
      <xdr:spPr>
        <a:xfrm>
          <a:off x="3225800" y="67638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77258</xdr:rowOff>
    </xdr:to>
    <xdr:cxnSp macro="">
      <xdr:nvCxnSpPr>
        <xdr:cNvPr id="74" name="直線コネクタ 73"/>
        <xdr:cNvCxnSpPr/>
      </xdr:nvCxnSpPr>
      <xdr:spPr>
        <a:xfrm>
          <a:off x="2336800" y="67235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168275</xdr:rowOff>
    </xdr:from>
    <xdr:to>
      <xdr:col>3</xdr:col>
      <xdr:colOff>279400</xdr:colOff>
      <xdr:row>39</xdr:row>
      <xdr:rowOff>37042</xdr:rowOff>
    </xdr:to>
    <xdr:cxnSp macro="">
      <xdr:nvCxnSpPr>
        <xdr:cNvPr id="77" name="直線コネクタ 76"/>
        <xdr:cNvCxnSpPr/>
      </xdr:nvCxnSpPr>
      <xdr:spPr>
        <a:xfrm>
          <a:off x="1447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79" name="テキスト ボックス 78"/>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81" name="テキスト ボックス 80"/>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66675</xdr:rowOff>
    </xdr:from>
    <xdr:to>
      <xdr:col>7</xdr:col>
      <xdr:colOff>203200</xdr:colOff>
      <xdr:row>39</xdr:row>
      <xdr:rowOff>168275</xdr:rowOff>
    </xdr:to>
    <xdr:sp macro="" textlink="">
      <xdr:nvSpPr>
        <xdr:cNvPr id="87" name="円/楕円 86"/>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83202</xdr:rowOff>
    </xdr:from>
    <xdr:ext cx="762000" cy="259045"/>
    <xdr:sp macro="" textlink="">
      <xdr:nvSpPr>
        <xdr:cNvPr id="88"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66675</xdr:rowOff>
    </xdr:from>
    <xdr:to>
      <xdr:col>6</xdr:col>
      <xdr:colOff>50800</xdr:colOff>
      <xdr:row>39</xdr:row>
      <xdr:rowOff>168275</xdr:rowOff>
    </xdr:to>
    <xdr:sp macro="" textlink="">
      <xdr:nvSpPr>
        <xdr:cNvPr id="89" name="円/楕円 88"/>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7002</xdr:rowOff>
    </xdr:from>
    <xdr:ext cx="736600" cy="259045"/>
    <xdr:sp macro="" textlink="">
      <xdr:nvSpPr>
        <xdr:cNvPr id="90" name="テキスト ボックス 89"/>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26458</xdr:rowOff>
    </xdr:from>
    <xdr:to>
      <xdr:col>4</xdr:col>
      <xdr:colOff>533400</xdr:colOff>
      <xdr:row>39</xdr:row>
      <xdr:rowOff>128058</xdr:rowOff>
    </xdr:to>
    <xdr:sp macro="" textlink="">
      <xdr:nvSpPr>
        <xdr:cNvPr id="91" name="円/楕円 90"/>
        <xdr:cNvSpPr/>
      </xdr:nvSpPr>
      <xdr:spPr>
        <a:xfrm>
          <a:off x="3175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138235</xdr:rowOff>
    </xdr:from>
    <xdr:ext cx="762000" cy="259045"/>
    <xdr:sp macro="" textlink="">
      <xdr:nvSpPr>
        <xdr:cNvPr id="92" name="テキスト ボックス 91"/>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3" name="円/楕円 92"/>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72619</xdr:rowOff>
    </xdr:from>
    <xdr:ext cx="762000" cy="259045"/>
    <xdr:sp macro="" textlink="">
      <xdr:nvSpPr>
        <xdr:cNvPr id="94" name="テキスト ボックス 93"/>
        <xdr:cNvSpPr txBox="1"/>
      </xdr:nvSpPr>
      <xdr:spPr>
        <a:xfrm>
          <a:off x="19558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95" name="円/楕円 94"/>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32402</xdr:rowOff>
    </xdr:from>
    <xdr:ext cx="762000" cy="259045"/>
    <xdr:sp macro="" textlink="">
      <xdr:nvSpPr>
        <xdr:cNvPr id="96" name="テキスト ボックス 95"/>
        <xdr:cNvSpPr txBox="1"/>
      </xdr:nvSpPr>
      <xdr:spPr>
        <a:xfrm>
          <a:off x="10668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050">
              <a:solidFill>
                <a:schemeClr val="tx1"/>
              </a:solidFill>
              <a:effectLst/>
              <a:latin typeface="+mn-lt"/>
              <a:ea typeface="+mn-ea"/>
              <a:cs typeface="+mn-cs"/>
            </a:rPr>
            <a:t>経常収支比率は近年</a:t>
          </a:r>
          <a:r>
            <a:rPr lang="en-US" altLang="ja-JP" sz="1050">
              <a:solidFill>
                <a:schemeClr val="tx1"/>
              </a:solidFill>
              <a:effectLst/>
              <a:latin typeface="+mn-lt"/>
              <a:ea typeface="+mn-ea"/>
              <a:cs typeface="+mn-cs"/>
            </a:rPr>
            <a:t>100</a:t>
          </a:r>
          <a:r>
            <a:rPr lang="ja-JP" altLang="ja-JP" sz="1050">
              <a:solidFill>
                <a:schemeClr val="tx1"/>
              </a:solidFill>
              <a:effectLst/>
              <a:latin typeface="+mn-lt"/>
              <a:ea typeface="+mn-ea"/>
              <a:cs typeface="+mn-cs"/>
            </a:rPr>
            <a:t>％前後を推移し、平成</a:t>
          </a:r>
          <a:r>
            <a:rPr lang="en-US" altLang="ja-JP" sz="1050">
              <a:solidFill>
                <a:schemeClr val="tx1"/>
              </a:solidFill>
              <a:effectLst/>
              <a:latin typeface="+mn-lt"/>
              <a:ea typeface="+mn-ea"/>
              <a:cs typeface="+mn-cs"/>
            </a:rPr>
            <a:t>25</a:t>
          </a:r>
          <a:r>
            <a:rPr lang="ja-JP" altLang="ja-JP" sz="1050">
              <a:solidFill>
                <a:schemeClr val="tx1"/>
              </a:solidFill>
              <a:effectLst/>
              <a:latin typeface="+mn-lt"/>
              <a:ea typeface="+mn-ea"/>
              <a:cs typeface="+mn-cs"/>
            </a:rPr>
            <a:t>年度では</a:t>
          </a:r>
          <a:r>
            <a:rPr lang="en-US" altLang="ja-JP" sz="1050">
              <a:solidFill>
                <a:schemeClr val="tx1"/>
              </a:solidFill>
              <a:effectLst/>
              <a:latin typeface="+mn-lt"/>
              <a:ea typeface="+mn-ea"/>
              <a:cs typeface="+mn-cs"/>
            </a:rPr>
            <a:t>98.9</a:t>
          </a:r>
          <a:r>
            <a:rPr lang="ja-JP" altLang="ja-JP" sz="1050">
              <a:solidFill>
                <a:schemeClr val="tx1"/>
              </a:solidFill>
              <a:effectLst/>
              <a:latin typeface="+mn-lt"/>
              <a:ea typeface="+mn-ea"/>
              <a:cs typeface="+mn-cs"/>
            </a:rPr>
            <a:t>％となり対前年度比</a:t>
          </a:r>
          <a:r>
            <a:rPr lang="en-US" altLang="ja-JP" sz="1050">
              <a:solidFill>
                <a:schemeClr val="tx1"/>
              </a:solidFill>
              <a:effectLst/>
              <a:latin typeface="+mn-lt"/>
              <a:ea typeface="+mn-ea"/>
              <a:cs typeface="+mn-cs"/>
            </a:rPr>
            <a:t>0.6</a:t>
          </a:r>
          <a:r>
            <a:rPr lang="ja-JP" altLang="ja-JP" sz="1050">
              <a:solidFill>
                <a:schemeClr val="tx1"/>
              </a:solidFill>
              <a:effectLst/>
              <a:latin typeface="+mn-lt"/>
              <a:ea typeface="+mn-ea"/>
              <a:cs typeface="+mn-cs"/>
            </a:rPr>
            <a:t>ポイント</a:t>
          </a:r>
          <a:r>
            <a:rPr lang="ja-JP" altLang="en-US" sz="1050">
              <a:solidFill>
                <a:schemeClr val="tx1"/>
              </a:solidFill>
              <a:effectLst/>
              <a:latin typeface="+mn-lt"/>
              <a:ea typeface="+mn-ea"/>
              <a:cs typeface="+mn-cs"/>
            </a:rPr>
            <a:t>悪化、依然</a:t>
          </a:r>
          <a:r>
            <a:rPr lang="ja-JP" altLang="ja-JP" sz="1050">
              <a:solidFill>
                <a:schemeClr val="tx1"/>
              </a:solidFill>
              <a:effectLst/>
              <a:latin typeface="+mn-lt"/>
              <a:ea typeface="+mn-ea"/>
              <a:cs typeface="+mn-cs"/>
            </a:rPr>
            <a:t>硬直した財政状況</a:t>
          </a:r>
          <a:r>
            <a:rPr lang="ja-JP" altLang="en-US" sz="1050">
              <a:solidFill>
                <a:schemeClr val="tx1"/>
              </a:solidFill>
              <a:effectLst/>
              <a:latin typeface="+mn-lt"/>
              <a:ea typeface="+mn-ea"/>
              <a:cs typeface="+mn-cs"/>
            </a:rPr>
            <a:t>が続いている</a:t>
          </a:r>
          <a:r>
            <a:rPr lang="ja-JP" altLang="ja-JP" sz="1050">
              <a:solidFill>
                <a:schemeClr val="tx1"/>
              </a:solidFill>
              <a:effectLst/>
              <a:latin typeface="+mn-lt"/>
              <a:ea typeface="+mn-ea"/>
              <a:cs typeface="+mn-cs"/>
            </a:rPr>
            <a:t>。</a:t>
          </a:r>
          <a:r>
            <a:rPr lang="ja-JP" altLang="en-US" sz="1050">
              <a:solidFill>
                <a:schemeClr val="tx1"/>
              </a:solidFill>
              <a:effectLst/>
              <a:latin typeface="+mn-lt"/>
              <a:ea typeface="+mn-ea"/>
              <a:cs typeface="+mn-cs"/>
            </a:rPr>
            <a:t>これ</a:t>
          </a:r>
          <a:r>
            <a:rPr lang="ja-JP" altLang="ja-JP" sz="1050">
              <a:solidFill>
                <a:schemeClr val="tx1"/>
              </a:solidFill>
              <a:effectLst/>
              <a:latin typeface="+mn-lt"/>
              <a:ea typeface="+mn-ea"/>
              <a:cs typeface="+mn-cs"/>
            </a:rPr>
            <a:t>は、経常経費充当一般財源</a:t>
          </a:r>
          <a:r>
            <a:rPr lang="ja-JP" altLang="en-US" sz="1050">
              <a:solidFill>
                <a:schemeClr val="tx1"/>
              </a:solidFill>
              <a:effectLst/>
              <a:latin typeface="+mn-lt"/>
              <a:ea typeface="+mn-ea"/>
              <a:cs typeface="+mn-cs"/>
            </a:rPr>
            <a:t>等</a:t>
          </a:r>
          <a:r>
            <a:rPr lang="ja-JP" altLang="ja-JP" sz="1050">
              <a:solidFill>
                <a:schemeClr val="tx1"/>
              </a:solidFill>
              <a:effectLst/>
              <a:latin typeface="+mn-lt"/>
              <a:ea typeface="+mn-ea"/>
              <a:cs typeface="+mn-cs"/>
            </a:rPr>
            <a:t>が</a:t>
          </a:r>
          <a:r>
            <a:rPr lang="en-US" altLang="ja-JP" sz="1050">
              <a:solidFill>
                <a:schemeClr val="tx1"/>
              </a:solidFill>
              <a:effectLst/>
              <a:latin typeface="+mn-lt"/>
              <a:ea typeface="+mn-ea"/>
              <a:cs typeface="+mn-cs"/>
            </a:rPr>
            <a:t>16,857,707</a:t>
          </a:r>
          <a:r>
            <a:rPr lang="ja-JP" altLang="ja-JP" sz="1050">
              <a:solidFill>
                <a:schemeClr val="tx1"/>
              </a:solidFill>
              <a:effectLst/>
              <a:latin typeface="+mn-lt"/>
              <a:ea typeface="+mn-ea"/>
              <a:cs typeface="+mn-cs"/>
            </a:rPr>
            <a:t>千円と対前年度比</a:t>
          </a:r>
          <a:r>
            <a:rPr lang="en-US" altLang="ja-JP" sz="1050">
              <a:solidFill>
                <a:schemeClr val="tx1"/>
              </a:solidFill>
              <a:effectLst/>
              <a:latin typeface="+mn-lt"/>
              <a:ea typeface="+mn-ea"/>
              <a:cs typeface="+mn-cs"/>
            </a:rPr>
            <a:t>360,492</a:t>
          </a:r>
          <a:r>
            <a:rPr lang="ja-JP" altLang="ja-JP" sz="1050">
              <a:solidFill>
                <a:schemeClr val="tx1"/>
              </a:solidFill>
              <a:effectLst/>
              <a:latin typeface="+mn-lt"/>
              <a:ea typeface="+mn-ea"/>
              <a:cs typeface="+mn-cs"/>
            </a:rPr>
            <a:t>千円</a:t>
          </a:r>
          <a:r>
            <a:rPr lang="ja-JP" altLang="en-US" sz="1050">
              <a:solidFill>
                <a:schemeClr val="tx1"/>
              </a:solidFill>
              <a:effectLst/>
              <a:latin typeface="+mn-lt"/>
              <a:ea typeface="+mn-ea"/>
              <a:cs typeface="+mn-cs"/>
            </a:rPr>
            <a:t>の増</a:t>
          </a:r>
          <a:r>
            <a:rPr lang="ja-JP" altLang="ja-JP" sz="1050">
              <a:solidFill>
                <a:schemeClr val="tx1"/>
              </a:solidFill>
              <a:effectLst/>
              <a:latin typeface="+mn-lt"/>
              <a:ea typeface="+mn-ea"/>
              <a:cs typeface="+mn-cs"/>
            </a:rPr>
            <a:t>となったことによるもので、主に人件費の</a:t>
          </a:r>
          <a:r>
            <a:rPr lang="ja-JP" altLang="en-US" sz="1050">
              <a:solidFill>
                <a:schemeClr val="tx1"/>
              </a:solidFill>
              <a:effectLst/>
              <a:latin typeface="+mn-lt"/>
              <a:ea typeface="+mn-ea"/>
              <a:cs typeface="+mn-cs"/>
            </a:rPr>
            <a:t>うち、退職金の増</a:t>
          </a:r>
          <a:r>
            <a:rPr lang="ja-JP" altLang="ja-JP" sz="1050">
              <a:solidFill>
                <a:schemeClr val="tx1"/>
              </a:solidFill>
              <a:effectLst/>
              <a:latin typeface="+mn-lt"/>
              <a:ea typeface="+mn-ea"/>
              <a:cs typeface="+mn-cs"/>
            </a:rPr>
            <a:t>によ</a:t>
          </a:r>
          <a:r>
            <a:rPr lang="ja-JP" altLang="en-US" sz="1050">
              <a:solidFill>
                <a:schemeClr val="tx1"/>
              </a:solidFill>
              <a:effectLst/>
              <a:latin typeface="+mn-lt"/>
              <a:ea typeface="+mn-ea"/>
              <a:cs typeface="+mn-cs"/>
            </a:rPr>
            <a:t>り、</a:t>
          </a:r>
          <a:r>
            <a:rPr lang="en-US" altLang="ja-JP" sz="1050">
              <a:solidFill>
                <a:schemeClr val="tx1"/>
              </a:solidFill>
              <a:effectLst/>
              <a:latin typeface="+mn-lt"/>
              <a:ea typeface="+mn-ea"/>
              <a:cs typeface="+mn-cs"/>
            </a:rPr>
            <a:t>2.0</a:t>
          </a:r>
          <a:r>
            <a:rPr lang="ja-JP" altLang="ja-JP" sz="1050">
              <a:solidFill>
                <a:schemeClr val="tx1"/>
              </a:solidFill>
              <a:effectLst/>
              <a:latin typeface="+mn-lt"/>
              <a:ea typeface="+mn-ea"/>
              <a:cs typeface="+mn-cs"/>
            </a:rPr>
            <a:t>ポイント</a:t>
          </a:r>
          <a:r>
            <a:rPr lang="ja-JP" altLang="en-US" sz="1050">
              <a:solidFill>
                <a:schemeClr val="tx1"/>
              </a:solidFill>
              <a:effectLst/>
              <a:latin typeface="+mn-lt"/>
              <a:ea typeface="+mn-ea"/>
              <a:cs typeface="+mn-cs"/>
            </a:rPr>
            <a:t>の悪化</a:t>
          </a:r>
          <a:r>
            <a:rPr lang="ja-JP" altLang="ja-JP" sz="1050">
              <a:solidFill>
                <a:schemeClr val="tx1"/>
              </a:solidFill>
              <a:effectLst/>
              <a:latin typeface="+mn-lt"/>
              <a:ea typeface="+mn-ea"/>
              <a:cs typeface="+mn-cs"/>
            </a:rPr>
            <a:t>となったものである。経常一般財源等では、市税が</a:t>
          </a:r>
          <a:r>
            <a:rPr lang="en-US" altLang="ja-JP" sz="1050">
              <a:solidFill>
                <a:schemeClr val="tx1"/>
              </a:solidFill>
              <a:effectLst/>
              <a:latin typeface="+mn-lt"/>
              <a:ea typeface="+mn-ea"/>
              <a:cs typeface="+mn-cs"/>
            </a:rPr>
            <a:t>10,273,552</a:t>
          </a:r>
          <a:r>
            <a:rPr lang="ja-JP" altLang="ja-JP" sz="1050">
              <a:solidFill>
                <a:schemeClr val="tx1"/>
              </a:solidFill>
              <a:effectLst/>
              <a:latin typeface="+mn-lt"/>
              <a:ea typeface="+mn-ea"/>
              <a:cs typeface="+mn-cs"/>
            </a:rPr>
            <a:t>千円と対前年度比</a:t>
          </a:r>
          <a:r>
            <a:rPr lang="en-US" altLang="ja-JP" sz="1050">
              <a:solidFill>
                <a:schemeClr val="tx1"/>
              </a:solidFill>
              <a:effectLst/>
              <a:latin typeface="+mn-lt"/>
              <a:ea typeface="+mn-ea"/>
              <a:cs typeface="+mn-cs"/>
            </a:rPr>
            <a:t>254,869</a:t>
          </a:r>
          <a:r>
            <a:rPr lang="ja-JP" altLang="ja-JP" sz="1050">
              <a:solidFill>
                <a:schemeClr val="tx1"/>
              </a:solidFill>
              <a:effectLst/>
              <a:latin typeface="+mn-lt"/>
              <a:ea typeface="+mn-ea"/>
              <a:cs typeface="+mn-cs"/>
            </a:rPr>
            <a:t>千円</a:t>
          </a:r>
          <a:r>
            <a:rPr lang="ja-JP" altLang="en-US" sz="1050">
              <a:solidFill>
                <a:schemeClr val="tx1"/>
              </a:solidFill>
              <a:effectLst/>
              <a:latin typeface="+mn-lt"/>
              <a:ea typeface="+mn-ea"/>
              <a:cs typeface="+mn-cs"/>
            </a:rPr>
            <a:t>の増</a:t>
          </a:r>
          <a:r>
            <a:rPr lang="ja-JP" altLang="ja-JP" sz="1050">
              <a:solidFill>
                <a:schemeClr val="tx1"/>
              </a:solidFill>
              <a:effectLst/>
              <a:latin typeface="+mn-lt"/>
              <a:ea typeface="+mn-ea"/>
              <a:cs typeface="+mn-cs"/>
            </a:rPr>
            <a:t>となったものの、地方交付税で</a:t>
          </a:r>
          <a:r>
            <a:rPr lang="ja-JP" altLang="en-US" sz="1050">
              <a:solidFill>
                <a:schemeClr val="tx1"/>
              </a:solidFill>
              <a:effectLst/>
              <a:latin typeface="+mn-lt"/>
              <a:ea typeface="+mn-ea"/>
              <a:cs typeface="+mn-cs"/>
            </a:rPr>
            <a:t>▲</a:t>
          </a:r>
          <a:r>
            <a:rPr lang="en-US" altLang="ja-JP" sz="1050">
              <a:solidFill>
                <a:schemeClr val="tx1"/>
              </a:solidFill>
              <a:effectLst/>
              <a:latin typeface="+mn-lt"/>
              <a:ea typeface="+mn-ea"/>
              <a:cs typeface="+mn-cs"/>
            </a:rPr>
            <a:t>72,913</a:t>
          </a:r>
          <a:r>
            <a:rPr lang="ja-JP" altLang="ja-JP" sz="1050">
              <a:solidFill>
                <a:schemeClr val="tx1"/>
              </a:solidFill>
              <a:effectLst/>
              <a:latin typeface="+mn-lt"/>
              <a:ea typeface="+mn-ea"/>
              <a:cs typeface="+mn-cs"/>
            </a:rPr>
            <a:t>千円の</a:t>
          </a:r>
          <a:r>
            <a:rPr lang="ja-JP" altLang="en-US" sz="1050">
              <a:solidFill>
                <a:schemeClr val="tx1"/>
              </a:solidFill>
              <a:effectLst/>
              <a:latin typeface="+mn-lt"/>
              <a:ea typeface="+mn-ea"/>
              <a:cs typeface="+mn-cs"/>
            </a:rPr>
            <a:t>減、</a:t>
          </a:r>
          <a:r>
            <a:rPr lang="ja-JP" altLang="ja-JP" sz="1050">
              <a:solidFill>
                <a:schemeClr val="tx1"/>
              </a:solidFill>
              <a:effectLst/>
              <a:latin typeface="+mn-lt"/>
              <a:ea typeface="+mn-ea"/>
              <a:cs typeface="+mn-cs"/>
            </a:rPr>
            <a:t>減収補てん債（特例分）</a:t>
          </a:r>
          <a:r>
            <a:rPr lang="ja-JP" altLang="en-US" sz="1050">
              <a:solidFill>
                <a:schemeClr val="tx1"/>
              </a:solidFill>
              <a:effectLst/>
              <a:latin typeface="+mn-lt"/>
              <a:ea typeface="+mn-ea"/>
              <a:cs typeface="+mn-cs"/>
            </a:rPr>
            <a:t>については、平成</a:t>
          </a:r>
          <a:r>
            <a:rPr lang="en-US" altLang="ja-JP" sz="1050">
              <a:solidFill>
                <a:schemeClr val="tx1"/>
              </a:solidFill>
              <a:effectLst/>
              <a:latin typeface="+mn-lt"/>
              <a:ea typeface="+mn-ea"/>
              <a:cs typeface="+mn-cs"/>
            </a:rPr>
            <a:t>25</a:t>
          </a:r>
          <a:r>
            <a:rPr lang="ja-JP" altLang="en-US" sz="1050">
              <a:solidFill>
                <a:schemeClr val="tx1"/>
              </a:solidFill>
              <a:effectLst/>
              <a:latin typeface="+mn-lt"/>
              <a:ea typeface="+mn-ea"/>
              <a:cs typeface="+mn-cs"/>
            </a:rPr>
            <a:t>年度は発行しなかったため、前年度比▲</a:t>
          </a:r>
          <a:r>
            <a:rPr lang="en-US" altLang="ja-JP" sz="1050">
              <a:solidFill>
                <a:schemeClr val="tx1"/>
              </a:solidFill>
              <a:effectLst/>
              <a:latin typeface="+mn-lt"/>
              <a:ea typeface="+mn-ea"/>
              <a:cs typeface="+mn-cs"/>
            </a:rPr>
            <a:t>119,200</a:t>
          </a:r>
          <a:r>
            <a:rPr lang="ja-JP" altLang="ja-JP" sz="1050">
              <a:solidFill>
                <a:schemeClr val="tx1"/>
              </a:solidFill>
              <a:effectLst/>
              <a:latin typeface="+mn-lt"/>
              <a:ea typeface="+mn-ea"/>
              <a:cs typeface="+mn-cs"/>
            </a:rPr>
            <a:t>千円</a:t>
          </a:r>
          <a:r>
            <a:rPr lang="ja-JP" altLang="en-US" sz="1050">
              <a:solidFill>
                <a:schemeClr val="tx1"/>
              </a:solidFill>
              <a:effectLst/>
              <a:latin typeface="+mn-lt"/>
              <a:ea typeface="+mn-ea"/>
              <a:cs typeface="+mn-cs"/>
            </a:rPr>
            <a:t>の減となり</a:t>
          </a:r>
          <a:r>
            <a:rPr lang="ja-JP" altLang="ja-JP" sz="1050">
              <a:solidFill>
                <a:schemeClr val="tx1"/>
              </a:solidFill>
              <a:effectLst/>
              <a:latin typeface="+mn-lt"/>
              <a:ea typeface="+mn-ea"/>
              <a:cs typeface="+mn-cs"/>
            </a:rPr>
            <a:t>、</a:t>
          </a:r>
          <a:r>
            <a:rPr lang="ja-JP" altLang="en-US" sz="1050">
              <a:solidFill>
                <a:schemeClr val="tx1"/>
              </a:solidFill>
              <a:effectLst/>
              <a:latin typeface="+mn-lt"/>
              <a:ea typeface="+mn-ea"/>
              <a:cs typeface="+mn-cs"/>
            </a:rPr>
            <a:t>全体として</a:t>
          </a:r>
          <a:r>
            <a:rPr lang="ja-JP" altLang="ja-JP" sz="1050">
              <a:solidFill>
                <a:schemeClr val="tx1"/>
              </a:solidFill>
              <a:effectLst/>
              <a:latin typeface="+mn-lt"/>
              <a:ea typeface="+mn-ea"/>
              <a:cs typeface="+mn-cs"/>
            </a:rPr>
            <a:t>前年度比</a:t>
          </a:r>
          <a:r>
            <a:rPr lang="en-US" altLang="ja-JP" sz="1050">
              <a:solidFill>
                <a:schemeClr val="tx1"/>
              </a:solidFill>
              <a:effectLst/>
              <a:latin typeface="+mn-lt"/>
              <a:ea typeface="+mn-ea"/>
              <a:cs typeface="+mn-cs"/>
            </a:rPr>
            <a:t>255,463</a:t>
          </a:r>
          <a:r>
            <a:rPr lang="ja-JP" altLang="ja-JP" sz="1050">
              <a:solidFill>
                <a:schemeClr val="tx1"/>
              </a:solidFill>
              <a:effectLst/>
              <a:latin typeface="+mn-lt"/>
              <a:ea typeface="+mn-ea"/>
              <a:cs typeface="+mn-cs"/>
            </a:rPr>
            <a:t>千円の</a:t>
          </a:r>
          <a:r>
            <a:rPr lang="ja-JP" altLang="en-US" sz="1050">
              <a:solidFill>
                <a:schemeClr val="tx1"/>
              </a:solidFill>
              <a:effectLst/>
              <a:latin typeface="+mn-lt"/>
              <a:ea typeface="+mn-ea"/>
              <a:cs typeface="+mn-cs"/>
            </a:rPr>
            <a:t>減と</a:t>
          </a:r>
          <a:r>
            <a:rPr lang="ja-JP" altLang="ja-JP" sz="1050">
              <a:solidFill>
                <a:schemeClr val="tx1"/>
              </a:solidFill>
              <a:effectLst/>
              <a:latin typeface="+mn-lt"/>
              <a:ea typeface="+mn-ea"/>
              <a:cs typeface="+mn-cs"/>
            </a:rPr>
            <a:t>なったものである。</a:t>
          </a:r>
          <a:r>
            <a:rPr lang="ja-JP" altLang="en-US" sz="1050">
              <a:solidFill>
                <a:schemeClr val="tx1"/>
              </a:solidFill>
              <a:effectLst/>
              <a:latin typeface="+mn-lt"/>
              <a:ea typeface="+mn-ea"/>
              <a:cs typeface="+mn-cs"/>
            </a:rPr>
            <a:t>今後も硬直した財政状況が続くことが想定されるため</a:t>
          </a:r>
          <a:r>
            <a:rPr lang="ja-JP" altLang="en-US" sz="1050" b="0" i="0" u="none" strike="noStrike" baseline="0" smtClean="0">
              <a:solidFill>
                <a:schemeClr val="tx1"/>
              </a:solidFill>
              <a:latin typeface="+mn-lt"/>
              <a:ea typeface="+mn-ea"/>
              <a:cs typeface="+mn-cs"/>
            </a:rPr>
            <a:t>、引き続き事業費の圧縮等に努める。 </a:t>
          </a:r>
          <a:endParaRPr lang="ja-JP" altLang="ja-JP" sz="12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155998</xdr:rowOff>
    </xdr:from>
    <xdr:to>
      <xdr:col>7</xdr:col>
      <xdr:colOff>152400</xdr:colOff>
      <xdr:row>65</xdr:row>
      <xdr:rowOff>8679</xdr:rowOff>
    </xdr:to>
    <xdr:cxnSp macro="">
      <xdr:nvCxnSpPr>
        <xdr:cNvPr id="131" name="直線コネクタ 130"/>
        <xdr:cNvCxnSpPr/>
      </xdr:nvCxnSpPr>
      <xdr:spPr>
        <a:xfrm>
          <a:off x="4114800" y="1112879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155998</xdr:rowOff>
    </xdr:from>
    <xdr:to>
      <xdr:col>6</xdr:col>
      <xdr:colOff>0</xdr:colOff>
      <xdr:row>65</xdr:row>
      <xdr:rowOff>28787</xdr:rowOff>
    </xdr:to>
    <xdr:cxnSp macro="">
      <xdr:nvCxnSpPr>
        <xdr:cNvPr id="134" name="直線コネクタ 133"/>
        <xdr:cNvCxnSpPr/>
      </xdr:nvCxnSpPr>
      <xdr:spPr>
        <a:xfrm flipV="1">
          <a:off x="3225800" y="1112879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20744</xdr:rowOff>
    </xdr:from>
    <xdr:to>
      <xdr:col>4</xdr:col>
      <xdr:colOff>482600</xdr:colOff>
      <xdr:row>65</xdr:row>
      <xdr:rowOff>28787</xdr:rowOff>
    </xdr:to>
    <xdr:cxnSp macro="">
      <xdr:nvCxnSpPr>
        <xdr:cNvPr id="137" name="直線コネクタ 136"/>
        <xdr:cNvCxnSpPr/>
      </xdr:nvCxnSpPr>
      <xdr:spPr>
        <a:xfrm>
          <a:off x="2336800" y="111649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20744</xdr:rowOff>
    </xdr:from>
    <xdr:to>
      <xdr:col>3</xdr:col>
      <xdr:colOff>279400</xdr:colOff>
      <xdr:row>65</xdr:row>
      <xdr:rowOff>85090</xdr:rowOff>
    </xdr:to>
    <xdr:cxnSp macro="">
      <xdr:nvCxnSpPr>
        <xdr:cNvPr id="140" name="直線コネクタ 139"/>
        <xdr:cNvCxnSpPr/>
      </xdr:nvCxnSpPr>
      <xdr:spPr>
        <a:xfrm flipV="1">
          <a:off x="1447800" y="111649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131039</xdr:rowOff>
    </xdr:from>
    <xdr:ext cx="762000" cy="259045"/>
    <xdr:sp macro="" textlink="">
      <xdr:nvSpPr>
        <xdr:cNvPr id="142" name="テキスト ボックス 141"/>
        <xdr:cNvSpPr txBox="1"/>
      </xdr:nvSpPr>
      <xdr:spPr>
        <a:xfrm>
          <a:off x="1955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4" name="テキスト ボックス 143"/>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129329</xdr:rowOff>
    </xdr:from>
    <xdr:to>
      <xdr:col>7</xdr:col>
      <xdr:colOff>203200</xdr:colOff>
      <xdr:row>65</xdr:row>
      <xdr:rowOff>59479</xdr:rowOff>
    </xdr:to>
    <xdr:sp macro="" textlink="">
      <xdr:nvSpPr>
        <xdr:cNvPr id="150" name="円/楕円 149"/>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101406</xdr:rowOff>
    </xdr:from>
    <xdr:ext cx="762000" cy="259045"/>
    <xdr:sp macro="" textlink="">
      <xdr:nvSpPr>
        <xdr:cNvPr id="151" name="財政構造の弾力性該当値テキスト"/>
        <xdr:cNvSpPr txBox="1"/>
      </xdr:nvSpPr>
      <xdr:spPr>
        <a:xfrm>
          <a:off x="5041900" y="110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105198</xdr:rowOff>
    </xdr:from>
    <xdr:to>
      <xdr:col>6</xdr:col>
      <xdr:colOff>50800</xdr:colOff>
      <xdr:row>65</xdr:row>
      <xdr:rowOff>35348</xdr:rowOff>
    </xdr:to>
    <xdr:sp macro="" textlink="">
      <xdr:nvSpPr>
        <xdr:cNvPr id="152" name="円/楕円 151"/>
        <xdr:cNvSpPr/>
      </xdr:nvSpPr>
      <xdr:spPr>
        <a:xfrm>
          <a:off x="4064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20125</xdr:rowOff>
    </xdr:from>
    <xdr:ext cx="736600" cy="259045"/>
    <xdr:sp macro="" textlink="">
      <xdr:nvSpPr>
        <xdr:cNvPr id="153" name="テキスト ボックス 152"/>
        <xdr:cNvSpPr txBox="1"/>
      </xdr:nvSpPr>
      <xdr:spPr>
        <a:xfrm>
          <a:off x="3733800" y="1116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149437</xdr:rowOff>
    </xdr:from>
    <xdr:to>
      <xdr:col>4</xdr:col>
      <xdr:colOff>533400</xdr:colOff>
      <xdr:row>65</xdr:row>
      <xdr:rowOff>79587</xdr:rowOff>
    </xdr:to>
    <xdr:sp macro="" textlink="">
      <xdr:nvSpPr>
        <xdr:cNvPr id="154" name="円/楕円 153"/>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64364</xdr:rowOff>
    </xdr:from>
    <xdr:ext cx="762000" cy="259045"/>
    <xdr:sp macro="" textlink="">
      <xdr:nvSpPr>
        <xdr:cNvPr id="155" name="テキスト ボックス 154"/>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141394</xdr:rowOff>
    </xdr:from>
    <xdr:to>
      <xdr:col>3</xdr:col>
      <xdr:colOff>330200</xdr:colOff>
      <xdr:row>65</xdr:row>
      <xdr:rowOff>71544</xdr:rowOff>
    </xdr:to>
    <xdr:sp macro="" textlink="">
      <xdr:nvSpPr>
        <xdr:cNvPr id="156" name="円/楕円 155"/>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56321</xdr:rowOff>
    </xdr:from>
    <xdr:ext cx="762000" cy="259045"/>
    <xdr:sp macro="" textlink="">
      <xdr:nvSpPr>
        <xdr:cNvPr id="157" name="テキスト ボックス 156"/>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58" name="円/楕円 157"/>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59" name="テキスト ボックス 158"/>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全国・大阪府・類似団体平均値のいずれよりも低い数値となっており、</a:t>
          </a:r>
          <a:r>
            <a:rPr lang="ja-JP" altLang="ja-JP" sz="1100">
              <a:solidFill>
                <a:schemeClr val="dk1"/>
              </a:solidFill>
              <a:effectLst/>
              <a:latin typeface="+mn-lt"/>
              <a:ea typeface="+mn-ea"/>
              <a:cs typeface="+mn-cs"/>
            </a:rPr>
            <a:t>職員数の削減や手当等の見直しによる人件費の縮減に努めた結果</a:t>
          </a:r>
          <a:r>
            <a:rPr lang="ja-JP" altLang="en-US" sz="1100">
              <a:solidFill>
                <a:schemeClr val="dk1"/>
              </a:solidFill>
              <a:effectLst/>
              <a:latin typeface="+mn-lt"/>
              <a:ea typeface="+mn-ea"/>
              <a:cs typeface="+mn-cs"/>
            </a:rPr>
            <a:t>を表している</a:t>
          </a:r>
          <a:r>
            <a:rPr lang="ja-JP" altLang="ja-JP" sz="1100">
              <a:solidFill>
                <a:schemeClr val="dk1"/>
              </a:solidFill>
              <a:effectLst/>
              <a:latin typeface="+mn-lt"/>
              <a:ea typeface="+mn-ea"/>
              <a:cs typeface="+mn-cs"/>
            </a:rPr>
            <a:t>。今後もこの水準を維持するよう努めるものである。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169952</xdr:rowOff>
    </xdr:from>
    <xdr:to>
      <xdr:col>7</xdr:col>
      <xdr:colOff>152400</xdr:colOff>
      <xdr:row>81</xdr:row>
      <xdr:rowOff>1631</xdr:rowOff>
    </xdr:to>
    <xdr:cxnSp macro="">
      <xdr:nvCxnSpPr>
        <xdr:cNvPr id="195" name="直線コネクタ 194"/>
        <xdr:cNvCxnSpPr/>
      </xdr:nvCxnSpPr>
      <xdr:spPr>
        <a:xfrm flipV="1">
          <a:off x="4114800" y="13885952"/>
          <a:ext cx="838200" cy="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155883</xdr:rowOff>
    </xdr:from>
    <xdr:ext cx="762000" cy="259045"/>
    <xdr:sp macro="" textlink="">
      <xdr:nvSpPr>
        <xdr:cNvPr id="196" name="人件費・物件費等の状況平均値テキスト"/>
        <xdr:cNvSpPr txBox="1"/>
      </xdr:nvSpPr>
      <xdr:spPr>
        <a:xfrm>
          <a:off x="5041900" y="1387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1631</xdr:rowOff>
    </xdr:from>
    <xdr:to>
      <xdr:col>6</xdr:col>
      <xdr:colOff>0</xdr:colOff>
      <xdr:row>81</xdr:row>
      <xdr:rowOff>8347</xdr:rowOff>
    </xdr:to>
    <xdr:cxnSp macro="">
      <xdr:nvCxnSpPr>
        <xdr:cNvPr id="198" name="直線コネクタ 197"/>
        <xdr:cNvCxnSpPr/>
      </xdr:nvCxnSpPr>
      <xdr:spPr>
        <a:xfrm flipV="1">
          <a:off x="3225800" y="13889081"/>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8347</xdr:rowOff>
    </xdr:from>
    <xdr:to>
      <xdr:col>4</xdr:col>
      <xdr:colOff>482600</xdr:colOff>
      <xdr:row>81</xdr:row>
      <xdr:rowOff>9846</xdr:rowOff>
    </xdr:to>
    <xdr:cxnSp macro="">
      <xdr:nvCxnSpPr>
        <xdr:cNvPr id="201" name="直線コネクタ 200"/>
        <xdr:cNvCxnSpPr/>
      </xdr:nvCxnSpPr>
      <xdr:spPr>
        <a:xfrm flipV="1">
          <a:off x="2336800" y="13895797"/>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9846</xdr:rowOff>
    </xdr:from>
    <xdr:to>
      <xdr:col>3</xdr:col>
      <xdr:colOff>279400</xdr:colOff>
      <xdr:row>81</xdr:row>
      <xdr:rowOff>10730</xdr:rowOff>
    </xdr:to>
    <xdr:cxnSp macro="">
      <xdr:nvCxnSpPr>
        <xdr:cNvPr id="204" name="直線コネクタ 203"/>
        <xdr:cNvCxnSpPr/>
      </xdr:nvCxnSpPr>
      <xdr:spPr>
        <a:xfrm flipV="1">
          <a:off x="1447800" y="13897296"/>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61585</xdr:rowOff>
    </xdr:from>
    <xdr:ext cx="762000" cy="259045"/>
    <xdr:sp macro="" textlink="">
      <xdr:nvSpPr>
        <xdr:cNvPr id="206" name="テキスト ボックス 205"/>
        <xdr:cNvSpPr txBox="1"/>
      </xdr:nvSpPr>
      <xdr:spPr>
        <a:xfrm>
          <a:off x="1955800" y="1394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62078</xdr:rowOff>
    </xdr:from>
    <xdr:ext cx="762000" cy="259045"/>
    <xdr:sp macro="" textlink="">
      <xdr:nvSpPr>
        <xdr:cNvPr id="208" name="テキスト ボックス 207"/>
        <xdr:cNvSpPr txBox="1"/>
      </xdr:nvSpPr>
      <xdr:spPr>
        <a:xfrm>
          <a:off x="1066800" y="1394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119152</xdr:rowOff>
    </xdr:from>
    <xdr:to>
      <xdr:col>7</xdr:col>
      <xdr:colOff>203200</xdr:colOff>
      <xdr:row>81</xdr:row>
      <xdr:rowOff>49302</xdr:rowOff>
    </xdr:to>
    <xdr:sp macro="" textlink="">
      <xdr:nvSpPr>
        <xdr:cNvPr id="214" name="円/楕円 213"/>
        <xdr:cNvSpPr/>
      </xdr:nvSpPr>
      <xdr:spPr>
        <a:xfrm>
          <a:off x="4902200" y="138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40429</xdr:rowOff>
    </xdr:from>
    <xdr:ext cx="762000" cy="259045"/>
    <xdr:sp macro="" textlink="">
      <xdr:nvSpPr>
        <xdr:cNvPr id="215" name="人件費・物件費等の状況該当値テキスト"/>
        <xdr:cNvSpPr txBox="1"/>
      </xdr:nvSpPr>
      <xdr:spPr>
        <a:xfrm>
          <a:off x="5041900" y="1375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82,815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122281</xdr:rowOff>
    </xdr:from>
    <xdr:to>
      <xdr:col>6</xdr:col>
      <xdr:colOff>50800</xdr:colOff>
      <xdr:row>81</xdr:row>
      <xdr:rowOff>52431</xdr:rowOff>
    </xdr:to>
    <xdr:sp macro="" textlink="">
      <xdr:nvSpPr>
        <xdr:cNvPr id="216" name="円/楕円 215"/>
        <xdr:cNvSpPr/>
      </xdr:nvSpPr>
      <xdr:spPr>
        <a:xfrm>
          <a:off x="4064000" y="1383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62608</xdr:rowOff>
    </xdr:from>
    <xdr:ext cx="736600" cy="259045"/>
    <xdr:sp macro="" textlink="">
      <xdr:nvSpPr>
        <xdr:cNvPr id="217" name="テキスト ボックス 216"/>
        <xdr:cNvSpPr txBox="1"/>
      </xdr:nvSpPr>
      <xdr:spPr>
        <a:xfrm>
          <a:off x="3733800" y="13607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84,630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128997</xdr:rowOff>
    </xdr:from>
    <xdr:to>
      <xdr:col>4</xdr:col>
      <xdr:colOff>533400</xdr:colOff>
      <xdr:row>81</xdr:row>
      <xdr:rowOff>59147</xdr:rowOff>
    </xdr:to>
    <xdr:sp macro="" textlink="">
      <xdr:nvSpPr>
        <xdr:cNvPr id="218" name="円/楕円 217"/>
        <xdr:cNvSpPr/>
      </xdr:nvSpPr>
      <xdr:spPr>
        <a:xfrm>
          <a:off x="3175000" y="138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69324</xdr:rowOff>
    </xdr:from>
    <xdr:ext cx="762000" cy="259045"/>
    <xdr:sp macro="" textlink="">
      <xdr:nvSpPr>
        <xdr:cNvPr id="219" name="テキスト ボックス 218"/>
        <xdr:cNvSpPr txBox="1"/>
      </xdr:nvSpPr>
      <xdr:spPr>
        <a:xfrm>
          <a:off x="2844800" y="1361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88,527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130496</xdr:rowOff>
    </xdr:from>
    <xdr:to>
      <xdr:col>3</xdr:col>
      <xdr:colOff>330200</xdr:colOff>
      <xdr:row>81</xdr:row>
      <xdr:rowOff>60646</xdr:rowOff>
    </xdr:to>
    <xdr:sp macro="" textlink="">
      <xdr:nvSpPr>
        <xdr:cNvPr id="220" name="円/楕円 219"/>
        <xdr:cNvSpPr/>
      </xdr:nvSpPr>
      <xdr:spPr>
        <a:xfrm>
          <a:off x="2286000" y="138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70823</xdr:rowOff>
    </xdr:from>
    <xdr:ext cx="762000" cy="259045"/>
    <xdr:sp macro="" textlink="">
      <xdr:nvSpPr>
        <xdr:cNvPr id="221" name="テキスト ボックス 220"/>
        <xdr:cNvSpPr txBox="1"/>
      </xdr:nvSpPr>
      <xdr:spPr>
        <a:xfrm>
          <a:off x="1955800" y="1361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131380</xdr:rowOff>
    </xdr:from>
    <xdr:to>
      <xdr:col>2</xdr:col>
      <xdr:colOff>127000</xdr:colOff>
      <xdr:row>81</xdr:row>
      <xdr:rowOff>61530</xdr:rowOff>
    </xdr:to>
    <xdr:sp macro="" textlink="">
      <xdr:nvSpPr>
        <xdr:cNvPr id="222" name="円/楕円 221"/>
        <xdr:cNvSpPr/>
      </xdr:nvSpPr>
      <xdr:spPr>
        <a:xfrm>
          <a:off x="1397000" y="138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71707</xdr:rowOff>
    </xdr:from>
    <xdr:ext cx="762000" cy="259045"/>
    <xdr:sp macro="" textlink="">
      <xdr:nvSpPr>
        <xdr:cNvPr id="223" name="テキスト ボックス 222"/>
        <xdr:cNvSpPr txBox="1"/>
      </xdr:nvSpPr>
      <xdr:spPr>
        <a:xfrm>
          <a:off x="1066800" y="1361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高齢・高給者の退職や経験年数層内の職員分布が変わり、給料月額の低い者で経験年数階層が構成されるようになるなどの原因により、</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22</a:t>
          </a:r>
          <a:r>
            <a:rPr lang="ja-JP" altLang="en-US" sz="1100">
              <a:solidFill>
                <a:schemeClr val="dk1"/>
              </a:solidFill>
              <a:effectLst/>
              <a:latin typeface="+mn-lt"/>
              <a:ea typeface="+mn-ea"/>
              <a:cs typeface="+mn-cs"/>
            </a:rPr>
            <a:t>年度頃までは</a:t>
          </a:r>
          <a:r>
            <a:rPr lang="ja-JP" altLang="ja-JP" sz="1100">
              <a:solidFill>
                <a:schemeClr val="dk1"/>
              </a:solidFill>
              <a:effectLst/>
              <a:latin typeface="+mn-lt"/>
              <a:ea typeface="+mn-ea"/>
              <a:cs typeface="+mn-cs"/>
            </a:rPr>
            <a:t>低下傾向にあった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24.4.1</a:t>
          </a:r>
          <a:r>
            <a:rPr lang="ja-JP" altLang="ja-JP"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25.4.1</a:t>
          </a:r>
          <a:r>
            <a:rPr lang="ja-JP" altLang="ja-JP" sz="1100">
              <a:solidFill>
                <a:schemeClr val="dk1"/>
              </a:solidFill>
              <a:effectLst/>
              <a:latin typeface="+mn-lt"/>
              <a:ea typeface="+mn-ea"/>
              <a:cs typeface="+mn-cs"/>
            </a:rPr>
            <a:t>現在）は、</a:t>
          </a:r>
          <a:r>
            <a:rPr lang="ja-JP" altLang="en-US" sz="1100">
              <a:solidFill>
                <a:schemeClr val="dk1"/>
              </a:solidFill>
              <a:effectLst/>
              <a:latin typeface="+mn-lt"/>
              <a:ea typeface="+mn-ea"/>
              <a:cs typeface="+mn-cs"/>
            </a:rPr>
            <a:t>国の給料改定の影響を受けて</a:t>
          </a:r>
          <a:r>
            <a:rPr lang="ja-JP" altLang="ja-JP" sz="1100">
              <a:solidFill>
                <a:schemeClr val="dk1"/>
              </a:solidFill>
              <a:effectLst/>
              <a:latin typeface="+mn-lt"/>
              <a:ea typeface="+mn-ea"/>
              <a:cs typeface="+mn-cs"/>
            </a:rPr>
            <a:t>指数は</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を超え</a:t>
          </a:r>
          <a:r>
            <a:rPr lang="ja-JP" altLang="en-US" sz="1100">
              <a:solidFill>
                <a:schemeClr val="dk1"/>
              </a:solidFill>
              <a:effectLst/>
              <a:latin typeface="+mn-lt"/>
              <a:ea typeface="+mn-ea"/>
              <a:cs typeface="+mn-cs"/>
            </a:rPr>
            <a:t>る結果となったが、平成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26.7.1</a:t>
          </a:r>
          <a:r>
            <a:rPr lang="ja-JP" altLang="en-US" sz="1100">
              <a:solidFill>
                <a:schemeClr val="dk1"/>
              </a:solidFill>
              <a:effectLst/>
              <a:latin typeface="+mn-lt"/>
              <a:ea typeface="+mn-ea"/>
              <a:cs typeface="+mn-cs"/>
            </a:rPr>
            <a:t>現在）は、国家公務員の給与特例減額と同等の減額を実施したことにより、指数は</a:t>
          </a:r>
          <a:r>
            <a:rPr lang="en-US" altLang="ja-JP" sz="1100">
              <a:solidFill>
                <a:schemeClr val="dk1"/>
              </a:solidFill>
              <a:effectLst/>
              <a:latin typeface="+mn-lt"/>
              <a:ea typeface="+mn-ea"/>
              <a:cs typeface="+mn-cs"/>
            </a:rPr>
            <a:t>99.1</a:t>
          </a:r>
          <a:r>
            <a:rPr lang="ja-JP" altLang="en-US" sz="1100">
              <a:solidFill>
                <a:schemeClr val="dk1"/>
              </a:solidFill>
              <a:effectLst/>
              <a:latin typeface="+mn-lt"/>
              <a:ea typeface="+mn-ea"/>
              <a:cs typeface="+mn-cs"/>
            </a:rPr>
            <a:t>となり、Ｈ</a:t>
          </a:r>
          <a:r>
            <a:rPr lang="en-US" altLang="ja-JP" sz="1100">
              <a:solidFill>
                <a:schemeClr val="dk1"/>
              </a:solidFill>
              <a:effectLst/>
              <a:latin typeface="+mn-lt"/>
              <a:ea typeface="+mn-ea"/>
              <a:cs typeface="+mn-cs"/>
            </a:rPr>
            <a:t>26.4.1</a:t>
          </a:r>
          <a:r>
            <a:rPr lang="ja-JP" altLang="en-US" sz="1100">
              <a:solidFill>
                <a:schemeClr val="dk1"/>
              </a:solidFill>
              <a:effectLst/>
              <a:latin typeface="+mn-lt"/>
              <a:ea typeface="+mn-ea"/>
              <a:cs typeface="+mn-cs"/>
            </a:rPr>
            <a:t>現在は国家公務員の特例減額の終了に伴い、指数は</a:t>
          </a:r>
          <a:r>
            <a:rPr lang="en-US" altLang="ja-JP" sz="1100">
              <a:solidFill>
                <a:schemeClr val="dk1"/>
              </a:solidFill>
              <a:effectLst/>
              <a:latin typeface="+mn-lt"/>
              <a:ea typeface="+mn-ea"/>
              <a:cs typeface="+mn-cs"/>
            </a:rPr>
            <a:t>96.8</a:t>
          </a:r>
          <a:r>
            <a:rPr lang="ja-JP" altLang="en-US" sz="1100">
              <a:solidFill>
                <a:schemeClr val="dk1"/>
              </a:solidFill>
              <a:effectLst/>
              <a:latin typeface="+mn-lt"/>
              <a:ea typeface="+mn-ea"/>
              <a:cs typeface="+mn-cs"/>
            </a:rPr>
            <a:t>となった。今後も</a:t>
          </a:r>
          <a:r>
            <a:rPr lang="ja-JP" altLang="en-US" sz="1100" b="0" i="0" u="none" strike="noStrike" baseline="0" smtClean="0">
              <a:solidFill>
                <a:schemeClr val="dk1"/>
              </a:solidFill>
              <a:latin typeface="+mn-lt"/>
              <a:ea typeface="+mn-ea"/>
              <a:cs typeface="+mn-cs"/>
            </a:rPr>
            <a:t>より一層の給与の適正化に努める。 </a:t>
          </a:r>
          <a:endParaRPr lang="en-US" altLang="ja-JP" sz="110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89</xdr:row>
      <xdr:rowOff>110066</xdr:rowOff>
    </xdr:to>
    <xdr:cxnSp macro="">
      <xdr:nvCxnSpPr>
        <xdr:cNvPr id="257" name="直線コネクタ 256"/>
        <xdr:cNvCxnSpPr/>
      </xdr:nvCxnSpPr>
      <xdr:spPr>
        <a:xfrm flipV="1">
          <a:off x="16179800" y="14749780"/>
          <a:ext cx="8382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110066</xdr:rowOff>
    </xdr:from>
    <xdr:to>
      <xdr:col>23</xdr:col>
      <xdr:colOff>406400</xdr:colOff>
      <xdr:row>89</xdr:row>
      <xdr:rowOff>150284</xdr:rowOff>
    </xdr:to>
    <xdr:cxnSp macro="">
      <xdr:nvCxnSpPr>
        <xdr:cNvPr id="260" name="直線コネクタ 259"/>
        <xdr:cNvCxnSpPr/>
      </xdr:nvCxnSpPr>
      <xdr:spPr>
        <a:xfrm flipV="1">
          <a:off x="15290800" y="153691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93557</xdr:rowOff>
    </xdr:from>
    <xdr:to>
      <xdr:col>22</xdr:col>
      <xdr:colOff>203200</xdr:colOff>
      <xdr:row>89</xdr:row>
      <xdr:rowOff>150284</xdr:rowOff>
    </xdr:to>
    <xdr:cxnSp macro="">
      <xdr:nvCxnSpPr>
        <xdr:cNvPr id="263" name="直線コネクタ 262"/>
        <xdr:cNvCxnSpPr/>
      </xdr:nvCxnSpPr>
      <xdr:spPr>
        <a:xfrm>
          <a:off x="14401800" y="14838257"/>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93557</xdr:rowOff>
    </xdr:from>
    <xdr:to>
      <xdr:col>21</xdr:col>
      <xdr:colOff>0</xdr:colOff>
      <xdr:row>86</xdr:row>
      <xdr:rowOff>117687</xdr:rowOff>
    </xdr:to>
    <xdr:cxnSp macro="">
      <xdr:nvCxnSpPr>
        <xdr:cNvPr id="266" name="直線コネクタ 265"/>
        <xdr:cNvCxnSpPr/>
      </xdr:nvCxnSpPr>
      <xdr:spPr>
        <a:xfrm flipV="1">
          <a:off x="13512800" y="148382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7" name="フローチャート :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38116</xdr:rowOff>
    </xdr:from>
    <xdr:ext cx="762000" cy="259045"/>
    <xdr:sp macro="" textlink="">
      <xdr:nvSpPr>
        <xdr:cNvPr id="268" name="テキスト ボックス 267"/>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9" name="フローチャート : 判断 268"/>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54204</xdr:rowOff>
    </xdr:from>
    <xdr:ext cx="762000" cy="259045"/>
    <xdr:sp macro="" textlink="">
      <xdr:nvSpPr>
        <xdr:cNvPr id="270" name="テキスト ボックス 269"/>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6" name="円/楕円 275"/>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142257</xdr:rowOff>
    </xdr:from>
    <xdr:ext cx="762000" cy="259045"/>
    <xdr:sp macro="" textlink="">
      <xdr:nvSpPr>
        <xdr:cNvPr id="277"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59266</xdr:rowOff>
    </xdr:from>
    <xdr:to>
      <xdr:col>23</xdr:col>
      <xdr:colOff>457200</xdr:colOff>
      <xdr:row>89</xdr:row>
      <xdr:rowOff>160866</xdr:rowOff>
    </xdr:to>
    <xdr:sp macro="" textlink="">
      <xdr:nvSpPr>
        <xdr:cNvPr id="278" name="円/楕円 277"/>
        <xdr:cNvSpPr/>
      </xdr:nvSpPr>
      <xdr:spPr>
        <a:xfrm>
          <a:off x="16129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171043</xdr:rowOff>
    </xdr:from>
    <xdr:ext cx="736600" cy="259045"/>
    <xdr:sp macro="" textlink="">
      <xdr:nvSpPr>
        <xdr:cNvPr id="279" name="テキスト ボックス 278"/>
        <xdr:cNvSpPr txBox="1"/>
      </xdr:nvSpPr>
      <xdr:spPr>
        <a:xfrm>
          <a:off x="15798800" y="15087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80" name="円/楕円 279"/>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39811</xdr:rowOff>
    </xdr:from>
    <xdr:ext cx="762000" cy="259045"/>
    <xdr:sp macro="" textlink="">
      <xdr:nvSpPr>
        <xdr:cNvPr id="281" name="テキスト ボックス 280"/>
        <xdr:cNvSpPr txBox="1"/>
      </xdr:nvSpPr>
      <xdr:spPr>
        <a:xfrm>
          <a:off x="14909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42757</xdr:rowOff>
    </xdr:from>
    <xdr:to>
      <xdr:col>21</xdr:col>
      <xdr:colOff>50800</xdr:colOff>
      <xdr:row>86</xdr:row>
      <xdr:rowOff>144357</xdr:rowOff>
    </xdr:to>
    <xdr:sp macro="" textlink="">
      <xdr:nvSpPr>
        <xdr:cNvPr id="282" name="円/楕円 281"/>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154534</xdr:rowOff>
    </xdr:from>
    <xdr:ext cx="762000" cy="259045"/>
    <xdr:sp macro="" textlink="">
      <xdr:nvSpPr>
        <xdr:cNvPr id="283" name="テキスト ボックス 282"/>
        <xdr:cNvSpPr txBox="1"/>
      </xdr:nvSpPr>
      <xdr:spPr>
        <a:xfrm>
          <a:off x="14020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84" name="円/楕円 283"/>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7214</xdr:rowOff>
    </xdr:from>
    <xdr:ext cx="762000" cy="259045"/>
    <xdr:sp macro="" textlink="">
      <xdr:nvSpPr>
        <xdr:cNvPr id="285" name="テキスト ボックス 284"/>
        <xdr:cNvSpPr txBox="1"/>
      </xdr:nvSpPr>
      <xdr:spPr>
        <a:xfrm>
          <a:off x="13131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業務の民間委託推進、保育所の民営化、勧奨退職の実施（平成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年度まで）、団塊世代の大量退職、技能労務職員の退職不補充などにより職員数を削減して</a:t>
          </a:r>
          <a:r>
            <a:rPr lang="ja-JP" altLang="en-US" sz="1100">
              <a:solidFill>
                <a:schemeClr val="dk1"/>
              </a:solidFill>
              <a:effectLst/>
              <a:latin typeface="+mn-lt"/>
              <a:ea typeface="+mn-ea"/>
              <a:cs typeface="+mn-cs"/>
            </a:rPr>
            <a:t>おり、全国平均、府平均、類似団体すべてにおいて、下回っている</a:t>
          </a:r>
          <a:r>
            <a:rPr lang="ja-JP" altLang="ja-JP" sz="1100">
              <a:solidFill>
                <a:schemeClr val="dk1"/>
              </a:solidFill>
              <a:effectLst/>
              <a:latin typeface="+mn-lt"/>
              <a:ea typeface="+mn-ea"/>
              <a:cs typeface="+mn-cs"/>
            </a:rPr>
            <a:t>。また、採用については、今後の職員構成を鑑み、平準化をはかっているところである。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100330</xdr:rowOff>
    </xdr:from>
    <xdr:to>
      <xdr:col>24</xdr:col>
      <xdr:colOff>558800</xdr:colOff>
      <xdr:row>59</xdr:row>
      <xdr:rowOff>111820</xdr:rowOff>
    </xdr:to>
    <xdr:cxnSp macro="">
      <xdr:nvCxnSpPr>
        <xdr:cNvPr id="322" name="直線コネクタ 321"/>
        <xdr:cNvCxnSpPr/>
      </xdr:nvCxnSpPr>
      <xdr:spPr>
        <a:xfrm flipV="1">
          <a:off x="16179800" y="10215880"/>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111820</xdr:rowOff>
    </xdr:from>
    <xdr:to>
      <xdr:col>23</xdr:col>
      <xdr:colOff>406400</xdr:colOff>
      <xdr:row>59</xdr:row>
      <xdr:rowOff>116417</xdr:rowOff>
    </xdr:to>
    <xdr:cxnSp macro="">
      <xdr:nvCxnSpPr>
        <xdr:cNvPr id="325" name="直線コネクタ 324"/>
        <xdr:cNvCxnSpPr/>
      </xdr:nvCxnSpPr>
      <xdr:spPr>
        <a:xfrm flipV="1">
          <a:off x="15290800" y="1022737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115267</xdr:rowOff>
    </xdr:from>
    <xdr:to>
      <xdr:col>22</xdr:col>
      <xdr:colOff>203200</xdr:colOff>
      <xdr:row>59</xdr:row>
      <xdr:rowOff>116417</xdr:rowOff>
    </xdr:to>
    <xdr:cxnSp macro="">
      <xdr:nvCxnSpPr>
        <xdr:cNvPr id="328" name="直線コネクタ 327"/>
        <xdr:cNvCxnSpPr/>
      </xdr:nvCxnSpPr>
      <xdr:spPr>
        <a:xfrm>
          <a:off x="14401800" y="10230817"/>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115267</xdr:rowOff>
    </xdr:from>
    <xdr:to>
      <xdr:col>21</xdr:col>
      <xdr:colOff>0</xdr:colOff>
      <xdr:row>59</xdr:row>
      <xdr:rowOff>121013</xdr:rowOff>
    </xdr:to>
    <xdr:cxnSp macro="">
      <xdr:nvCxnSpPr>
        <xdr:cNvPr id="331" name="直線コネクタ 330"/>
        <xdr:cNvCxnSpPr/>
      </xdr:nvCxnSpPr>
      <xdr:spPr>
        <a:xfrm flipV="1">
          <a:off x="13512800" y="1023081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2" name="フローチャート : 判断 331"/>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27655</xdr:rowOff>
    </xdr:from>
    <xdr:ext cx="762000" cy="259045"/>
    <xdr:sp macro="" textlink="">
      <xdr:nvSpPr>
        <xdr:cNvPr id="333" name="テキスト ボックス 332"/>
        <xdr:cNvSpPr txBox="1"/>
      </xdr:nvSpPr>
      <xdr:spPr>
        <a:xfrm>
          <a:off x="14020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4" name="フローチャート : 判断 333"/>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36847</xdr:rowOff>
    </xdr:from>
    <xdr:ext cx="762000" cy="259045"/>
    <xdr:sp macro="" textlink="">
      <xdr:nvSpPr>
        <xdr:cNvPr id="335" name="テキスト ボックス 334"/>
        <xdr:cNvSpPr txBox="1"/>
      </xdr:nvSpPr>
      <xdr:spPr>
        <a:xfrm>
          <a:off x="13131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49530</xdr:rowOff>
    </xdr:from>
    <xdr:to>
      <xdr:col>24</xdr:col>
      <xdr:colOff>609600</xdr:colOff>
      <xdr:row>59</xdr:row>
      <xdr:rowOff>151130</xdr:rowOff>
    </xdr:to>
    <xdr:sp macro="" textlink="">
      <xdr:nvSpPr>
        <xdr:cNvPr id="341" name="円/楕円 340"/>
        <xdr:cNvSpPr/>
      </xdr:nvSpPr>
      <xdr:spPr>
        <a:xfrm>
          <a:off x="16967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66057</xdr:rowOff>
    </xdr:from>
    <xdr:ext cx="762000" cy="259045"/>
    <xdr:sp macro="" textlink="">
      <xdr:nvSpPr>
        <xdr:cNvPr id="342" name="定員管理の状況該当値テキスト"/>
        <xdr:cNvSpPr txBox="1"/>
      </xdr:nvSpPr>
      <xdr:spPr>
        <a:xfrm>
          <a:off x="17106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61020</xdr:rowOff>
    </xdr:from>
    <xdr:to>
      <xdr:col>23</xdr:col>
      <xdr:colOff>457200</xdr:colOff>
      <xdr:row>59</xdr:row>
      <xdr:rowOff>162620</xdr:rowOff>
    </xdr:to>
    <xdr:sp macro="" textlink="">
      <xdr:nvSpPr>
        <xdr:cNvPr id="343" name="円/楕円 342"/>
        <xdr:cNvSpPr/>
      </xdr:nvSpPr>
      <xdr:spPr>
        <a:xfrm>
          <a:off x="161290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1347</xdr:rowOff>
    </xdr:from>
    <xdr:ext cx="736600" cy="259045"/>
    <xdr:sp macro="" textlink="">
      <xdr:nvSpPr>
        <xdr:cNvPr id="344" name="テキスト ボックス 343"/>
        <xdr:cNvSpPr txBox="1"/>
      </xdr:nvSpPr>
      <xdr:spPr>
        <a:xfrm>
          <a:off x="15798800" y="9945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65617</xdr:rowOff>
    </xdr:from>
    <xdr:to>
      <xdr:col>22</xdr:col>
      <xdr:colOff>254000</xdr:colOff>
      <xdr:row>59</xdr:row>
      <xdr:rowOff>167217</xdr:rowOff>
    </xdr:to>
    <xdr:sp macro="" textlink="">
      <xdr:nvSpPr>
        <xdr:cNvPr id="345" name="円/楕円 344"/>
        <xdr:cNvSpPr/>
      </xdr:nvSpPr>
      <xdr:spPr>
        <a:xfrm>
          <a:off x="15240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5944</xdr:rowOff>
    </xdr:from>
    <xdr:ext cx="762000" cy="259045"/>
    <xdr:sp macro="" textlink="">
      <xdr:nvSpPr>
        <xdr:cNvPr id="346" name="テキスト ボックス 345"/>
        <xdr:cNvSpPr txBox="1"/>
      </xdr:nvSpPr>
      <xdr:spPr>
        <a:xfrm>
          <a:off x="14909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64467</xdr:rowOff>
    </xdr:from>
    <xdr:to>
      <xdr:col>21</xdr:col>
      <xdr:colOff>50800</xdr:colOff>
      <xdr:row>59</xdr:row>
      <xdr:rowOff>166067</xdr:rowOff>
    </xdr:to>
    <xdr:sp macro="" textlink="">
      <xdr:nvSpPr>
        <xdr:cNvPr id="347" name="円/楕円 346"/>
        <xdr:cNvSpPr/>
      </xdr:nvSpPr>
      <xdr:spPr>
        <a:xfrm>
          <a:off x="14351000" y="101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4794</xdr:rowOff>
    </xdr:from>
    <xdr:ext cx="762000" cy="259045"/>
    <xdr:sp macro="" textlink="">
      <xdr:nvSpPr>
        <xdr:cNvPr id="348" name="テキスト ボックス 347"/>
        <xdr:cNvSpPr txBox="1"/>
      </xdr:nvSpPr>
      <xdr:spPr>
        <a:xfrm>
          <a:off x="14020800" y="994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70213</xdr:rowOff>
    </xdr:from>
    <xdr:to>
      <xdr:col>19</xdr:col>
      <xdr:colOff>533400</xdr:colOff>
      <xdr:row>60</xdr:row>
      <xdr:rowOff>363</xdr:rowOff>
    </xdr:to>
    <xdr:sp macro="" textlink="">
      <xdr:nvSpPr>
        <xdr:cNvPr id="349" name="円/楕円 348"/>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10540</xdr:rowOff>
    </xdr:from>
    <xdr:ext cx="762000" cy="259045"/>
    <xdr:sp macro="" textlink="">
      <xdr:nvSpPr>
        <xdr:cNvPr id="350" name="テキスト ボックス 349"/>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起債</a:t>
          </a:r>
          <a:r>
            <a:rPr lang="ja-JP" altLang="ja-JP" sz="1100" b="0" i="0" baseline="0">
              <a:solidFill>
                <a:schemeClr val="dk1"/>
              </a:solidFill>
              <a:effectLst/>
              <a:latin typeface="+mn-lt"/>
              <a:ea typeface="+mn-ea"/>
              <a:cs typeface="+mn-cs"/>
            </a:rPr>
            <a:t>許可基準である</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％を超過しており、全国平均・大阪府平均を大きく超えている。これは、過去に実施した普通建設事業や職員退職手当の財源として多額の地方債を発行した</a:t>
          </a:r>
          <a:r>
            <a:rPr lang="ja-JP" altLang="en-US" sz="1100" b="0" i="0" baseline="0">
              <a:solidFill>
                <a:schemeClr val="dk1"/>
              </a:solidFill>
              <a:effectLst/>
              <a:latin typeface="+mn-lt"/>
              <a:ea typeface="+mn-ea"/>
              <a:cs typeface="+mn-cs"/>
            </a:rPr>
            <a:t>ことによる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普通建設事業の財源として発行した地方債の償還が</a:t>
          </a:r>
          <a:r>
            <a:rPr lang="ja-JP" altLang="en-US" sz="1100" b="0" i="0" baseline="0">
              <a:solidFill>
                <a:schemeClr val="dk1"/>
              </a:solidFill>
              <a:effectLst/>
              <a:latin typeface="+mn-lt"/>
              <a:ea typeface="+mn-ea"/>
              <a:cs typeface="+mn-cs"/>
            </a:rPr>
            <a:t>進み</a:t>
          </a:r>
          <a:r>
            <a:rPr lang="ja-JP" altLang="ja-JP" sz="1100" b="0" i="0" baseline="0">
              <a:solidFill>
                <a:schemeClr val="dk1"/>
              </a:solidFill>
              <a:effectLst/>
              <a:latin typeface="+mn-lt"/>
              <a:ea typeface="+mn-ea"/>
              <a:cs typeface="+mn-cs"/>
            </a:rPr>
            <a:t>、実質公債費比率は</a:t>
          </a:r>
          <a:r>
            <a:rPr lang="ja-JP" altLang="en-US" sz="1100" b="0" i="0" baseline="0">
              <a:solidFill>
                <a:schemeClr val="dk1"/>
              </a:solidFill>
              <a:effectLst/>
              <a:latin typeface="+mn-lt"/>
              <a:ea typeface="+mn-ea"/>
              <a:cs typeface="+mn-cs"/>
            </a:rPr>
            <a:t>ゆるやかに減少する</a:t>
          </a:r>
          <a:r>
            <a:rPr lang="ja-JP" altLang="ja-JP" sz="1100" b="0" i="0" baseline="0">
              <a:solidFill>
                <a:schemeClr val="dk1"/>
              </a:solidFill>
              <a:effectLst/>
              <a:latin typeface="+mn-lt"/>
              <a:ea typeface="+mn-ea"/>
              <a:cs typeface="+mn-cs"/>
            </a:rPr>
            <a:t>見込みではあるが、依然として高い水準である</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、地方債を財源とする事業については、その必要性等を検討したうえで実施しなければならない。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125413</xdr:rowOff>
    </xdr:from>
    <xdr:to>
      <xdr:col>24</xdr:col>
      <xdr:colOff>558800</xdr:colOff>
      <xdr:row>43</xdr:row>
      <xdr:rowOff>125413</xdr:rowOff>
    </xdr:to>
    <xdr:cxnSp macro="">
      <xdr:nvCxnSpPr>
        <xdr:cNvPr id="380" name="直線コネクタ 379"/>
        <xdr:cNvCxnSpPr/>
      </xdr:nvCxnSpPr>
      <xdr:spPr>
        <a:xfrm>
          <a:off x="16179800" y="74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125413</xdr:rowOff>
    </xdr:from>
    <xdr:to>
      <xdr:col>23</xdr:col>
      <xdr:colOff>406400</xdr:colOff>
      <xdr:row>43</xdr:row>
      <xdr:rowOff>137478</xdr:rowOff>
    </xdr:to>
    <xdr:cxnSp macro="">
      <xdr:nvCxnSpPr>
        <xdr:cNvPr id="383" name="直線コネクタ 382"/>
        <xdr:cNvCxnSpPr/>
      </xdr:nvCxnSpPr>
      <xdr:spPr>
        <a:xfrm flipV="1">
          <a:off x="15290800" y="74977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125413</xdr:rowOff>
    </xdr:from>
    <xdr:to>
      <xdr:col>22</xdr:col>
      <xdr:colOff>203200</xdr:colOff>
      <xdr:row>43</xdr:row>
      <xdr:rowOff>137478</xdr:rowOff>
    </xdr:to>
    <xdr:cxnSp macro="">
      <xdr:nvCxnSpPr>
        <xdr:cNvPr id="386" name="直線コネクタ 385"/>
        <xdr:cNvCxnSpPr/>
      </xdr:nvCxnSpPr>
      <xdr:spPr>
        <a:xfrm>
          <a:off x="14401800" y="74977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43</xdr:row>
      <xdr:rowOff>125413</xdr:rowOff>
    </xdr:to>
    <xdr:cxnSp macro="">
      <xdr:nvCxnSpPr>
        <xdr:cNvPr id="389" name="直線コネクタ 388"/>
        <xdr:cNvCxnSpPr/>
      </xdr:nvCxnSpPr>
      <xdr:spPr>
        <a:xfrm>
          <a:off x="13512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90" name="フローチャート : 判断 389"/>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91" name="テキスト ボックス 390"/>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2" name="フローチャート : 判断 391"/>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393" name="テキスト ボックス 392"/>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74613</xdr:rowOff>
    </xdr:from>
    <xdr:to>
      <xdr:col>24</xdr:col>
      <xdr:colOff>609600</xdr:colOff>
      <xdr:row>44</xdr:row>
      <xdr:rowOff>4763</xdr:rowOff>
    </xdr:to>
    <xdr:sp macro="" textlink="">
      <xdr:nvSpPr>
        <xdr:cNvPr id="399" name="円/楕円 398"/>
        <xdr:cNvSpPr/>
      </xdr:nvSpPr>
      <xdr:spPr>
        <a:xfrm>
          <a:off x="16967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141940</xdr:rowOff>
    </xdr:from>
    <xdr:ext cx="762000" cy="259045"/>
    <xdr:sp macro="" textlink="">
      <xdr:nvSpPr>
        <xdr:cNvPr id="400" name="公債費負担の状況該当値テキスト"/>
        <xdr:cNvSpPr txBox="1"/>
      </xdr:nvSpPr>
      <xdr:spPr>
        <a:xfrm>
          <a:off x="17106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74613</xdr:rowOff>
    </xdr:from>
    <xdr:to>
      <xdr:col>23</xdr:col>
      <xdr:colOff>457200</xdr:colOff>
      <xdr:row>44</xdr:row>
      <xdr:rowOff>4763</xdr:rowOff>
    </xdr:to>
    <xdr:sp macro="" textlink="">
      <xdr:nvSpPr>
        <xdr:cNvPr id="401" name="円/楕円 400"/>
        <xdr:cNvSpPr/>
      </xdr:nvSpPr>
      <xdr:spPr>
        <a:xfrm>
          <a:off x="16129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160990</xdr:rowOff>
    </xdr:from>
    <xdr:ext cx="736600" cy="259045"/>
    <xdr:sp macro="" textlink="">
      <xdr:nvSpPr>
        <xdr:cNvPr id="402" name="テキスト ボックス 401"/>
        <xdr:cNvSpPr txBox="1"/>
      </xdr:nvSpPr>
      <xdr:spPr>
        <a:xfrm>
          <a:off x="15798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86678</xdr:rowOff>
    </xdr:from>
    <xdr:to>
      <xdr:col>22</xdr:col>
      <xdr:colOff>254000</xdr:colOff>
      <xdr:row>44</xdr:row>
      <xdr:rowOff>16828</xdr:rowOff>
    </xdr:to>
    <xdr:sp macro="" textlink="">
      <xdr:nvSpPr>
        <xdr:cNvPr id="403" name="円/楕円 402"/>
        <xdr:cNvSpPr/>
      </xdr:nvSpPr>
      <xdr:spPr>
        <a:xfrm>
          <a:off x="15240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1605</xdr:rowOff>
    </xdr:from>
    <xdr:ext cx="762000" cy="259045"/>
    <xdr:sp macro="" textlink="">
      <xdr:nvSpPr>
        <xdr:cNvPr id="404" name="テキスト ボックス 403"/>
        <xdr:cNvSpPr txBox="1"/>
      </xdr:nvSpPr>
      <xdr:spPr>
        <a:xfrm>
          <a:off x="14909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74613</xdr:rowOff>
    </xdr:from>
    <xdr:to>
      <xdr:col>21</xdr:col>
      <xdr:colOff>50800</xdr:colOff>
      <xdr:row>44</xdr:row>
      <xdr:rowOff>4763</xdr:rowOff>
    </xdr:to>
    <xdr:sp macro="" textlink="">
      <xdr:nvSpPr>
        <xdr:cNvPr id="405" name="円/楕円 404"/>
        <xdr:cNvSpPr/>
      </xdr:nvSpPr>
      <xdr:spPr>
        <a:xfrm>
          <a:off x="14351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160990</xdr:rowOff>
    </xdr:from>
    <xdr:ext cx="762000" cy="259045"/>
    <xdr:sp macro="" textlink="">
      <xdr:nvSpPr>
        <xdr:cNvPr id="406" name="テキスト ボックス 405"/>
        <xdr:cNvSpPr txBox="1"/>
      </xdr:nvSpPr>
      <xdr:spPr>
        <a:xfrm>
          <a:off x="14020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7" name="円/楕円 406"/>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08" name="テキスト ボックス 407"/>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将来負担比率は</a:t>
          </a:r>
          <a:r>
            <a:rPr lang="en-US" altLang="ja-JP" sz="1100">
              <a:effectLst/>
              <a:latin typeface="+mn-lt"/>
              <a:ea typeface="+mn-ea"/>
              <a:cs typeface="+mn-cs"/>
            </a:rPr>
            <a:t>159.1</a:t>
          </a:r>
          <a:r>
            <a:rPr lang="ja-JP" altLang="ja-JP" sz="1100">
              <a:solidFill>
                <a:schemeClr val="dk1"/>
              </a:solidFill>
              <a:effectLst/>
              <a:latin typeface="+mn-lt"/>
              <a:ea typeface="+mn-ea"/>
              <a:cs typeface="+mn-cs"/>
            </a:rPr>
            <a:t>％と対前年度比</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14</a:t>
          </a:r>
          <a:r>
            <a:rPr lang="en-US" altLang="ja-JP" sz="1100">
              <a:effectLst/>
              <a:latin typeface="+mn-lt"/>
              <a:ea typeface="+mn-ea"/>
              <a:cs typeface="+mn-cs"/>
            </a:rPr>
            <a:t>.4</a:t>
          </a:r>
          <a:r>
            <a:rPr lang="ja-JP" altLang="ja-JP" sz="1100">
              <a:solidFill>
                <a:schemeClr val="dk1"/>
              </a:solidFill>
              <a:effectLst/>
              <a:latin typeface="+mn-lt"/>
              <a:ea typeface="+mn-ea"/>
              <a:cs typeface="+mn-cs"/>
            </a:rPr>
            <a:t>ポイントと</a:t>
          </a:r>
          <a:r>
            <a:rPr lang="ja-JP" altLang="en-US" sz="1100">
              <a:solidFill>
                <a:schemeClr val="dk1"/>
              </a:solidFill>
              <a:effectLst/>
              <a:latin typeface="+mn-lt"/>
              <a:ea typeface="+mn-ea"/>
              <a:cs typeface="+mn-cs"/>
            </a:rPr>
            <a:t>前年度に引き続き</a:t>
          </a:r>
          <a:r>
            <a:rPr lang="ja-JP" altLang="ja-JP" sz="1100">
              <a:solidFill>
                <a:schemeClr val="dk1"/>
              </a:solidFill>
              <a:effectLst/>
              <a:latin typeface="+mn-lt"/>
              <a:ea typeface="+mn-ea"/>
              <a:cs typeface="+mn-cs"/>
            </a:rPr>
            <a:t>改善した。これは連結実質赤字が解消されたこと、基準財政需要額算入見込額の増及び基金残高の増によるものである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依然高い数値</a:t>
          </a:r>
          <a:r>
            <a:rPr lang="ja-JP" altLang="en-US" sz="1100">
              <a:solidFill>
                <a:schemeClr val="dk1"/>
              </a:solidFill>
              <a:effectLst/>
              <a:latin typeface="+mn-lt"/>
              <a:ea typeface="+mn-ea"/>
              <a:cs typeface="+mn-cs"/>
            </a:rPr>
            <a:t>を示していることから</a:t>
          </a:r>
          <a:r>
            <a:rPr lang="ja-JP" altLang="ja-JP" sz="1100">
              <a:solidFill>
                <a:schemeClr val="dk1"/>
              </a:solidFill>
              <a:effectLst/>
              <a:latin typeface="+mn-lt"/>
              <a:ea typeface="+mn-ea"/>
              <a:cs typeface="+mn-cs"/>
            </a:rPr>
            <a:t>、地方債を財源とする事業については、その必要性等を検討したうえで実施しなければならない。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52248</xdr:rowOff>
    </xdr:from>
    <xdr:to>
      <xdr:col>24</xdr:col>
      <xdr:colOff>558800</xdr:colOff>
      <xdr:row>20</xdr:row>
      <xdr:rowOff>80925</xdr:rowOff>
    </xdr:to>
    <xdr:cxnSp macro="">
      <xdr:nvCxnSpPr>
        <xdr:cNvPr id="435" name="直線コネクタ 434"/>
        <xdr:cNvCxnSpPr/>
      </xdr:nvCxnSpPr>
      <xdr:spPr>
        <a:xfrm flipV="1">
          <a:off x="17018000" y="2452548"/>
          <a:ext cx="0" cy="1057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53002</xdr:rowOff>
    </xdr:from>
    <xdr:ext cx="762000" cy="259045"/>
    <xdr:sp macro="" textlink="">
      <xdr:nvSpPr>
        <xdr:cNvPr id="436" name="将来負担の状況最小値テキスト"/>
        <xdr:cNvSpPr txBox="1"/>
      </xdr:nvSpPr>
      <xdr:spPr>
        <a:xfrm>
          <a:off x="17106900" y="34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20</xdr:row>
      <xdr:rowOff>80925</xdr:rowOff>
    </xdr:from>
    <xdr:to>
      <xdr:col>24</xdr:col>
      <xdr:colOff>647700</xdr:colOff>
      <xdr:row>20</xdr:row>
      <xdr:rowOff>80925</xdr:rowOff>
    </xdr:to>
    <xdr:cxnSp macro="">
      <xdr:nvCxnSpPr>
        <xdr:cNvPr id="437" name="直線コネクタ 436"/>
        <xdr:cNvCxnSpPr/>
      </xdr:nvCxnSpPr>
      <xdr:spPr>
        <a:xfrm>
          <a:off x="16929100" y="350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138625</xdr:rowOff>
    </xdr:from>
    <xdr:ext cx="762000" cy="259045"/>
    <xdr:sp macro="" textlink="">
      <xdr:nvSpPr>
        <xdr:cNvPr id="438" name="将来負担の状況最大値テキスト"/>
        <xdr:cNvSpPr txBox="1"/>
      </xdr:nvSpPr>
      <xdr:spPr>
        <a:xfrm>
          <a:off x="17106900" y="21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14</xdr:row>
      <xdr:rowOff>52248</xdr:rowOff>
    </xdr:from>
    <xdr:to>
      <xdr:col>24</xdr:col>
      <xdr:colOff>647700</xdr:colOff>
      <xdr:row>14</xdr:row>
      <xdr:rowOff>52248</xdr:rowOff>
    </xdr:to>
    <xdr:cxnSp macro="">
      <xdr:nvCxnSpPr>
        <xdr:cNvPr id="439" name="直線コネクタ 438"/>
        <xdr:cNvCxnSpPr/>
      </xdr:nvCxnSpPr>
      <xdr:spPr>
        <a:xfrm>
          <a:off x="16929100" y="24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132817</xdr:rowOff>
    </xdr:from>
    <xdr:to>
      <xdr:col>24</xdr:col>
      <xdr:colOff>558800</xdr:colOff>
      <xdr:row>19</xdr:row>
      <xdr:rowOff>30861</xdr:rowOff>
    </xdr:to>
    <xdr:cxnSp macro="">
      <xdr:nvCxnSpPr>
        <xdr:cNvPr id="440" name="直線コネクタ 439"/>
        <xdr:cNvCxnSpPr/>
      </xdr:nvCxnSpPr>
      <xdr:spPr>
        <a:xfrm flipV="1">
          <a:off x="16179800" y="3218917"/>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87825</xdr:rowOff>
    </xdr:from>
    <xdr:ext cx="762000" cy="259045"/>
    <xdr:sp macro="" textlink="">
      <xdr:nvSpPr>
        <xdr:cNvPr id="441" name="将来負担の状況平均値テキスト"/>
        <xdr:cNvSpPr txBox="1"/>
      </xdr:nvSpPr>
      <xdr:spPr>
        <a:xfrm>
          <a:off x="17106900" y="2488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71298</xdr:rowOff>
    </xdr:from>
    <xdr:to>
      <xdr:col>24</xdr:col>
      <xdr:colOff>609600</xdr:colOff>
      <xdr:row>16</xdr:row>
      <xdr:rowOff>1448</xdr:rowOff>
    </xdr:to>
    <xdr:sp macro="" textlink="">
      <xdr:nvSpPr>
        <xdr:cNvPr id="442" name="フローチャート : 判断 441"/>
        <xdr:cNvSpPr/>
      </xdr:nvSpPr>
      <xdr:spPr>
        <a:xfrm>
          <a:off x="16967200" y="26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30861</xdr:rowOff>
    </xdr:from>
    <xdr:to>
      <xdr:col>23</xdr:col>
      <xdr:colOff>406400</xdr:colOff>
      <xdr:row>19</xdr:row>
      <xdr:rowOff>129794</xdr:rowOff>
    </xdr:to>
    <xdr:cxnSp macro="">
      <xdr:nvCxnSpPr>
        <xdr:cNvPr id="443" name="直線コネクタ 442"/>
        <xdr:cNvCxnSpPr/>
      </xdr:nvCxnSpPr>
      <xdr:spPr>
        <a:xfrm flipV="1">
          <a:off x="15290800" y="3288411"/>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109423</xdr:rowOff>
    </xdr:from>
    <xdr:to>
      <xdr:col>23</xdr:col>
      <xdr:colOff>457200</xdr:colOff>
      <xdr:row>16</xdr:row>
      <xdr:rowOff>39573</xdr:rowOff>
    </xdr:to>
    <xdr:sp macro="" textlink="">
      <xdr:nvSpPr>
        <xdr:cNvPr id="444" name="フローチャート : 判断 443"/>
        <xdr:cNvSpPr/>
      </xdr:nvSpPr>
      <xdr:spPr>
        <a:xfrm>
          <a:off x="16129000" y="26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49750</xdr:rowOff>
    </xdr:from>
    <xdr:ext cx="736600" cy="259045"/>
    <xdr:sp macro="" textlink="">
      <xdr:nvSpPr>
        <xdr:cNvPr id="445" name="テキスト ボックス 444"/>
        <xdr:cNvSpPr txBox="1"/>
      </xdr:nvSpPr>
      <xdr:spPr>
        <a:xfrm>
          <a:off x="15798800" y="2450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129794</xdr:rowOff>
    </xdr:from>
    <xdr:to>
      <xdr:col>22</xdr:col>
      <xdr:colOff>203200</xdr:colOff>
      <xdr:row>20</xdr:row>
      <xdr:rowOff>64999</xdr:rowOff>
    </xdr:to>
    <xdr:cxnSp macro="">
      <xdr:nvCxnSpPr>
        <xdr:cNvPr id="446" name="直線コネクタ 445"/>
        <xdr:cNvCxnSpPr/>
      </xdr:nvCxnSpPr>
      <xdr:spPr>
        <a:xfrm flipV="1">
          <a:off x="14401800" y="3387344"/>
          <a:ext cx="889000" cy="10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162509</xdr:rowOff>
    </xdr:from>
    <xdr:to>
      <xdr:col>22</xdr:col>
      <xdr:colOff>254000</xdr:colOff>
      <xdr:row>16</xdr:row>
      <xdr:rowOff>92659</xdr:rowOff>
    </xdr:to>
    <xdr:sp macro="" textlink="">
      <xdr:nvSpPr>
        <xdr:cNvPr id="447" name="フローチャート : 判断 446"/>
        <xdr:cNvSpPr/>
      </xdr:nvSpPr>
      <xdr:spPr>
        <a:xfrm>
          <a:off x="15240000" y="273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102836</xdr:rowOff>
    </xdr:from>
    <xdr:ext cx="762000" cy="259045"/>
    <xdr:sp macro="" textlink="">
      <xdr:nvSpPr>
        <xdr:cNvPr id="448" name="テキスト ボックス 447"/>
        <xdr:cNvSpPr txBox="1"/>
      </xdr:nvSpPr>
      <xdr:spPr>
        <a:xfrm>
          <a:off x="14909800" y="25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64999</xdr:rowOff>
    </xdr:from>
    <xdr:to>
      <xdr:col>21</xdr:col>
      <xdr:colOff>0</xdr:colOff>
      <xdr:row>21</xdr:row>
      <xdr:rowOff>42189</xdr:rowOff>
    </xdr:to>
    <xdr:cxnSp macro="">
      <xdr:nvCxnSpPr>
        <xdr:cNvPr id="449" name="直線コネクタ 448"/>
        <xdr:cNvCxnSpPr/>
      </xdr:nvCxnSpPr>
      <xdr:spPr>
        <a:xfrm flipV="1">
          <a:off x="13512800" y="3493999"/>
          <a:ext cx="889000" cy="1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6502</xdr:rowOff>
    </xdr:from>
    <xdr:to>
      <xdr:col>21</xdr:col>
      <xdr:colOff>50800</xdr:colOff>
      <xdr:row>16</xdr:row>
      <xdr:rowOff>108102</xdr:rowOff>
    </xdr:to>
    <xdr:sp macro="" textlink="">
      <xdr:nvSpPr>
        <xdr:cNvPr id="450" name="フローチャート : 判断 449"/>
        <xdr:cNvSpPr/>
      </xdr:nvSpPr>
      <xdr:spPr>
        <a:xfrm>
          <a:off x="14351000" y="274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118279</xdr:rowOff>
    </xdr:from>
    <xdr:ext cx="762000" cy="259045"/>
    <xdr:sp macro="" textlink="">
      <xdr:nvSpPr>
        <xdr:cNvPr id="451" name="テキスト ボックス 450"/>
        <xdr:cNvSpPr txBox="1"/>
      </xdr:nvSpPr>
      <xdr:spPr>
        <a:xfrm>
          <a:off x="14020800" y="251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61519</xdr:rowOff>
    </xdr:from>
    <xdr:to>
      <xdr:col>19</xdr:col>
      <xdr:colOff>533400</xdr:colOff>
      <xdr:row>16</xdr:row>
      <xdr:rowOff>163119</xdr:rowOff>
    </xdr:to>
    <xdr:sp macro="" textlink="">
      <xdr:nvSpPr>
        <xdr:cNvPr id="452" name="フローチャート : 判断 451"/>
        <xdr:cNvSpPr/>
      </xdr:nvSpPr>
      <xdr:spPr>
        <a:xfrm>
          <a:off x="13462000" y="280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1846</xdr:rowOff>
    </xdr:from>
    <xdr:ext cx="762000" cy="259045"/>
    <xdr:sp macro="" textlink="">
      <xdr:nvSpPr>
        <xdr:cNvPr id="453" name="テキスト ボックス 452"/>
        <xdr:cNvSpPr txBox="1"/>
      </xdr:nvSpPr>
      <xdr:spPr>
        <a:xfrm>
          <a:off x="13131800" y="257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82017</xdr:rowOff>
    </xdr:from>
    <xdr:to>
      <xdr:col>24</xdr:col>
      <xdr:colOff>609600</xdr:colOff>
      <xdr:row>19</xdr:row>
      <xdr:rowOff>12167</xdr:rowOff>
    </xdr:to>
    <xdr:sp macro="" textlink="">
      <xdr:nvSpPr>
        <xdr:cNvPr id="459" name="円/楕円 458"/>
        <xdr:cNvSpPr/>
      </xdr:nvSpPr>
      <xdr:spPr>
        <a:xfrm>
          <a:off x="16967200" y="31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54094</xdr:rowOff>
    </xdr:from>
    <xdr:ext cx="762000" cy="259045"/>
    <xdr:sp macro="" textlink="">
      <xdr:nvSpPr>
        <xdr:cNvPr id="460" name="将来負担の状況該当値テキスト"/>
        <xdr:cNvSpPr txBox="1"/>
      </xdr:nvSpPr>
      <xdr:spPr>
        <a:xfrm>
          <a:off x="17106900" y="314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151511</xdr:rowOff>
    </xdr:from>
    <xdr:to>
      <xdr:col>23</xdr:col>
      <xdr:colOff>457200</xdr:colOff>
      <xdr:row>19</xdr:row>
      <xdr:rowOff>81661</xdr:rowOff>
    </xdr:to>
    <xdr:sp macro="" textlink="">
      <xdr:nvSpPr>
        <xdr:cNvPr id="461" name="円/楕円 460"/>
        <xdr:cNvSpPr/>
      </xdr:nvSpPr>
      <xdr:spPr>
        <a:xfrm>
          <a:off x="16129000" y="32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66438</xdr:rowOff>
    </xdr:from>
    <xdr:ext cx="736600" cy="259045"/>
    <xdr:sp macro="" textlink="">
      <xdr:nvSpPr>
        <xdr:cNvPr id="462" name="テキスト ボックス 461"/>
        <xdr:cNvSpPr txBox="1"/>
      </xdr:nvSpPr>
      <xdr:spPr>
        <a:xfrm>
          <a:off x="15798800" y="3323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78994</xdr:rowOff>
    </xdr:from>
    <xdr:to>
      <xdr:col>22</xdr:col>
      <xdr:colOff>254000</xdr:colOff>
      <xdr:row>20</xdr:row>
      <xdr:rowOff>9144</xdr:rowOff>
    </xdr:to>
    <xdr:sp macro="" textlink="">
      <xdr:nvSpPr>
        <xdr:cNvPr id="463" name="円/楕円 462"/>
        <xdr:cNvSpPr/>
      </xdr:nvSpPr>
      <xdr:spPr>
        <a:xfrm>
          <a:off x="15240000" y="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165371</xdr:rowOff>
    </xdr:from>
    <xdr:ext cx="762000" cy="259045"/>
    <xdr:sp macro="" textlink="">
      <xdr:nvSpPr>
        <xdr:cNvPr id="464" name="テキスト ボックス 463"/>
        <xdr:cNvSpPr txBox="1"/>
      </xdr:nvSpPr>
      <xdr:spPr>
        <a:xfrm>
          <a:off x="149098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14199</xdr:rowOff>
    </xdr:from>
    <xdr:to>
      <xdr:col>21</xdr:col>
      <xdr:colOff>50800</xdr:colOff>
      <xdr:row>20</xdr:row>
      <xdr:rowOff>115799</xdr:rowOff>
    </xdr:to>
    <xdr:sp macro="" textlink="">
      <xdr:nvSpPr>
        <xdr:cNvPr id="465" name="円/楕円 464"/>
        <xdr:cNvSpPr/>
      </xdr:nvSpPr>
      <xdr:spPr>
        <a:xfrm>
          <a:off x="14351000" y="344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100576</xdr:rowOff>
    </xdr:from>
    <xdr:ext cx="762000" cy="259045"/>
    <xdr:sp macro="" textlink="">
      <xdr:nvSpPr>
        <xdr:cNvPr id="466" name="テキスト ボックス 465"/>
        <xdr:cNvSpPr txBox="1"/>
      </xdr:nvSpPr>
      <xdr:spPr>
        <a:xfrm>
          <a:off x="14020800" y="35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162839</xdr:rowOff>
    </xdr:from>
    <xdr:to>
      <xdr:col>19</xdr:col>
      <xdr:colOff>533400</xdr:colOff>
      <xdr:row>21</xdr:row>
      <xdr:rowOff>92989</xdr:rowOff>
    </xdr:to>
    <xdr:sp macro="" textlink="">
      <xdr:nvSpPr>
        <xdr:cNvPr id="467" name="円/楕円 466"/>
        <xdr:cNvSpPr/>
      </xdr:nvSpPr>
      <xdr:spPr>
        <a:xfrm>
          <a:off x="13462000" y="35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77766</xdr:rowOff>
    </xdr:from>
    <xdr:ext cx="762000" cy="259045"/>
    <xdr:sp macro="" textlink="">
      <xdr:nvSpPr>
        <xdr:cNvPr id="468" name="テキスト ボックス 467"/>
        <xdr:cNvSpPr txBox="1"/>
      </xdr:nvSpPr>
      <xdr:spPr>
        <a:xfrm>
          <a:off x="13131800" y="367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76,534
75,358
13.36
29,661,690
29,324,554
310,528
16,575,766
31,789,981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18.5
159.1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経常収支比率における人件費の占める割合は、</a:t>
          </a:r>
          <a:r>
            <a:rPr lang="ja-JP" altLang="en-US" sz="1100">
              <a:solidFill>
                <a:schemeClr val="dk1"/>
              </a:solidFill>
              <a:effectLst/>
              <a:latin typeface="+mn-lt"/>
              <a:ea typeface="+mn-ea"/>
              <a:cs typeface="+mn-cs"/>
            </a:rPr>
            <a:t>類似団体と比較すると下回ってはいるものの、前年度</a:t>
          </a:r>
          <a:r>
            <a:rPr lang="ja-JP" altLang="ja-JP" sz="1100">
              <a:solidFill>
                <a:schemeClr val="dk1"/>
              </a:solidFill>
              <a:effectLst/>
              <a:latin typeface="+mn-lt"/>
              <a:ea typeface="+mn-ea"/>
              <a:cs typeface="+mn-cs"/>
            </a:rPr>
            <a:t>と比較</a:t>
          </a:r>
          <a:r>
            <a:rPr lang="ja-JP" altLang="en-US" sz="1100">
              <a:solidFill>
                <a:schemeClr val="dk1"/>
              </a:solidFill>
              <a:effectLst/>
              <a:latin typeface="+mn-lt"/>
              <a:ea typeface="+mn-ea"/>
              <a:cs typeface="+mn-cs"/>
            </a:rPr>
            <a:t>すると</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増加している</a:t>
          </a:r>
          <a:r>
            <a:rPr lang="ja-JP" altLang="ja-JP" sz="1100">
              <a:solidFill>
                <a:schemeClr val="dk1"/>
              </a:solidFill>
              <a:effectLst/>
              <a:latin typeface="+mn-lt"/>
              <a:ea typeface="+mn-ea"/>
              <a:cs typeface="+mn-cs"/>
            </a:rPr>
            <a:t>。これは、</a:t>
          </a:r>
          <a:r>
            <a:rPr lang="ja-JP" altLang="en-US" sz="1100">
              <a:solidFill>
                <a:schemeClr val="dk1"/>
              </a:solidFill>
              <a:effectLst/>
              <a:latin typeface="+mn-lt"/>
              <a:ea typeface="+mn-ea"/>
              <a:cs typeface="+mn-cs"/>
            </a:rPr>
            <a:t>退職者の増加に伴い、退職手当が倍増となったことによる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36</xdr:row>
      <xdr:rowOff>73660</xdr:rowOff>
    </xdr:to>
    <xdr:cxnSp macro="">
      <xdr:nvCxnSpPr>
        <xdr:cNvPr id="65" name="直線コネクタ 64"/>
        <xdr:cNvCxnSpPr/>
      </xdr:nvCxnSpPr>
      <xdr:spPr>
        <a:xfrm>
          <a:off x="3987800" y="61010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36</xdr:row>
      <xdr:rowOff>27940</xdr:rowOff>
    </xdr:to>
    <xdr:cxnSp macro="">
      <xdr:nvCxnSpPr>
        <xdr:cNvPr id="68" name="直線コネクタ 67"/>
        <xdr:cNvCxnSpPr/>
      </xdr:nvCxnSpPr>
      <xdr:spPr>
        <a:xfrm flipV="1">
          <a:off x="3098800" y="6101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27940</xdr:rowOff>
    </xdr:from>
    <xdr:to>
      <xdr:col>4</xdr:col>
      <xdr:colOff>346075</xdr:colOff>
      <xdr:row>36</xdr:row>
      <xdr:rowOff>127000</xdr:rowOff>
    </xdr:to>
    <xdr:cxnSp macro="">
      <xdr:nvCxnSpPr>
        <xdr:cNvPr id="71" name="直線コネクタ 70"/>
        <xdr:cNvCxnSpPr/>
      </xdr:nvCxnSpPr>
      <xdr:spPr>
        <a:xfrm flipV="1">
          <a:off x="2209800" y="6200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165100</xdr:rowOff>
    </xdr:to>
    <xdr:cxnSp macro="">
      <xdr:nvCxnSpPr>
        <xdr:cNvPr id="74" name="直線コネクタ 73"/>
        <xdr:cNvCxnSpPr/>
      </xdr:nvCxnSpPr>
      <xdr:spPr>
        <a:xfrm flipV="1">
          <a:off x="1320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76" name="テキスト ボックス 75"/>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78" name="テキスト ボックス 77"/>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4" name="円/楕円 83"/>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5"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6" name="円/楕円 85"/>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7" name="テキスト ボックス 86"/>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148590</xdr:rowOff>
    </xdr:from>
    <xdr:to>
      <xdr:col>4</xdr:col>
      <xdr:colOff>396875</xdr:colOff>
      <xdr:row>36</xdr:row>
      <xdr:rowOff>78740</xdr:rowOff>
    </xdr:to>
    <xdr:sp macro="" textlink="">
      <xdr:nvSpPr>
        <xdr:cNvPr id="88" name="円/楕円 87"/>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89" name="テキスト ボックス 88"/>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0" name="円/楕円 89"/>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1" name="テキスト ボックス 90"/>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2" name="円/楕円 91"/>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3" name="テキスト ボックス 92"/>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各平均値を下回る水準で推移している。今後もこの水準を維持するよう努め</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130810</xdr:rowOff>
    </xdr:to>
    <xdr:cxnSp macro="">
      <xdr:nvCxnSpPr>
        <xdr:cNvPr id="126" name="直線コネクタ 125"/>
        <xdr:cNvCxnSpPr/>
      </xdr:nvCxnSpPr>
      <xdr:spPr>
        <a:xfrm flipV="1">
          <a:off x="15671800" y="2649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130810</xdr:rowOff>
    </xdr:to>
    <xdr:cxnSp macro="">
      <xdr:nvCxnSpPr>
        <xdr:cNvPr id="129" name="直線コネクタ 128"/>
        <xdr:cNvCxnSpPr/>
      </xdr:nvCxnSpPr>
      <xdr:spPr>
        <a:xfrm>
          <a:off x="14782800" y="267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115570</xdr:rowOff>
    </xdr:to>
    <xdr:cxnSp macro="">
      <xdr:nvCxnSpPr>
        <xdr:cNvPr id="132" name="直線コネクタ 131"/>
        <xdr:cNvCxnSpPr/>
      </xdr:nvCxnSpPr>
      <xdr:spPr>
        <a:xfrm flipV="1">
          <a:off x="13893800" y="267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161290</xdr:rowOff>
    </xdr:to>
    <xdr:cxnSp macro="">
      <xdr:nvCxnSpPr>
        <xdr:cNvPr id="135" name="直線コネクタ 134"/>
        <xdr:cNvCxnSpPr/>
      </xdr:nvCxnSpPr>
      <xdr:spPr>
        <a:xfrm flipV="1">
          <a:off x="13004800" y="268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37" name="テキスト ボックス 136"/>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9" name="テキスト ボックス 138"/>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26670</xdr:rowOff>
    </xdr:from>
    <xdr:to>
      <xdr:col>24</xdr:col>
      <xdr:colOff>82550</xdr:colOff>
      <xdr:row>15</xdr:row>
      <xdr:rowOff>128270</xdr:rowOff>
    </xdr:to>
    <xdr:sp macro="" textlink="">
      <xdr:nvSpPr>
        <xdr:cNvPr id="145" name="円/楕円 144"/>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43197</xdr:rowOff>
    </xdr:from>
    <xdr:ext cx="762000" cy="259045"/>
    <xdr:sp macro="" textlink="">
      <xdr:nvSpPr>
        <xdr:cNvPr id="146"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7" name="円/楕円 146"/>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8" name="テキスト ボックス 147"/>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49" name="円/楕円 148"/>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0" name="テキスト ボックス 149"/>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1" name="円/楕円 150"/>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2" name="テキスト ボックス 151"/>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3" name="円/楕円 152"/>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50817</xdr:rowOff>
    </xdr:from>
    <xdr:ext cx="762000" cy="259045"/>
    <xdr:sp macro="" textlink="">
      <xdr:nvSpPr>
        <xdr:cNvPr id="154" name="テキスト ボックス 153"/>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ついては、大阪府平均と比較すると下回ってはいるものの、類似団体・全国平均と比較すると上回っている。緩やかではあるが上昇傾向にあり、かつては生活保護費関連の支出が増加要因であったが、近時は障がい者総合支援費関連</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が著しい</a:t>
          </a:r>
          <a:r>
            <a:rPr lang="ja-JP" altLang="ja-JP" sz="1100" b="0" i="0" baseline="0">
              <a:solidFill>
                <a:schemeClr val="dk1"/>
              </a:solidFill>
              <a:effectLst/>
              <a:latin typeface="+mn-lt"/>
              <a:ea typeface="+mn-ea"/>
              <a:cs typeface="+mn-cs"/>
            </a:rPr>
            <a:t>。扶助費の増加傾向は、今後も続くものと見込んでいる。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88138</xdr:rowOff>
    </xdr:from>
    <xdr:to>
      <xdr:col>7</xdr:col>
      <xdr:colOff>15875</xdr:colOff>
      <xdr:row>57</xdr:row>
      <xdr:rowOff>97282</xdr:rowOff>
    </xdr:to>
    <xdr:cxnSp macro="">
      <xdr:nvCxnSpPr>
        <xdr:cNvPr id="185" name="直線コネクタ 184"/>
        <xdr:cNvCxnSpPr/>
      </xdr:nvCxnSpPr>
      <xdr:spPr>
        <a:xfrm>
          <a:off x="3987800" y="9860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60706</xdr:rowOff>
    </xdr:from>
    <xdr:to>
      <xdr:col>5</xdr:col>
      <xdr:colOff>549275</xdr:colOff>
      <xdr:row>57</xdr:row>
      <xdr:rowOff>88138</xdr:rowOff>
    </xdr:to>
    <xdr:cxnSp macro="">
      <xdr:nvCxnSpPr>
        <xdr:cNvPr id="188" name="直線コネクタ 187"/>
        <xdr:cNvCxnSpPr/>
      </xdr:nvCxnSpPr>
      <xdr:spPr>
        <a:xfrm>
          <a:off x="3098800" y="9833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159004</xdr:rowOff>
    </xdr:from>
    <xdr:to>
      <xdr:col>4</xdr:col>
      <xdr:colOff>346075</xdr:colOff>
      <xdr:row>57</xdr:row>
      <xdr:rowOff>60706</xdr:rowOff>
    </xdr:to>
    <xdr:cxnSp macro="">
      <xdr:nvCxnSpPr>
        <xdr:cNvPr id="191" name="直線コネクタ 190"/>
        <xdr:cNvCxnSpPr/>
      </xdr:nvCxnSpPr>
      <xdr:spPr>
        <a:xfrm>
          <a:off x="2209800" y="9760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122428</xdr:rowOff>
    </xdr:from>
    <xdr:to>
      <xdr:col>3</xdr:col>
      <xdr:colOff>142875</xdr:colOff>
      <xdr:row>56</xdr:row>
      <xdr:rowOff>159004</xdr:rowOff>
    </xdr:to>
    <xdr:cxnSp macro="">
      <xdr:nvCxnSpPr>
        <xdr:cNvPr id="194" name="直線コネクタ 193"/>
        <xdr:cNvCxnSpPr/>
      </xdr:nvCxnSpPr>
      <xdr:spPr>
        <a:xfrm>
          <a:off x="1320800" y="9723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137685</xdr:rowOff>
    </xdr:from>
    <xdr:ext cx="762000" cy="259045"/>
    <xdr:sp macro="" textlink="">
      <xdr:nvSpPr>
        <xdr:cNvPr id="196" name="テキスト ボックス 195"/>
        <xdr:cNvSpPr txBox="1"/>
      </xdr:nvSpPr>
      <xdr:spPr>
        <a:xfrm>
          <a:off x="1828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55389</xdr:rowOff>
    </xdr:from>
    <xdr:ext cx="762000" cy="259045"/>
    <xdr:sp macro="" textlink="">
      <xdr:nvSpPr>
        <xdr:cNvPr id="198" name="テキスト ボックス 197"/>
        <xdr:cNvSpPr txBox="1"/>
      </xdr:nvSpPr>
      <xdr:spPr>
        <a:xfrm>
          <a:off x="939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46482</xdr:rowOff>
    </xdr:from>
    <xdr:to>
      <xdr:col>7</xdr:col>
      <xdr:colOff>66675</xdr:colOff>
      <xdr:row>57</xdr:row>
      <xdr:rowOff>148082</xdr:rowOff>
    </xdr:to>
    <xdr:sp macro="" textlink="">
      <xdr:nvSpPr>
        <xdr:cNvPr id="204" name="円/楕円 203"/>
        <xdr:cNvSpPr/>
      </xdr:nvSpPr>
      <xdr:spPr>
        <a:xfrm>
          <a:off x="4775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18559</xdr:rowOff>
    </xdr:from>
    <xdr:ext cx="762000" cy="259045"/>
    <xdr:sp macro="" textlink="">
      <xdr:nvSpPr>
        <xdr:cNvPr id="205" name="扶助費該当値テキスト"/>
        <xdr:cNvSpPr txBox="1"/>
      </xdr:nvSpPr>
      <xdr:spPr>
        <a:xfrm>
          <a:off x="4914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37338</xdr:rowOff>
    </xdr:from>
    <xdr:to>
      <xdr:col>5</xdr:col>
      <xdr:colOff>600075</xdr:colOff>
      <xdr:row>57</xdr:row>
      <xdr:rowOff>138938</xdr:rowOff>
    </xdr:to>
    <xdr:sp macro="" textlink="">
      <xdr:nvSpPr>
        <xdr:cNvPr id="206" name="円/楕円 205"/>
        <xdr:cNvSpPr/>
      </xdr:nvSpPr>
      <xdr:spPr>
        <a:xfrm>
          <a:off x="3937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123715</xdr:rowOff>
    </xdr:from>
    <xdr:ext cx="736600" cy="259045"/>
    <xdr:sp macro="" textlink="">
      <xdr:nvSpPr>
        <xdr:cNvPr id="207" name="テキスト ボックス 206"/>
        <xdr:cNvSpPr txBox="1"/>
      </xdr:nvSpPr>
      <xdr:spPr>
        <a:xfrm>
          <a:off x="3606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9906</xdr:rowOff>
    </xdr:from>
    <xdr:to>
      <xdr:col>4</xdr:col>
      <xdr:colOff>396875</xdr:colOff>
      <xdr:row>57</xdr:row>
      <xdr:rowOff>111506</xdr:rowOff>
    </xdr:to>
    <xdr:sp macro="" textlink="">
      <xdr:nvSpPr>
        <xdr:cNvPr id="208" name="円/楕円 207"/>
        <xdr:cNvSpPr/>
      </xdr:nvSpPr>
      <xdr:spPr>
        <a:xfrm>
          <a:off x="3048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96283</xdr:rowOff>
    </xdr:from>
    <xdr:ext cx="762000" cy="259045"/>
    <xdr:sp macro="" textlink="">
      <xdr:nvSpPr>
        <xdr:cNvPr id="209" name="テキスト ボックス 208"/>
        <xdr:cNvSpPr txBox="1"/>
      </xdr:nvSpPr>
      <xdr:spPr>
        <a:xfrm>
          <a:off x="2717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108204</xdr:rowOff>
    </xdr:from>
    <xdr:to>
      <xdr:col>3</xdr:col>
      <xdr:colOff>193675</xdr:colOff>
      <xdr:row>57</xdr:row>
      <xdr:rowOff>38354</xdr:rowOff>
    </xdr:to>
    <xdr:sp macro="" textlink="">
      <xdr:nvSpPr>
        <xdr:cNvPr id="210" name="円/楕円 209"/>
        <xdr:cNvSpPr/>
      </xdr:nvSpPr>
      <xdr:spPr>
        <a:xfrm>
          <a:off x="2159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23131</xdr:rowOff>
    </xdr:from>
    <xdr:ext cx="762000" cy="259045"/>
    <xdr:sp macro="" textlink="">
      <xdr:nvSpPr>
        <xdr:cNvPr id="211" name="テキスト ボックス 210"/>
        <xdr:cNvSpPr txBox="1"/>
      </xdr:nvSpPr>
      <xdr:spPr>
        <a:xfrm>
          <a:off x="1828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71628</xdr:rowOff>
    </xdr:from>
    <xdr:to>
      <xdr:col>1</xdr:col>
      <xdr:colOff>676275</xdr:colOff>
      <xdr:row>57</xdr:row>
      <xdr:rowOff>1778</xdr:rowOff>
    </xdr:to>
    <xdr:sp macro="" textlink="">
      <xdr:nvSpPr>
        <xdr:cNvPr id="212" name="円/楕円 211"/>
        <xdr:cNvSpPr/>
      </xdr:nvSpPr>
      <xdr:spPr>
        <a:xfrm>
          <a:off x="1270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158005</xdr:rowOff>
    </xdr:from>
    <xdr:ext cx="762000" cy="259045"/>
    <xdr:sp macro="" textlink="">
      <xdr:nvSpPr>
        <xdr:cNvPr id="213" name="テキスト ボックス 212"/>
        <xdr:cNvSpPr txBox="1"/>
      </xdr:nvSpPr>
      <xdr:spPr>
        <a:xfrm>
          <a:off x="939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その他については類似団体と比較して</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ポイント上回っており、これは繰出金が主な要因となっている。繰出金のうち下水道事業に対する繰出が多額であり、このことが経常収支比率を上げる要因の一つとなっている。近年では、後期高齢者医療会計（後期高齢者広域連合への負担金含む）への繰出金が増嵩しており、繰出金に係る経常収支比率は、当面この水準が続くものと考え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31750</xdr:rowOff>
    </xdr:to>
    <xdr:cxnSp macro="">
      <xdr:nvCxnSpPr>
        <xdr:cNvPr id="246" name="直線コネクタ 245"/>
        <xdr:cNvCxnSpPr/>
      </xdr:nvCxnSpPr>
      <xdr:spPr>
        <a:xfrm>
          <a:off x="15671800" y="1010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157480</xdr:rowOff>
    </xdr:from>
    <xdr:to>
      <xdr:col>22</xdr:col>
      <xdr:colOff>565150</xdr:colOff>
      <xdr:row>58</xdr:row>
      <xdr:rowOff>165100</xdr:rowOff>
    </xdr:to>
    <xdr:cxnSp macro="">
      <xdr:nvCxnSpPr>
        <xdr:cNvPr id="249" name="直線コネクタ 248"/>
        <xdr:cNvCxnSpPr/>
      </xdr:nvCxnSpPr>
      <xdr:spPr>
        <a:xfrm>
          <a:off x="14782800" y="1010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119380</xdr:rowOff>
    </xdr:from>
    <xdr:to>
      <xdr:col>21</xdr:col>
      <xdr:colOff>361950</xdr:colOff>
      <xdr:row>58</xdr:row>
      <xdr:rowOff>157480</xdr:rowOff>
    </xdr:to>
    <xdr:cxnSp macro="">
      <xdr:nvCxnSpPr>
        <xdr:cNvPr id="252" name="直線コネクタ 251"/>
        <xdr:cNvCxnSpPr/>
      </xdr:nvCxnSpPr>
      <xdr:spPr>
        <a:xfrm>
          <a:off x="13893800" y="1006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119380</xdr:rowOff>
    </xdr:from>
    <xdr:to>
      <xdr:col>20</xdr:col>
      <xdr:colOff>158750</xdr:colOff>
      <xdr:row>59</xdr:row>
      <xdr:rowOff>16510</xdr:rowOff>
    </xdr:to>
    <xdr:cxnSp macro="">
      <xdr:nvCxnSpPr>
        <xdr:cNvPr id="255" name="直線コネクタ 254"/>
        <xdr:cNvCxnSpPr/>
      </xdr:nvCxnSpPr>
      <xdr:spPr>
        <a:xfrm flipV="1">
          <a:off x="13004800" y="1006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7" name="テキスト ボックス 25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59" name="テキスト ボックス 25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65" name="円/楕円 264"/>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66"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67" name="円/楕円 266"/>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68" name="テキスト ボックス 267"/>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106680</xdr:rowOff>
    </xdr:from>
    <xdr:to>
      <xdr:col>21</xdr:col>
      <xdr:colOff>412750</xdr:colOff>
      <xdr:row>59</xdr:row>
      <xdr:rowOff>36830</xdr:rowOff>
    </xdr:to>
    <xdr:sp macro="" textlink="">
      <xdr:nvSpPr>
        <xdr:cNvPr id="269" name="円/楕円 268"/>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21607</xdr:rowOff>
    </xdr:from>
    <xdr:ext cx="762000" cy="259045"/>
    <xdr:sp macro="" textlink="">
      <xdr:nvSpPr>
        <xdr:cNvPr id="270" name="テキスト ボックス 269"/>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68580</xdr:rowOff>
    </xdr:from>
    <xdr:to>
      <xdr:col>20</xdr:col>
      <xdr:colOff>209550</xdr:colOff>
      <xdr:row>58</xdr:row>
      <xdr:rowOff>170180</xdr:rowOff>
    </xdr:to>
    <xdr:sp macro="" textlink="">
      <xdr:nvSpPr>
        <xdr:cNvPr id="271" name="円/楕円 270"/>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154957</xdr:rowOff>
    </xdr:from>
    <xdr:ext cx="762000" cy="259045"/>
    <xdr:sp macro="" textlink="">
      <xdr:nvSpPr>
        <xdr:cNvPr id="272" name="テキスト ボックス 271"/>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137160</xdr:rowOff>
    </xdr:from>
    <xdr:to>
      <xdr:col>19</xdr:col>
      <xdr:colOff>6350</xdr:colOff>
      <xdr:row>59</xdr:row>
      <xdr:rowOff>67310</xdr:rowOff>
    </xdr:to>
    <xdr:sp macro="" textlink="">
      <xdr:nvSpPr>
        <xdr:cNvPr id="273" name="円/楕円 272"/>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52087</xdr:rowOff>
    </xdr:from>
    <xdr:ext cx="762000" cy="259045"/>
    <xdr:sp macro="" textlink="">
      <xdr:nvSpPr>
        <xdr:cNvPr id="274" name="テキスト ボックス 273"/>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補助費等では、</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ポイントの減となった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これは水道事業会計との人件費負担の見直しに係る繰出金や国および府に対する返還金が増となった一方、病院事業会計への繰出および泉北環境整備施設組合への負担金が減となったことによるものである。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145288</xdr:rowOff>
    </xdr:to>
    <xdr:cxnSp macro="">
      <xdr:nvCxnSpPr>
        <xdr:cNvPr id="304" name="直線コネクタ 303"/>
        <xdr:cNvCxnSpPr/>
      </xdr:nvCxnSpPr>
      <xdr:spPr>
        <a:xfrm flipV="1">
          <a:off x="15671800" y="6299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36</xdr:row>
      <xdr:rowOff>154432</xdr:rowOff>
    </xdr:to>
    <xdr:cxnSp macro="">
      <xdr:nvCxnSpPr>
        <xdr:cNvPr id="307" name="直線コネクタ 306"/>
        <xdr:cNvCxnSpPr/>
      </xdr:nvCxnSpPr>
      <xdr:spPr>
        <a:xfrm flipV="1">
          <a:off x="14782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36</xdr:row>
      <xdr:rowOff>168148</xdr:rowOff>
    </xdr:to>
    <xdr:cxnSp macro="">
      <xdr:nvCxnSpPr>
        <xdr:cNvPr id="310" name="直線コネクタ 309"/>
        <xdr:cNvCxnSpPr/>
      </xdr:nvCxnSpPr>
      <xdr:spPr>
        <a:xfrm flipV="1">
          <a:off x="13893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168148</xdr:rowOff>
    </xdr:to>
    <xdr:cxnSp macro="">
      <xdr:nvCxnSpPr>
        <xdr:cNvPr id="313" name="直線コネクタ 312"/>
        <xdr:cNvCxnSpPr/>
      </xdr:nvCxnSpPr>
      <xdr:spPr>
        <a:xfrm>
          <a:off x="13004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5" name="テキスト ボックス 31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17" name="テキスト ボックス 31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3" name="円/楕円 322"/>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24"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25" name="円/楕円 324"/>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26" name="テキスト ボックス 32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7" name="円/楕円 326"/>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28" name="テキスト ボックス 327"/>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29" name="円/楕円 328"/>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30" name="テキスト ボックス 329"/>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1" name="円/楕円 330"/>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2" name="テキスト ボックス 331"/>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類似団体と比較して</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ポイント上回っている。これは、泉大津駅東地区市街地再開発事業をはじめとする関連街路事業、南海本線連続立体交差事業、学校教育施設の大規模改修事業を短期間に実施したことや、退職者の増加に伴う退職手当支払額が増加し、これらの財源として地方債を発行したこと等によるものである。</a:t>
          </a:r>
          <a:r>
            <a:rPr lang="ja-JP" altLang="en-US" sz="1100" b="0" i="0" u="none" strike="noStrike" baseline="0" smtClean="0">
              <a:solidFill>
                <a:schemeClr val="dk1"/>
              </a:solidFill>
              <a:latin typeface="+mn-lt"/>
              <a:ea typeface="+mn-ea"/>
              <a:cs typeface="+mn-cs"/>
            </a:rPr>
            <a:t>公債費の支出額はようやくピークを迎え、今後はゆるやかに減少する見込みであるが、財政運営は厳しい状況が続くため、地方債の発行は可能な限り抑制していく必要がある。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10413</xdr:rowOff>
    </xdr:from>
    <xdr:to>
      <xdr:col>7</xdr:col>
      <xdr:colOff>15875</xdr:colOff>
      <xdr:row>79</xdr:row>
      <xdr:rowOff>46989</xdr:rowOff>
    </xdr:to>
    <xdr:cxnSp macro="">
      <xdr:nvCxnSpPr>
        <xdr:cNvPr id="362" name="直線コネクタ 361"/>
        <xdr:cNvCxnSpPr/>
      </xdr:nvCxnSpPr>
      <xdr:spPr>
        <a:xfrm flipV="1">
          <a:off x="3987800" y="1355496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60706</xdr:rowOff>
    </xdr:to>
    <xdr:cxnSp macro="">
      <xdr:nvCxnSpPr>
        <xdr:cNvPr id="365" name="直線コネクタ 364"/>
        <xdr:cNvCxnSpPr/>
      </xdr:nvCxnSpPr>
      <xdr:spPr>
        <a:xfrm flipV="1">
          <a:off x="3098800" y="13591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33274</xdr:rowOff>
    </xdr:from>
    <xdr:to>
      <xdr:col>4</xdr:col>
      <xdr:colOff>346075</xdr:colOff>
      <xdr:row>79</xdr:row>
      <xdr:rowOff>60706</xdr:rowOff>
    </xdr:to>
    <xdr:cxnSp macro="">
      <xdr:nvCxnSpPr>
        <xdr:cNvPr id="368" name="直線コネクタ 367"/>
        <xdr:cNvCxnSpPr/>
      </xdr:nvCxnSpPr>
      <xdr:spPr>
        <a:xfrm>
          <a:off x="2209800" y="135778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33274</xdr:rowOff>
    </xdr:from>
    <xdr:to>
      <xdr:col>3</xdr:col>
      <xdr:colOff>142875</xdr:colOff>
      <xdr:row>79</xdr:row>
      <xdr:rowOff>74422</xdr:rowOff>
    </xdr:to>
    <xdr:cxnSp macro="">
      <xdr:nvCxnSpPr>
        <xdr:cNvPr id="371" name="直線コネクタ 370"/>
        <xdr:cNvCxnSpPr/>
      </xdr:nvCxnSpPr>
      <xdr:spPr>
        <a:xfrm flipV="1">
          <a:off x="1320800" y="13577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73" name="テキスト ボックス 372"/>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131063</xdr:rowOff>
    </xdr:from>
    <xdr:to>
      <xdr:col>7</xdr:col>
      <xdr:colOff>66675</xdr:colOff>
      <xdr:row>79</xdr:row>
      <xdr:rowOff>61213</xdr:rowOff>
    </xdr:to>
    <xdr:sp macro="" textlink="">
      <xdr:nvSpPr>
        <xdr:cNvPr id="381" name="円/楕円 380"/>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103140</xdr:rowOff>
    </xdr:from>
    <xdr:ext cx="762000" cy="259045"/>
    <xdr:sp macro="" textlink="">
      <xdr:nvSpPr>
        <xdr:cNvPr id="382"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83" name="円/楕円 382"/>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84" name="テキスト ボックス 383"/>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85" name="円/楕円 384"/>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96283</xdr:rowOff>
    </xdr:from>
    <xdr:ext cx="762000" cy="259045"/>
    <xdr:sp macro="" textlink="">
      <xdr:nvSpPr>
        <xdr:cNvPr id="386" name="テキスト ボックス 385"/>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153924</xdr:rowOff>
    </xdr:from>
    <xdr:to>
      <xdr:col>3</xdr:col>
      <xdr:colOff>193675</xdr:colOff>
      <xdr:row>79</xdr:row>
      <xdr:rowOff>84074</xdr:rowOff>
    </xdr:to>
    <xdr:sp macro="" textlink="">
      <xdr:nvSpPr>
        <xdr:cNvPr id="387" name="円/楕円 386"/>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68851</xdr:rowOff>
    </xdr:from>
    <xdr:ext cx="762000" cy="259045"/>
    <xdr:sp macro="" textlink="">
      <xdr:nvSpPr>
        <xdr:cNvPr id="388" name="テキスト ボックス 387"/>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23622</xdr:rowOff>
    </xdr:from>
    <xdr:to>
      <xdr:col>1</xdr:col>
      <xdr:colOff>676275</xdr:colOff>
      <xdr:row>79</xdr:row>
      <xdr:rowOff>125222</xdr:rowOff>
    </xdr:to>
    <xdr:sp macro="" textlink="">
      <xdr:nvSpPr>
        <xdr:cNvPr id="389" name="円/楕円 388"/>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109999</xdr:rowOff>
    </xdr:from>
    <xdr:ext cx="762000" cy="259045"/>
    <xdr:sp macro="" textlink="">
      <xdr:nvSpPr>
        <xdr:cNvPr id="390" name="テキスト ボックス 389"/>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を除いた経常収支比率は、類似団体平均をやや上回る水準で推移している。本市の経常収支比率は、ほぼ全ての性質別経費において類似団体を上回っており、非常に硬直した財政状況である。各性質別経費の項目で述べているとおり、経常収支比率の数値は現状の水準で推移する見通しではあるが、比率</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引き下げに努める必要があると考える。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138430</xdr:rowOff>
    </xdr:from>
    <xdr:to>
      <xdr:col>24</xdr:col>
      <xdr:colOff>31750</xdr:colOff>
      <xdr:row>79</xdr:row>
      <xdr:rowOff>20320</xdr:rowOff>
    </xdr:to>
    <xdr:cxnSp macro="">
      <xdr:nvCxnSpPr>
        <xdr:cNvPr id="423" name="直線コネクタ 422"/>
        <xdr:cNvCxnSpPr/>
      </xdr:nvCxnSpPr>
      <xdr:spPr>
        <a:xfrm>
          <a:off x="15671800" y="135115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138430</xdr:rowOff>
    </xdr:from>
    <xdr:to>
      <xdr:col>22</xdr:col>
      <xdr:colOff>565150</xdr:colOff>
      <xdr:row>78</xdr:row>
      <xdr:rowOff>168911</xdr:rowOff>
    </xdr:to>
    <xdr:cxnSp macro="">
      <xdr:nvCxnSpPr>
        <xdr:cNvPr id="426" name="直線コネクタ 425"/>
        <xdr:cNvCxnSpPr/>
      </xdr:nvCxnSpPr>
      <xdr:spPr>
        <a:xfrm flipV="1">
          <a:off x="14782800" y="135115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168911</xdr:rowOff>
    </xdr:from>
    <xdr:to>
      <xdr:col>21</xdr:col>
      <xdr:colOff>361950</xdr:colOff>
      <xdr:row>79</xdr:row>
      <xdr:rowOff>12700</xdr:rowOff>
    </xdr:to>
    <xdr:cxnSp macro="">
      <xdr:nvCxnSpPr>
        <xdr:cNvPr id="429" name="直線コネクタ 428"/>
        <xdr:cNvCxnSpPr/>
      </xdr:nvCxnSpPr>
      <xdr:spPr>
        <a:xfrm flipV="1">
          <a:off x="13893800" y="135420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12700</xdr:rowOff>
    </xdr:from>
    <xdr:to>
      <xdr:col>20</xdr:col>
      <xdr:colOff>158750</xdr:colOff>
      <xdr:row>79</xdr:row>
      <xdr:rowOff>39370</xdr:rowOff>
    </xdr:to>
    <xdr:cxnSp macro="">
      <xdr:nvCxnSpPr>
        <xdr:cNvPr id="432" name="直線コネクタ 431"/>
        <xdr:cNvCxnSpPr/>
      </xdr:nvCxnSpPr>
      <xdr:spPr>
        <a:xfrm flipV="1">
          <a:off x="13004800" y="13557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134638</xdr:rowOff>
    </xdr:from>
    <xdr:ext cx="762000" cy="259045"/>
    <xdr:sp macro="" textlink="">
      <xdr:nvSpPr>
        <xdr:cNvPr id="434" name="テキスト ボックス 433"/>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20338</xdr:rowOff>
    </xdr:from>
    <xdr:ext cx="762000" cy="259045"/>
    <xdr:sp macro="" textlink="">
      <xdr:nvSpPr>
        <xdr:cNvPr id="436" name="テキスト ボックス 435"/>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140970</xdr:rowOff>
    </xdr:from>
    <xdr:to>
      <xdr:col>24</xdr:col>
      <xdr:colOff>82550</xdr:colOff>
      <xdr:row>79</xdr:row>
      <xdr:rowOff>71120</xdr:rowOff>
    </xdr:to>
    <xdr:sp macro="" textlink="">
      <xdr:nvSpPr>
        <xdr:cNvPr id="442" name="円/楕円 441"/>
        <xdr:cNvSpPr/>
      </xdr:nvSpPr>
      <xdr:spPr>
        <a:xfrm>
          <a:off x="164592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113047</xdr:rowOff>
    </xdr:from>
    <xdr:ext cx="762000" cy="259045"/>
    <xdr:sp macro="" textlink="">
      <xdr:nvSpPr>
        <xdr:cNvPr id="443" name="公債費以外該当値テキスト"/>
        <xdr:cNvSpPr txBox="1"/>
      </xdr:nvSpPr>
      <xdr:spPr>
        <a:xfrm>
          <a:off x="165989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87630</xdr:rowOff>
    </xdr:from>
    <xdr:to>
      <xdr:col>22</xdr:col>
      <xdr:colOff>615950</xdr:colOff>
      <xdr:row>79</xdr:row>
      <xdr:rowOff>17780</xdr:rowOff>
    </xdr:to>
    <xdr:sp macro="" textlink="">
      <xdr:nvSpPr>
        <xdr:cNvPr id="444" name="円/楕円 443"/>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2557</xdr:rowOff>
    </xdr:from>
    <xdr:ext cx="736600" cy="259045"/>
    <xdr:sp macro="" textlink="">
      <xdr:nvSpPr>
        <xdr:cNvPr id="445" name="テキスト ボックス 444"/>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118111</xdr:rowOff>
    </xdr:from>
    <xdr:to>
      <xdr:col>21</xdr:col>
      <xdr:colOff>412750</xdr:colOff>
      <xdr:row>79</xdr:row>
      <xdr:rowOff>48261</xdr:rowOff>
    </xdr:to>
    <xdr:sp macro="" textlink="">
      <xdr:nvSpPr>
        <xdr:cNvPr id="446" name="円/楕円 445"/>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33038</xdr:rowOff>
    </xdr:from>
    <xdr:ext cx="762000" cy="259045"/>
    <xdr:sp macro="" textlink="">
      <xdr:nvSpPr>
        <xdr:cNvPr id="447" name="テキスト ボックス 446"/>
        <xdr:cNvSpPr txBox="1"/>
      </xdr:nvSpPr>
      <xdr:spPr>
        <a:xfrm>
          <a:off x="14401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133350</xdr:rowOff>
    </xdr:from>
    <xdr:to>
      <xdr:col>20</xdr:col>
      <xdr:colOff>209550</xdr:colOff>
      <xdr:row>79</xdr:row>
      <xdr:rowOff>63500</xdr:rowOff>
    </xdr:to>
    <xdr:sp macro="" textlink="">
      <xdr:nvSpPr>
        <xdr:cNvPr id="448" name="円/楕円 447"/>
        <xdr:cNvSpPr/>
      </xdr:nvSpPr>
      <xdr:spPr>
        <a:xfrm>
          <a:off x="13843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48277</xdr:rowOff>
    </xdr:from>
    <xdr:ext cx="762000" cy="259045"/>
    <xdr:sp macro="" textlink="">
      <xdr:nvSpPr>
        <xdr:cNvPr id="449" name="テキスト ボックス 448"/>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160020</xdr:rowOff>
    </xdr:from>
    <xdr:to>
      <xdr:col>19</xdr:col>
      <xdr:colOff>6350</xdr:colOff>
      <xdr:row>79</xdr:row>
      <xdr:rowOff>90170</xdr:rowOff>
    </xdr:to>
    <xdr:sp macro="" textlink="">
      <xdr:nvSpPr>
        <xdr:cNvPr id="450" name="円/楕円 449"/>
        <xdr:cNvSpPr/>
      </xdr:nvSpPr>
      <xdr:spPr>
        <a:xfrm>
          <a:off x="12954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74947</xdr:rowOff>
    </xdr:from>
    <xdr:ext cx="762000" cy="259045"/>
    <xdr:sp macro="" textlink="">
      <xdr:nvSpPr>
        <xdr:cNvPr id="451" name="テキスト ボックス 450"/>
        <xdr:cNvSpPr txBox="1"/>
      </xdr:nvSpPr>
      <xdr:spPr>
        <a:xfrm>
          <a:off x="12623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大阪府泉大津市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41313</xdr:rowOff>
    </xdr:from>
    <xdr:to>
      <xdr:col>4</xdr:col>
      <xdr:colOff>1117600</xdr:colOff>
      <xdr:row>18</xdr:row>
      <xdr:rowOff>42685</xdr:rowOff>
    </xdr:to>
    <xdr:cxnSp macro="">
      <xdr:nvCxnSpPr>
        <xdr:cNvPr id="50" name="直線コネクタ 49"/>
        <xdr:cNvCxnSpPr/>
      </xdr:nvCxnSpPr>
      <xdr:spPr bwMode="auto">
        <a:xfrm>
          <a:off x="5003800" y="3175038"/>
          <a:ext cx="647700" cy="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157156</xdr:rowOff>
    </xdr:from>
    <xdr:to>
      <xdr:col>4</xdr:col>
      <xdr:colOff>469900</xdr:colOff>
      <xdr:row>18</xdr:row>
      <xdr:rowOff>41313</xdr:rowOff>
    </xdr:to>
    <xdr:cxnSp macro="">
      <xdr:nvCxnSpPr>
        <xdr:cNvPr id="53" name="直線コネクタ 52"/>
        <xdr:cNvCxnSpPr/>
      </xdr:nvCxnSpPr>
      <xdr:spPr bwMode="auto">
        <a:xfrm>
          <a:off x="4305300" y="3119431"/>
          <a:ext cx="698500" cy="55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144488</xdr:rowOff>
    </xdr:from>
    <xdr:to>
      <xdr:col>3</xdr:col>
      <xdr:colOff>904875</xdr:colOff>
      <xdr:row>17</xdr:row>
      <xdr:rowOff>157156</xdr:rowOff>
    </xdr:to>
    <xdr:cxnSp macro="">
      <xdr:nvCxnSpPr>
        <xdr:cNvPr id="56" name="直線コネクタ 55"/>
        <xdr:cNvCxnSpPr/>
      </xdr:nvCxnSpPr>
      <xdr:spPr bwMode="auto">
        <a:xfrm>
          <a:off x="3606800" y="3106763"/>
          <a:ext cx="698500" cy="12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119399</xdr:rowOff>
    </xdr:from>
    <xdr:to>
      <xdr:col>3</xdr:col>
      <xdr:colOff>206375</xdr:colOff>
      <xdr:row>17</xdr:row>
      <xdr:rowOff>144488</xdr:rowOff>
    </xdr:to>
    <xdr:cxnSp macro="">
      <xdr:nvCxnSpPr>
        <xdr:cNvPr id="59" name="直線コネクタ 58"/>
        <xdr:cNvCxnSpPr/>
      </xdr:nvCxnSpPr>
      <xdr:spPr bwMode="auto">
        <a:xfrm>
          <a:off x="2908300" y="3081674"/>
          <a:ext cx="698500" cy="25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160374</xdr:rowOff>
    </xdr:from>
    <xdr:ext cx="762000" cy="259045"/>
    <xdr:sp macro="" textlink="">
      <xdr:nvSpPr>
        <xdr:cNvPr id="61" name="テキスト ボックス 60"/>
        <xdr:cNvSpPr txBox="1"/>
      </xdr:nvSpPr>
      <xdr:spPr>
        <a:xfrm>
          <a:off x="3225800" y="27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133094</xdr:rowOff>
    </xdr:from>
    <xdr:ext cx="762000" cy="259045"/>
    <xdr:sp macro="" textlink="">
      <xdr:nvSpPr>
        <xdr:cNvPr id="63" name="テキスト ボックス 62"/>
        <xdr:cNvSpPr txBox="1"/>
      </xdr:nvSpPr>
      <xdr:spPr>
        <a:xfrm>
          <a:off x="2527300" y="275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163335</xdr:rowOff>
    </xdr:from>
    <xdr:to>
      <xdr:col>5</xdr:col>
      <xdr:colOff>34925</xdr:colOff>
      <xdr:row>18</xdr:row>
      <xdr:rowOff>93485</xdr:rowOff>
    </xdr:to>
    <xdr:sp macro="" textlink="">
      <xdr:nvSpPr>
        <xdr:cNvPr id="69" name="円/楕円 68"/>
        <xdr:cNvSpPr/>
      </xdr:nvSpPr>
      <xdr:spPr bwMode="auto">
        <a:xfrm>
          <a:off x="5600700" y="312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135412</xdr:rowOff>
    </xdr:from>
    <xdr:ext cx="762000" cy="259045"/>
    <xdr:sp macro="" textlink="">
      <xdr:nvSpPr>
        <xdr:cNvPr id="70" name="人口1人当たり決算額の推移該当値テキスト130"/>
        <xdr:cNvSpPr txBox="1"/>
      </xdr:nvSpPr>
      <xdr:spPr>
        <a:xfrm>
          <a:off x="5740400" y="309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59,926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161963</xdr:rowOff>
    </xdr:from>
    <xdr:to>
      <xdr:col>4</xdr:col>
      <xdr:colOff>520700</xdr:colOff>
      <xdr:row>18</xdr:row>
      <xdr:rowOff>92113</xdr:rowOff>
    </xdr:to>
    <xdr:sp macro="" textlink="">
      <xdr:nvSpPr>
        <xdr:cNvPr id="71" name="円/楕円 70"/>
        <xdr:cNvSpPr/>
      </xdr:nvSpPr>
      <xdr:spPr bwMode="auto">
        <a:xfrm>
          <a:off x="4953000" y="312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76890</xdr:rowOff>
    </xdr:from>
    <xdr:ext cx="736600" cy="259045"/>
    <xdr:sp macro="" textlink="">
      <xdr:nvSpPr>
        <xdr:cNvPr id="72" name="テキスト ボックス 71"/>
        <xdr:cNvSpPr txBox="1"/>
      </xdr:nvSpPr>
      <xdr:spPr>
        <a:xfrm>
          <a:off x="4622800" y="3210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59,998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106356</xdr:rowOff>
    </xdr:from>
    <xdr:to>
      <xdr:col>3</xdr:col>
      <xdr:colOff>955675</xdr:colOff>
      <xdr:row>18</xdr:row>
      <xdr:rowOff>36506</xdr:rowOff>
    </xdr:to>
    <xdr:sp macro="" textlink="">
      <xdr:nvSpPr>
        <xdr:cNvPr id="73" name="円/楕円 72"/>
        <xdr:cNvSpPr/>
      </xdr:nvSpPr>
      <xdr:spPr bwMode="auto">
        <a:xfrm>
          <a:off x="4254500" y="3068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21283</xdr:rowOff>
    </xdr:from>
    <xdr:ext cx="762000" cy="259045"/>
    <xdr:sp macro="" textlink="">
      <xdr:nvSpPr>
        <xdr:cNvPr id="74" name="テキスト ボックス 73"/>
        <xdr:cNvSpPr txBox="1"/>
      </xdr:nvSpPr>
      <xdr:spPr>
        <a:xfrm>
          <a:off x="3924300" y="315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93688</xdr:rowOff>
    </xdr:from>
    <xdr:to>
      <xdr:col>3</xdr:col>
      <xdr:colOff>257175</xdr:colOff>
      <xdr:row>18</xdr:row>
      <xdr:rowOff>23838</xdr:rowOff>
    </xdr:to>
    <xdr:sp macro="" textlink="">
      <xdr:nvSpPr>
        <xdr:cNvPr id="75" name="円/楕円 74"/>
        <xdr:cNvSpPr/>
      </xdr:nvSpPr>
      <xdr:spPr bwMode="auto">
        <a:xfrm>
          <a:off x="3556000" y="3055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8615</xdr:rowOff>
    </xdr:from>
    <xdr:ext cx="762000" cy="259045"/>
    <xdr:sp macro="" textlink="">
      <xdr:nvSpPr>
        <xdr:cNvPr id="76" name="テキスト ボックス 75"/>
        <xdr:cNvSpPr txBox="1"/>
      </xdr:nvSpPr>
      <xdr:spPr>
        <a:xfrm>
          <a:off x="3225800" y="314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63,582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68599</xdr:rowOff>
    </xdr:from>
    <xdr:to>
      <xdr:col>2</xdr:col>
      <xdr:colOff>692150</xdr:colOff>
      <xdr:row>17</xdr:row>
      <xdr:rowOff>170199</xdr:rowOff>
    </xdr:to>
    <xdr:sp macro="" textlink="">
      <xdr:nvSpPr>
        <xdr:cNvPr id="77" name="円/楕円 76"/>
        <xdr:cNvSpPr/>
      </xdr:nvSpPr>
      <xdr:spPr bwMode="auto">
        <a:xfrm>
          <a:off x="2857500" y="3030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154976</xdr:rowOff>
    </xdr:from>
    <xdr:ext cx="762000" cy="259045"/>
    <xdr:sp macro="" textlink="">
      <xdr:nvSpPr>
        <xdr:cNvPr id="78" name="テキスト ボックス 77"/>
        <xdr:cNvSpPr txBox="1"/>
      </xdr:nvSpPr>
      <xdr:spPr>
        <a:xfrm>
          <a:off x="2527300" y="31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107614</xdr:rowOff>
    </xdr:from>
    <xdr:to>
      <xdr:col>4</xdr:col>
      <xdr:colOff>1117600</xdr:colOff>
      <xdr:row>35</xdr:row>
      <xdr:rowOff>111935</xdr:rowOff>
    </xdr:to>
    <xdr:cxnSp macro="">
      <xdr:nvCxnSpPr>
        <xdr:cNvPr id="110" name="直線コネクタ 109"/>
        <xdr:cNvCxnSpPr/>
      </xdr:nvCxnSpPr>
      <xdr:spPr bwMode="auto">
        <a:xfrm flipV="1">
          <a:off x="5003800" y="6717964"/>
          <a:ext cx="647700" cy="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103203</xdr:rowOff>
    </xdr:from>
    <xdr:to>
      <xdr:col>4</xdr:col>
      <xdr:colOff>469900</xdr:colOff>
      <xdr:row>35</xdr:row>
      <xdr:rowOff>111935</xdr:rowOff>
    </xdr:to>
    <xdr:cxnSp macro="">
      <xdr:nvCxnSpPr>
        <xdr:cNvPr id="113" name="直線コネクタ 112"/>
        <xdr:cNvCxnSpPr/>
      </xdr:nvCxnSpPr>
      <xdr:spPr bwMode="auto">
        <a:xfrm>
          <a:off x="4305300" y="6713553"/>
          <a:ext cx="698500" cy="8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103203</xdr:rowOff>
    </xdr:from>
    <xdr:to>
      <xdr:col>3</xdr:col>
      <xdr:colOff>904875</xdr:colOff>
      <xdr:row>35</xdr:row>
      <xdr:rowOff>125994</xdr:rowOff>
    </xdr:to>
    <xdr:cxnSp macro="">
      <xdr:nvCxnSpPr>
        <xdr:cNvPr id="116" name="直線コネクタ 115"/>
        <xdr:cNvCxnSpPr/>
      </xdr:nvCxnSpPr>
      <xdr:spPr bwMode="auto">
        <a:xfrm flipV="1">
          <a:off x="3606800" y="6713553"/>
          <a:ext cx="698500" cy="22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104918</xdr:rowOff>
    </xdr:from>
    <xdr:to>
      <xdr:col>3</xdr:col>
      <xdr:colOff>206375</xdr:colOff>
      <xdr:row>35</xdr:row>
      <xdr:rowOff>125994</xdr:rowOff>
    </xdr:to>
    <xdr:cxnSp macro="">
      <xdr:nvCxnSpPr>
        <xdr:cNvPr id="119" name="直線コネクタ 118"/>
        <xdr:cNvCxnSpPr/>
      </xdr:nvCxnSpPr>
      <xdr:spPr bwMode="auto">
        <a:xfrm>
          <a:off x="2908300" y="6715268"/>
          <a:ext cx="698500" cy="21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25714</xdr:rowOff>
    </xdr:from>
    <xdr:ext cx="762000" cy="259045"/>
    <xdr:sp macro="" textlink="">
      <xdr:nvSpPr>
        <xdr:cNvPr id="121" name="テキスト ボックス 120"/>
        <xdr:cNvSpPr txBox="1"/>
      </xdr:nvSpPr>
      <xdr:spPr>
        <a:xfrm>
          <a:off x="3225800" y="715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22582</xdr:rowOff>
    </xdr:from>
    <xdr:ext cx="762000" cy="259045"/>
    <xdr:sp macro="" textlink="">
      <xdr:nvSpPr>
        <xdr:cNvPr id="123" name="テキスト ボックス 122"/>
        <xdr:cNvSpPr txBox="1"/>
      </xdr:nvSpPr>
      <xdr:spPr>
        <a:xfrm>
          <a:off x="2527300" y="71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56814</xdr:rowOff>
    </xdr:from>
    <xdr:to>
      <xdr:col>5</xdr:col>
      <xdr:colOff>34925</xdr:colOff>
      <xdr:row>35</xdr:row>
      <xdr:rowOff>158414</xdr:rowOff>
    </xdr:to>
    <xdr:sp macro="" textlink="">
      <xdr:nvSpPr>
        <xdr:cNvPr id="129" name="円/楕円 128"/>
        <xdr:cNvSpPr/>
      </xdr:nvSpPr>
      <xdr:spPr bwMode="auto">
        <a:xfrm>
          <a:off x="5600700" y="6667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244791</xdr:rowOff>
    </xdr:from>
    <xdr:ext cx="762000" cy="259045"/>
    <xdr:sp macro="" textlink="">
      <xdr:nvSpPr>
        <xdr:cNvPr id="130" name="人口1人当たり決算額の推移該当値テキスト445"/>
        <xdr:cNvSpPr txBox="1"/>
      </xdr:nvSpPr>
      <xdr:spPr>
        <a:xfrm>
          <a:off x="5740400" y="65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61135</xdr:rowOff>
    </xdr:from>
    <xdr:to>
      <xdr:col>4</xdr:col>
      <xdr:colOff>520700</xdr:colOff>
      <xdr:row>35</xdr:row>
      <xdr:rowOff>162735</xdr:rowOff>
    </xdr:to>
    <xdr:sp macro="" textlink="">
      <xdr:nvSpPr>
        <xdr:cNvPr id="131" name="円/楕円 130"/>
        <xdr:cNvSpPr/>
      </xdr:nvSpPr>
      <xdr:spPr bwMode="auto">
        <a:xfrm>
          <a:off x="4953000" y="667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172912</xdr:rowOff>
    </xdr:from>
    <xdr:ext cx="736600" cy="259045"/>
    <xdr:sp macro="" textlink="">
      <xdr:nvSpPr>
        <xdr:cNvPr id="132" name="テキスト ボックス 131"/>
        <xdr:cNvSpPr txBox="1"/>
      </xdr:nvSpPr>
      <xdr:spPr>
        <a:xfrm>
          <a:off x="4622800" y="644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52403</xdr:rowOff>
    </xdr:from>
    <xdr:to>
      <xdr:col>3</xdr:col>
      <xdr:colOff>955675</xdr:colOff>
      <xdr:row>35</xdr:row>
      <xdr:rowOff>154003</xdr:rowOff>
    </xdr:to>
    <xdr:sp macro="" textlink="">
      <xdr:nvSpPr>
        <xdr:cNvPr id="133" name="円/楕円 132"/>
        <xdr:cNvSpPr/>
      </xdr:nvSpPr>
      <xdr:spPr bwMode="auto">
        <a:xfrm>
          <a:off x="4254500" y="666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164180</xdr:rowOff>
    </xdr:from>
    <xdr:ext cx="762000" cy="259045"/>
    <xdr:sp macro="" textlink="">
      <xdr:nvSpPr>
        <xdr:cNvPr id="134" name="テキスト ボックス 133"/>
        <xdr:cNvSpPr txBox="1"/>
      </xdr:nvSpPr>
      <xdr:spPr>
        <a:xfrm>
          <a:off x="3924300" y="643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75194</xdr:rowOff>
    </xdr:from>
    <xdr:to>
      <xdr:col>3</xdr:col>
      <xdr:colOff>257175</xdr:colOff>
      <xdr:row>35</xdr:row>
      <xdr:rowOff>176794</xdr:rowOff>
    </xdr:to>
    <xdr:sp macro="" textlink="">
      <xdr:nvSpPr>
        <xdr:cNvPr id="135" name="円/楕円 134"/>
        <xdr:cNvSpPr/>
      </xdr:nvSpPr>
      <xdr:spPr bwMode="auto">
        <a:xfrm>
          <a:off x="3556000" y="668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186971</xdr:rowOff>
    </xdr:from>
    <xdr:ext cx="762000" cy="259045"/>
    <xdr:sp macro="" textlink="">
      <xdr:nvSpPr>
        <xdr:cNvPr id="136" name="テキスト ボックス 135"/>
        <xdr:cNvSpPr txBox="1"/>
      </xdr:nvSpPr>
      <xdr:spPr>
        <a:xfrm>
          <a:off x="3225800" y="645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54118</xdr:rowOff>
    </xdr:from>
    <xdr:to>
      <xdr:col>2</xdr:col>
      <xdr:colOff>692150</xdr:colOff>
      <xdr:row>35</xdr:row>
      <xdr:rowOff>155718</xdr:rowOff>
    </xdr:to>
    <xdr:sp macro="" textlink="">
      <xdr:nvSpPr>
        <xdr:cNvPr id="137" name="円/楕円 136"/>
        <xdr:cNvSpPr/>
      </xdr:nvSpPr>
      <xdr:spPr bwMode="auto">
        <a:xfrm>
          <a:off x="2857500" y="6664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165894</xdr:rowOff>
    </xdr:from>
    <xdr:ext cx="762000" cy="259045"/>
    <xdr:sp macro="" textlink="">
      <xdr:nvSpPr>
        <xdr:cNvPr id="138" name="テキスト ボックス 137"/>
        <xdr:cNvSpPr txBox="1"/>
      </xdr:nvSpPr>
      <xdr:spPr>
        <a:xfrm>
          <a:off x="2527300" y="643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本市は平成</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年度普通会計決算で実質赤字を計上し、平成</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年度決算で準用再建団体に転落寸前となった。その後、平成</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年度では黒字に転換し、以後黒字を堅持している。一方、平成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地方公共団体の財政の健全化に関する法律」が全面施行され、一般会計だけでなく、特別会計・企業会計を含めた市全体の収支で、財政の健全度合いをはかることとなった。これにより、特別会計・企業会計で実質赤字（資金不足）を抱える会計について、実質赤字（資金不足）を縮小させつつ、一般会計等が赤字とならないような財政運営を行っているところである。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年度は、実質収支比率</a:t>
          </a:r>
          <a:r>
            <a:rPr lang="en-US" altLang="ja-JP" sz="1100">
              <a:solidFill>
                <a:schemeClr val="dk1"/>
              </a:solidFill>
              <a:effectLst/>
              <a:latin typeface="+mn-lt"/>
              <a:ea typeface="+mn-ea"/>
              <a:cs typeface="+mn-cs"/>
            </a:rPr>
            <a:t>1.87</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黒字を計上して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、今後も引き続き黒字を堅持するよう財政運営に努めるものである。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連結実質赤字については、平成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において赤字の解消を果たしたところである。しかし、これは一般会計等の黒字や水道事業会計の資金剰余によるところが大きく、駐車場事業・病院事業・国民健康保険事業では未だ赤字（資金不足）を計上しているところであ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年度決算においては、</a:t>
          </a:r>
          <a:r>
            <a:rPr lang="ja-JP" altLang="ja-JP" sz="1100" b="0" i="0" baseline="0">
              <a:solidFill>
                <a:schemeClr val="dk1"/>
              </a:solidFill>
              <a:effectLst/>
              <a:latin typeface="+mn-lt"/>
              <a:ea typeface="+mn-ea"/>
              <a:cs typeface="+mn-cs"/>
            </a:rPr>
            <a:t>駐車場事業・病院事業・国民健康保険事業</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赤字額が縮小しており、</a:t>
          </a:r>
          <a:r>
            <a:rPr lang="ja-JP" altLang="ja-JP" sz="1100" b="0" i="0" baseline="0">
              <a:solidFill>
                <a:schemeClr val="dk1"/>
              </a:solidFill>
              <a:effectLst/>
              <a:latin typeface="+mn-lt"/>
              <a:ea typeface="+mn-ea"/>
              <a:cs typeface="+mn-cs"/>
            </a:rPr>
            <a:t>引き続き各会計における健全化の取組を行うとともに、一般会計からの繰出を計画的に行い、全会計の黒字化を果たすよう努めるものである。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年度決算から起債許可基準である</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％を超過している。過去に</a:t>
          </a:r>
          <a:r>
            <a:rPr lang="ja-JP" altLang="en-US" sz="1100">
              <a:solidFill>
                <a:schemeClr val="dk1"/>
              </a:solidFill>
              <a:effectLst/>
              <a:latin typeface="+mn-lt"/>
              <a:ea typeface="+mn-ea"/>
              <a:cs typeface="+mn-cs"/>
            </a:rPr>
            <a:t>実施した</a:t>
          </a:r>
          <a:r>
            <a:rPr lang="ja-JP" altLang="ja-JP" sz="1100">
              <a:solidFill>
                <a:schemeClr val="dk1"/>
              </a:solidFill>
              <a:effectLst/>
              <a:latin typeface="+mn-lt"/>
              <a:ea typeface="+mn-ea"/>
              <a:cs typeface="+mn-cs"/>
            </a:rPr>
            <a:t>普通建設事業の財源</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職員の大量退職</a:t>
          </a:r>
          <a:r>
            <a:rPr lang="ja-JP" altLang="en-US" sz="1100">
              <a:solidFill>
                <a:schemeClr val="dk1"/>
              </a:solidFill>
              <a:effectLst/>
              <a:latin typeface="+mn-lt"/>
              <a:ea typeface="+mn-ea"/>
              <a:cs typeface="+mn-cs"/>
            </a:rPr>
            <a:t>時</a:t>
          </a:r>
          <a:r>
            <a:rPr lang="ja-JP" altLang="ja-JP" sz="1100">
              <a:solidFill>
                <a:schemeClr val="dk1"/>
              </a:solidFill>
              <a:effectLst/>
              <a:latin typeface="+mn-lt"/>
              <a:ea typeface="+mn-ea"/>
              <a:cs typeface="+mn-cs"/>
            </a:rPr>
            <a:t>期</a:t>
          </a:r>
          <a:r>
            <a:rPr lang="ja-JP" altLang="en-US" sz="1100">
              <a:solidFill>
                <a:schemeClr val="dk1"/>
              </a:solidFill>
              <a:effectLst/>
              <a:latin typeface="+mn-lt"/>
              <a:ea typeface="+mn-ea"/>
              <a:cs typeface="+mn-cs"/>
            </a:rPr>
            <a:t>の退職手当の財源として</a:t>
          </a:r>
          <a:r>
            <a:rPr lang="ja-JP" altLang="ja-JP" sz="1100">
              <a:solidFill>
                <a:schemeClr val="dk1"/>
              </a:solidFill>
              <a:effectLst/>
              <a:latin typeface="+mn-lt"/>
              <a:ea typeface="+mn-ea"/>
              <a:cs typeface="+mn-cs"/>
            </a:rPr>
            <a:t>多額の</a:t>
          </a:r>
          <a:r>
            <a:rPr lang="ja-JP" altLang="en-US" sz="1100">
              <a:solidFill>
                <a:schemeClr val="dk1"/>
              </a:solidFill>
              <a:effectLst/>
              <a:latin typeface="+mn-lt"/>
              <a:ea typeface="+mn-ea"/>
              <a:cs typeface="+mn-cs"/>
            </a:rPr>
            <a:t>地方</a:t>
          </a:r>
          <a:r>
            <a:rPr lang="ja-JP" altLang="ja-JP" sz="1100">
              <a:solidFill>
                <a:schemeClr val="dk1"/>
              </a:solidFill>
              <a:effectLst/>
              <a:latin typeface="+mn-lt"/>
              <a:ea typeface="+mn-ea"/>
              <a:cs typeface="+mn-cs"/>
            </a:rPr>
            <a:t>債を発行した事</a:t>
          </a:r>
          <a:r>
            <a:rPr lang="ja-JP" altLang="en-US" sz="1100">
              <a:solidFill>
                <a:schemeClr val="dk1"/>
              </a:solidFill>
              <a:effectLst/>
              <a:latin typeface="+mn-lt"/>
              <a:ea typeface="+mn-ea"/>
              <a:cs typeface="+mn-cs"/>
            </a:rPr>
            <a:t>が要因となり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近年、</a:t>
          </a:r>
          <a:r>
            <a:rPr lang="ja-JP" altLang="ja-JP" sz="1100">
              <a:solidFill>
                <a:schemeClr val="dk1"/>
              </a:solidFill>
              <a:effectLst/>
              <a:latin typeface="+mn-lt"/>
              <a:ea typeface="+mn-ea"/>
              <a:cs typeface="+mn-cs"/>
            </a:rPr>
            <a:t>実質公債費比率は上昇を続けてい</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償還額についてはピークを迎え、今後</a:t>
          </a:r>
          <a:r>
            <a:rPr lang="ja-JP" altLang="ja-JP" sz="1100">
              <a:solidFill>
                <a:schemeClr val="dk1"/>
              </a:solidFill>
              <a:effectLst/>
              <a:latin typeface="+mn-lt"/>
              <a:ea typeface="+mn-ea"/>
              <a:cs typeface="+mn-cs"/>
            </a:rPr>
            <a:t>比率は</a:t>
          </a:r>
          <a:r>
            <a:rPr lang="ja-JP" altLang="en-US" sz="1100">
              <a:solidFill>
                <a:schemeClr val="dk1"/>
              </a:solidFill>
              <a:effectLst/>
              <a:latin typeface="+mn-lt"/>
              <a:ea typeface="+mn-ea"/>
              <a:cs typeface="+mn-cs"/>
            </a:rPr>
            <a:t>ゆるやかに改善していく</a:t>
          </a:r>
          <a:r>
            <a:rPr lang="ja-JP" altLang="ja-JP" sz="1100">
              <a:solidFill>
                <a:schemeClr val="dk1"/>
              </a:solidFill>
              <a:effectLst/>
              <a:latin typeface="+mn-lt"/>
              <a:ea typeface="+mn-ea"/>
              <a:cs typeface="+mn-cs"/>
            </a:rPr>
            <a:t>見込みではあるが、本市の公共施設については老朽化が進んでおり、</a:t>
          </a:r>
          <a:r>
            <a:rPr lang="ja-JP" altLang="en-US" sz="1100">
              <a:solidFill>
                <a:schemeClr val="dk1"/>
              </a:solidFill>
              <a:effectLst/>
              <a:latin typeface="+mn-lt"/>
              <a:ea typeface="+mn-ea"/>
              <a:cs typeface="+mn-cs"/>
            </a:rPr>
            <a:t>施設更新等に係る</a:t>
          </a:r>
          <a:r>
            <a:rPr lang="ja-JP" altLang="ja-JP" sz="1100">
              <a:solidFill>
                <a:schemeClr val="dk1"/>
              </a:solidFill>
              <a:effectLst/>
              <a:latin typeface="+mn-lt"/>
              <a:ea typeface="+mn-ea"/>
              <a:cs typeface="+mn-cs"/>
            </a:rPr>
            <a:t>財源</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地方債</a:t>
          </a:r>
          <a:r>
            <a:rPr lang="ja-JP" altLang="en-US" sz="1100">
              <a:solidFill>
                <a:schemeClr val="dk1"/>
              </a:solidFill>
              <a:effectLst/>
              <a:latin typeface="+mn-lt"/>
              <a:ea typeface="+mn-ea"/>
              <a:cs typeface="+mn-cs"/>
            </a:rPr>
            <a:t>に求め</a:t>
          </a:r>
          <a:r>
            <a:rPr lang="ja-JP" altLang="ja-JP" sz="1100">
              <a:solidFill>
                <a:schemeClr val="dk1"/>
              </a:solidFill>
              <a:effectLst/>
              <a:latin typeface="+mn-lt"/>
              <a:ea typeface="+mn-ea"/>
              <a:cs typeface="+mn-cs"/>
            </a:rPr>
            <a:t>ざるを得</a:t>
          </a:r>
          <a:r>
            <a:rPr lang="ja-JP" altLang="en-US" sz="1100">
              <a:solidFill>
                <a:schemeClr val="dk1"/>
              </a:solidFill>
              <a:effectLst/>
              <a:latin typeface="+mn-lt"/>
              <a:ea typeface="+mn-ea"/>
              <a:cs typeface="+mn-cs"/>
            </a:rPr>
            <a:t>ないことから</a:t>
          </a:r>
          <a:r>
            <a:rPr lang="ja-JP" altLang="ja-JP" sz="1100">
              <a:solidFill>
                <a:schemeClr val="dk1"/>
              </a:solidFill>
              <a:effectLst/>
              <a:latin typeface="+mn-lt"/>
              <a:ea typeface="+mn-ea"/>
              <a:cs typeface="+mn-cs"/>
            </a:rPr>
            <a:t>、収支状況や必要度を考慮したうえで事業実施を行う必要がある。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将来負担比率は</a:t>
          </a:r>
          <a:r>
            <a:rPr lang="en-US" altLang="ja-JP" sz="1100" b="0" i="0" baseline="0">
              <a:solidFill>
                <a:schemeClr val="dk1"/>
              </a:solidFill>
              <a:effectLst/>
              <a:latin typeface="+mn-lt"/>
              <a:ea typeface="+mn-ea"/>
              <a:cs typeface="+mn-cs"/>
            </a:rPr>
            <a:t>159.1</a:t>
          </a:r>
          <a:r>
            <a:rPr lang="ja-JP" altLang="en-US" sz="1100" b="0" i="0" baseline="0">
              <a:solidFill>
                <a:schemeClr val="dk1"/>
              </a:solidFill>
              <a:effectLst/>
              <a:latin typeface="+mn-lt"/>
              <a:ea typeface="+mn-ea"/>
              <a:cs typeface="+mn-cs"/>
            </a:rPr>
            <a:t>％と前年度比▲</a:t>
          </a:r>
          <a:r>
            <a:rPr lang="en-US" altLang="ja-JP" sz="1100" b="0" i="0" baseline="0">
              <a:solidFill>
                <a:schemeClr val="dk1"/>
              </a:solidFill>
              <a:effectLst/>
              <a:latin typeface="+mn-lt"/>
              <a:ea typeface="+mn-ea"/>
              <a:cs typeface="+mn-cs"/>
            </a:rPr>
            <a:t>14.4</a:t>
          </a:r>
          <a:r>
            <a:rPr lang="ja-JP" altLang="en-US" sz="1100" b="0" i="0" baseline="0">
              <a:solidFill>
                <a:schemeClr val="dk1"/>
              </a:solidFill>
              <a:effectLst/>
              <a:latin typeface="+mn-lt"/>
              <a:ea typeface="+mn-ea"/>
              <a:cs typeface="+mn-cs"/>
            </a:rPr>
            <a:t>ポイントとなっており、これは職員数の減少等に伴う退職手当負担見込額の減少や基金残高の増加などが要因である。</a:t>
          </a:r>
          <a:r>
            <a:rPr lang="ja-JP" altLang="ja-JP" sz="1100" b="0" i="0" baseline="0">
              <a:solidFill>
                <a:schemeClr val="dk1"/>
              </a:solidFill>
              <a:effectLst/>
              <a:latin typeface="+mn-lt"/>
              <a:ea typeface="+mn-ea"/>
              <a:cs typeface="+mn-cs"/>
            </a:rPr>
            <a:t>将来負担の多くを占める一般会計等が発行した地方債残高</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過去に実施した普通建設事業や職員退職手当の財源として地方債を発行した</a:t>
          </a:r>
          <a:r>
            <a:rPr lang="ja-JP" altLang="en-US" sz="1100" b="0" i="0" baseline="0">
              <a:solidFill>
                <a:schemeClr val="dk1"/>
              </a:solidFill>
              <a:effectLst/>
              <a:latin typeface="+mn-lt"/>
              <a:ea typeface="+mn-ea"/>
              <a:cs typeface="+mn-cs"/>
            </a:rPr>
            <a:t>ことによるもので</a:t>
          </a:r>
          <a:r>
            <a:rPr lang="ja-JP" altLang="ja-JP" sz="1100" b="0" i="0" baseline="0">
              <a:solidFill>
                <a:schemeClr val="dk1"/>
              </a:solidFill>
              <a:effectLst/>
              <a:latin typeface="+mn-lt"/>
              <a:ea typeface="+mn-ea"/>
              <a:cs typeface="+mn-cs"/>
            </a:rPr>
            <a:t>ある。また公営企業が発行した企業債の一般会計からの繰入見込額も大きな割合を示しており、将来負担比率の改善をはかるには、これら地方債残高の増加を抑えながら事業実施を行う必要がある。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29661690</v>
      </c>
      <c r="BO4" s="379"/>
      <c r="BP4" s="379"/>
      <c r="BQ4" s="379"/>
      <c r="BR4" s="379"/>
      <c r="BS4" s="379"/>
      <c r="BT4" s="379"/>
      <c r="BU4" s="380"/>
      <c r="BV4" s="378">
        <v>27755624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1.9</v>
      </c>
      <c r="CU4" s="554"/>
      <c r="CV4" s="554"/>
      <c r="CW4" s="554"/>
      <c r="CX4" s="554"/>
      <c r="CY4" s="554"/>
      <c r="CZ4" s="554"/>
      <c r="DA4" s="555"/>
      <c r="DB4" s="553">
        <v>3</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29324554</v>
      </c>
      <c r="BO5" s="384"/>
      <c r="BP5" s="384"/>
      <c r="BQ5" s="384"/>
      <c r="BR5" s="384"/>
      <c r="BS5" s="384"/>
      <c r="BT5" s="384"/>
      <c r="BU5" s="385"/>
      <c r="BV5" s="383">
        <v>27233170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98.9</v>
      </c>
      <c r="CU5" s="354"/>
      <c r="CV5" s="354"/>
      <c r="CW5" s="354"/>
      <c r="CX5" s="354"/>
      <c r="CY5" s="354"/>
      <c r="CZ5" s="354"/>
      <c r="DA5" s="355"/>
      <c r="DB5" s="353">
        <v>98.3</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337136</v>
      </c>
      <c r="BO6" s="384"/>
      <c r="BP6" s="384"/>
      <c r="BQ6" s="384"/>
      <c r="BR6" s="384"/>
      <c r="BS6" s="384"/>
      <c r="BT6" s="384"/>
      <c r="BU6" s="385"/>
      <c r="BV6" s="383">
        <v>522454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109.4</v>
      </c>
      <c r="CU6" s="528"/>
      <c r="CV6" s="528"/>
      <c r="CW6" s="528"/>
      <c r="CX6" s="528"/>
      <c r="CY6" s="528"/>
      <c r="CZ6" s="528"/>
      <c r="DA6" s="529"/>
      <c r="DB6" s="527">
        <v>108.8</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26608</v>
      </c>
      <c r="BO7" s="384"/>
      <c r="BP7" s="384"/>
      <c r="BQ7" s="384"/>
      <c r="BR7" s="384"/>
      <c r="BS7" s="384"/>
      <c r="BT7" s="384"/>
      <c r="BU7" s="385"/>
      <c r="BV7" s="383">
        <v>25180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16575766</v>
      </c>
      <c r="CU7" s="384"/>
      <c r="CV7" s="384"/>
      <c r="CW7" s="384"/>
      <c r="CX7" s="384"/>
      <c r="CY7" s="384"/>
      <c r="CZ7" s="384"/>
      <c r="DA7" s="385"/>
      <c r="DB7" s="383">
        <v>16413587</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310528</v>
      </c>
      <c r="BO8" s="384"/>
      <c r="BP8" s="384"/>
      <c r="BQ8" s="384"/>
      <c r="BR8" s="384"/>
      <c r="BS8" s="384"/>
      <c r="BT8" s="384"/>
      <c r="BU8" s="385"/>
      <c r="BV8" s="383">
        <v>497274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0.69</v>
      </c>
      <c r="CU8" s="491"/>
      <c r="CV8" s="491"/>
      <c r="CW8" s="491"/>
      <c r="CX8" s="491"/>
      <c r="CY8" s="491"/>
      <c r="CZ8" s="491"/>
      <c r="DA8" s="492"/>
      <c r="DB8" s="490">
        <v>0.69</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77548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-186746</v>
      </c>
      <c r="BO9" s="384"/>
      <c r="BP9" s="384"/>
      <c r="BQ9" s="384"/>
      <c r="BR9" s="384"/>
      <c r="BS9" s="384"/>
      <c r="BT9" s="384"/>
      <c r="BU9" s="385"/>
      <c r="BV9" s="383">
        <v>356191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18.399999999999999</v>
      </c>
      <c r="CU9" s="354"/>
      <c r="CV9" s="354"/>
      <c r="CW9" s="354"/>
      <c r="CX9" s="354"/>
      <c r="CY9" s="354"/>
      <c r="CZ9" s="354"/>
      <c r="DA9" s="355"/>
      <c r="DB9" s="353">
        <v>19.600000000000001</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77673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701092</v>
      </c>
      <c r="BO10" s="384"/>
      <c r="BP10" s="384"/>
      <c r="BQ10" s="384"/>
      <c r="BR10" s="384"/>
      <c r="BS10" s="384"/>
      <c r="BT10" s="384"/>
      <c r="BU10" s="385"/>
      <c r="BV10" s="383">
        <v>117769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76534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109330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75358</v>
      </c>
      <c r="S13" s="483"/>
      <c r="T13" s="483"/>
      <c r="U13" s="483"/>
      <c r="V13" s="484"/>
      <c r="W13" s="470" t="s">
        <v>123</v>
      </c>
      <c r="X13" s="396"/>
      <c r="Y13" s="396"/>
      <c r="Z13" s="396"/>
      <c r="AA13" s="396"/>
      <c r="AB13" s="397"/>
      <c r="AC13" s="359">
        <v>90</v>
      </c>
      <c r="AD13" s="360"/>
      <c r="AE13" s="360"/>
      <c r="AF13" s="360"/>
      <c r="AG13" s="361"/>
      <c r="AH13" s="359">
        <v>76</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405016</v>
      </c>
      <c r="BO13" s="384"/>
      <c r="BP13" s="384"/>
      <c r="BQ13" s="384"/>
      <c r="BR13" s="384"/>
      <c r="BS13" s="384"/>
      <c r="BT13" s="384"/>
      <c r="BU13" s="385"/>
      <c r="BV13" s="383">
        <v>473960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18.5</v>
      </c>
      <c r="CU13" s="354"/>
      <c r="CV13" s="354"/>
      <c r="CW13" s="354"/>
      <c r="CX13" s="354"/>
      <c r="CY13" s="354"/>
      <c r="CZ13" s="354"/>
      <c r="DA13" s="355"/>
      <c r="DB13" s="353">
        <v>18.5</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76825</v>
      </c>
      <c r="S14" s="483"/>
      <c r="T14" s="483"/>
      <c r="U14" s="483"/>
      <c r="V14" s="484"/>
      <c r="W14" s="485"/>
      <c r="X14" s="399"/>
      <c r="Y14" s="399"/>
      <c r="Z14" s="399"/>
      <c r="AA14" s="399"/>
      <c r="AB14" s="400"/>
      <c r="AC14" s="475">
        <v>0.3</v>
      </c>
      <c r="AD14" s="476"/>
      <c r="AE14" s="476"/>
      <c r="AF14" s="476"/>
      <c r="AG14" s="477"/>
      <c r="AH14" s="475">
        <v>0.2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159.1</v>
      </c>
      <c r="CU14" s="454"/>
      <c r="CV14" s="454"/>
      <c r="CW14" s="454"/>
      <c r="CX14" s="454"/>
      <c r="CY14" s="454"/>
      <c r="CZ14" s="454"/>
      <c r="DA14" s="455"/>
      <c r="DB14" s="486">
        <v>173.5</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75667</v>
      </c>
      <c r="S15" s="483"/>
      <c r="T15" s="483"/>
      <c r="U15" s="483"/>
      <c r="V15" s="484"/>
      <c r="W15" s="470" t="s">
        <v>130</v>
      </c>
      <c r="X15" s="396"/>
      <c r="Y15" s="396"/>
      <c r="Z15" s="396"/>
      <c r="AA15" s="396"/>
      <c r="AB15" s="397"/>
      <c r="AC15" s="359">
        <v>7884</v>
      </c>
      <c r="AD15" s="360"/>
      <c r="AE15" s="360"/>
      <c r="AF15" s="360"/>
      <c r="AG15" s="361"/>
      <c r="AH15" s="359">
        <v>9512</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8553490</v>
      </c>
      <c r="BO15" s="379"/>
      <c r="BP15" s="379"/>
      <c r="BQ15" s="379"/>
      <c r="BR15" s="379"/>
      <c r="BS15" s="379"/>
      <c r="BT15" s="379"/>
      <c r="BU15" s="380"/>
      <c r="BV15" s="378">
        <v>8501684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25.6</v>
      </c>
      <c r="AD16" s="476"/>
      <c r="AE16" s="476"/>
      <c r="AF16" s="476"/>
      <c r="AG16" s="477"/>
      <c r="AH16" s="475">
        <v>27.7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12336004</v>
      </c>
      <c r="BO16" s="384"/>
      <c r="BP16" s="384"/>
      <c r="BQ16" s="384"/>
      <c r="BR16" s="384"/>
      <c r="BS16" s="384"/>
      <c r="BT16" s="384"/>
      <c r="BU16" s="385"/>
      <c r="BV16" s="383">
        <v>12386108</v>
      </c>
      <c r="BW16" s="384"/>
      <c r="BX16" s="384"/>
      <c r="BY16" s="384"/>
      <c r="BZ16" s="384"/>
      <c r="CA16" s="384"/>
      <c r="CB16" s="384"/>
      <c r="CC16" s="385"/>
      <c r="CD16" s="152"/>
      <c r="CE16" s="381" t="s">
        <v>136</v>
      </c>
      <c r="CF16" s="381"/>
      <c r="CG16" s="381"/>
      <c r="CH16" s="381"/>
      <c r="CI16" s="381"/>
      <c r="CJ16" s="381"/>
      <c r="CK16" s="381"/>
      <c r="CL16" s="381"/>
      <c r="CM16" s="381"/>
      <c r="CN16" s="381"/>
      <c r="CO16" s="381"/>
      <c r="CP16" s="381"/>
      <c r="CQ16" s="381"/>
      <c r="CR16" s="381"/>
      <c r="CS16" s="382"/>
      <c r="CT16" s="353">
        <v>5.7</v>
      </c>
      <c r="CU16" s="354"/>
      <c r="CV16" s="354"/>
      <c r="CW16" s="354"/>
      <c r="CX16" s="354"/>
      <c r="CY16" s="354"/>
      <c r="CZ16" s="354"/>
      <c r="DA16" s="355"/>
      <c r="DB16" s="353">
        <v>8.8000000000000007</v>
      </c>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134</v>
      </c>
      <c r="S17" s="468"/>
      <c r="T17" s="468"/>
      <c r="U17" s="468"/>
      <c r="V17" s="469"/>
      <c r="W17" s="470" t="s">
        <v>138</v>
      </c>
      <c r="X17" s="396"/>
      <c r="Y17" s="396"/>
      <c r="Z17" s="396"/>
      <c r="AA17" s="396"/>
      <c r="AB17" s="397"/>
      <c r="AC17" s="359">
        <v>22790</v>
      </c>
      <c r="AD17" s="360"/>
      <c r="AE17" s="360"/>
      <c r="AF17" s="360"/>
      <c r="AG17" s="361"/>
      <c r="AH17" s="359">
        <v>24221</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11132851</v>
      </c>
      <c r="BO17" s="384"/>
      <c r="BP17" s="384"/>
      <c r="BQ17" s="384"/>
      <c r="BR17" s="384"/>
      <c r="BS17" s="384"/>
      <c r="BT17" s="384"/>
      <c r="BU17" s="385"/>
      <c r="BV17" s="383">
        <v>11025224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13.36</v>
      </c>
      <c r="M18" s="446"/>
      <c r="N18" s="446"/>
      <c r="O18" s="446"/>
      <c r="P18" s="446"/>
      <c r="Q18" s="446"/>
      <c r="R18" s="447"/>
      <c r="S18" s="447"/>
      <c r="T18" s="447"/>
      <c r="U18" s="447"/>
      <c r="V18" s="448"/>
      <c r="W18" s="462"/>
      <c r="X18" s="463"/>
      <c r="Y18" s="463"/>
      <c r="Z18" s="463"/>
      <c r="AA18" s="463"/>
      <c r="AB18" s="471"/>
      <c r="AC18" s="347">
        <v>74.099999999999994</v>
      </c>
      <c r="AD18" s="348"/>
      <c r="AE18" s="348"/>
      <c r="AF18" s="348"/>
      <c r="AG18" s="449"/>
      <c r="AH18" s="347">
        <v>70.599999999999994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16857707</v>
      </c>
      <c r="BO18" s="384"/>
      <c r="BP18" s="384"/>
      <c r="BQ18" s="384"/>
      <c r="BR18" s="384"/>
      <c r="BS18" s="384"/>
      <c r="BT18" s="384"/>
      <c r="BU18" s="385"/>
      <c r="BV18" s="383">
        <v>16497215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5804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19587704</v>
      </c>
      <c r="BO19" s="384"/>
      <c r="BP19" s="384"/>
      <c r="BQ19" s="384"/>
      <c r="BR19" s="384"/>
      <c r="BS19" s="384"/>
      <c r="BT19" s="384"/>
      <c r="BU19" s="385"/>
      <c r="BV19" s="383">
        <v>18851021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30962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31789981</v>
      </c>
      <c r="BO23" s="384"/>
      <c r="BP23" s="384"/>
      <c r="BQ23" s="384"/>
      <c r="BR23" s="384"/>
      <c r="BS23" s="384"/>
      <c r="BT23" s="384"/>
      <c r="BU23" s="385"/>
      <c r="BV23" s="383">
        <v>31622260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8010</v>
      </c>
      <c r="R24" s="360"/>
      <c r="S24" s="360"/>
      <c r="T24" s="360"/>
      <c r="U24" s="360"/>
      <c r="V24" s="361"/>
      <c r="W24" s="425"/>
      <c r="X24" s="416"/>
      <c r="Y24" s="417"/>
      <c r="Z24" s="356" t="s">
        <v>154</v>
      </c>
      <c r="AA24" s="357"/>
      <c r="AB24" s="357"/>
      <c r="AC24" s="357"/>
      <c r="AD24" s="357"/>
      <c r="AE24" s="357"/>
      <c r="AF24" s="357"/>
      <c r="AG24" s="358"/>
      <c r="AH24" s="359">
        <v>374</v>
      </c>
      <c r="AI24" s="360"/>
      <c r="AJ24" s="360"/>
      <c r="AK24" s="360"/>
      <c r="AL24" s="361"/>
      <c r="AM24" s="359">
        <v>1110780</v>
      </c>
      <c r="AN24" s="360"/>
      <c r="AO24" s="360"/>
      <c r="AP24" s="360"/>
      <c r="AQ24" s="360"/>
      <c r="AR24" s="361"/>
      <c r="AS24" s="359">
        <v>2970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19564937</v>
      </c>
      <c r="BO24" s="384"/>
      <c r="BP24" s="384"/>
      <c r="BQ24" s="384"/>
      <c r="BR24" s="384"/>
      <c r="BS24" s="384"/>
      <c r="BT24" s="384"/>
      <c r="BU24" s="385"/>
      <c r="BV24" s="383">
        <v>17978153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7110</v>
      </c>
      <c r="R25" s="360"/>
      <c r="S25" s="360"/>
      <c r="T25" s="360"/>
      <c r="U25" s="360"/>
      <c r="V25" s="361"/>
      <c r="W25" s="425"/>
      <c r="X25" s="416"/>
      <c r="Y25" s="417"/>
      <c r="Z25" s="356" t="s">
        <v>157</v>
      </c>
      <c r="AA25" s="357"/>
      <c r="AB25" s="357"/>
      <c r="AC25" s="357"/>
      <c r="AD25" s="357"/>
      <c r="AE25" s="357"/>
      <c r="AF25" s="357"/>
      <c r="AG25" s="358"/>
      <c r="AH25" s="359">
        <v>84</v>
      </c>
      <c r="AI25" s="360"/>
      <c r="AJ25" s="360"/>
      <c r="AK25" s="360"/>
      <c r="AL25" s="361"/>
      <c r="AM25" s="359">
        <v>244860</v>
      </c>
      <c r="AN25" s="360"/>
      <c r="AO25" s="360"/>
      <c r="AP25" s="360"/>
      <c r="AQ25" s="360"/>
      <c r="AR25" s="361"/>
      <c r="AS25" s="359">
        <v>2915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7198137</v>
      </c>
      <c r="BO25" s="379"/>
      <c r="BP25" s="379"/>
      <c r="BQ25" s="379"/>
      <c r="BR25" s="379"/>
      <c r="BS25" s="379"/>
      <c r="BT25" s="379"/>
      <c r="BU25" s="380"/>
      <c r="BV25" s="378">
        <v>7213885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6440</v>
      </c>
      <c r="R26" s="360"/>
      <c r="S26" s="360"/>
      <c r="T26" s="360"/>
      <c r="U26" s="360"/>
      <c r="V26" s="361"/>
      <c r="W26" s="425"/>
      <c r="X26" s="416"/>
      <c r="Y26" s="417"/>
      <c r="Z26" s="356" t="s">
        <v>160</v>
      </c>
      <c r="AA26" s="436"/>
      <c r="AB26" s="436"/>
      <c r="AC26" s="436"/>
      <c r="AD26" s="436"/>
      <c r="AE26" s="436"/>
      <c r="AF26" s="436"/>
      <c r="AG26" s="437"/>
      <c r="AH26" s="359">
        <v>21</v>
      </c>
      <c r="AI26" s="360"/>
      <c r="AJ26" s="360"/>
      <c r="AK26" s="360"/>
      <c r="AL26" s="361"/>
      <c r="AM26" s="359">
        <v>63084</v>
      </c>
      <c r="AN26" s="360"/>
      <c r="AO26" s="360"/>
      <c r="AP26" s="360"/>
      <c r="AQ26" s="360"/>
      <c r="AR26" s="361"/>
      <c r="AS26" s="359">
        <v>3004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56167</v>
      </c>
      <c r="BO26" s="384"/>
      <c r="BP26" s="384"/>
      <c r="BQ26" s="384"/>
      <c r="BR26" s="384"/>
      <c r="BS26" s="384"/>
      <c r="BT26" s="384"/>
      <c r="BU26" s="385"/>
      <c r="BV26" s="383">
        <v>30330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5795</v>
      </c>
      <c r="R27" s="360"/>
      <c r="S27" s="360"/>
      <c r="T27" s="360"/>
      <c r="U27" s="360"/>
      <c r="V27" s="361"/>
      <c r="W27" s="425"/>
      <c r="X27" s="416"/>
      <c r="Y27" s="417"/>
      <c r="Z27" s="356" t="s">
        <v>163</v>
      </c>
      <c r="AA27" s="357"/>
      <c r="AB27" s="357"/>
      <c r="AC27" s="357"/>
      <c r="AD27" s="357"/>
      <c r="AE27" s="357"/>
      <c r="AF27" s="357"/>
      <c r="AG27" s="358"/>
      <c r="AH27" s="359">
        <v>44</v>
      </c>
      <c r="AI27" s="360"/>
      <c r="AJ27" s="360"/>
      <c r="AK27" s="360"/>
      <c r="AL27" s="361"/>
      <c r="AM27" s="359">
        <v>137625</v>
      </c>
      <c r="AN27" s="360"/>
      <c r="AO27" s="360"/>
      <c r="AP27" s="360"/>
      <c r="AQ27" s="360"/>
      <c r="AR27" s="361"/>
      <c r="AS27" s="359">
        <v>3128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5510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1015100</v>
      </c>
      <c r="BO28" s="379"/>
      <c r="BP28" s="379"/>
      <c r="BQ28" s="379"/>
      <c r="BR28" s="379"/>
      <c r="BS28" s="379"/>
      <c r="BT28" s="379"/>
      <c r="BU28" s="380"/>
      <c r="BV28" s="378">
        <v>423338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15</v>
      </c>
      <c r="M29" s="360"/>
      <c r="N29" s="360"/>
      <c r="O29" s="360"/>
      <c r="P29" s="361"/>
      <c r="Q29" s="359">
        <v>5225</v>
      </c>
      <c r="R29" s="360"/>
      <c r="S29" s="360"/>
      <c r="T29" s="360"/>
      <c r="U29" s="360"/>
      <c r="V29" s="361"/>
      <c r="W29" s="425"/>
      <c r="X29" s="416"/>
      <c r="Y29" s="417"/>
      <c r="Z29" s="356" t="s">
        <v>170</v>
      </c>
      <c r="AA29" s="357"/>
      <c r="AB29" s="357"/>
      <c r="AC29" s="357"/>
      <c r="AD29" s="357"/>
      <c r="AE29" s="357"/>
      <c r="AF29" s="357"/>
      <c r="AG29" s="358"/>
      <c r="AH29" s="359">
        <v>418</v>
      </c>
      <c r="AI29" s="360"/>
      <c r="AJ29" s="360"/>
      <c r="AK29" s="360"/>
      <c r="AL29" s="361"/>
      <c r="AM29" s="359">
        <v>1248405</v>
      </c>
      <c r="AN29" s="360"/>
      <c r="AO29" s="360"/>
      <c r="AP29" s="360"/>
      <c r="AQ29" s="360"/>
      <c r="AR29" s="361"/>
      <c r="AS29" s="359">
        <v>2987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120</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2294177</v>
      </c>
      <c r="BO30" s="387"/>
      <c r="BP30" s="387"/>
      <c r="BQ30" s="387"/>
      <c r="BR30" s="387"/>
      <c r="BS30" s="387"/>
      <c r="BT30" s="387"/>
      <c r="BU30" s="388"/>
      <c r="BV30" s="386">
        <v>2164921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泉大津市水道事業会計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泉州水防事務組合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泉大津市土地開発公社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泉大津市立病院事業会計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泉北水道企業団</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泉大津マリン</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泉大津市、和泉市墓地組合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泉大津埠頭</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高石市、泉大津市墓地組合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泉北環境整備施設組合（一般会計）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泉北環境整備施設組合（公共下水道事業特別会計）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泉北環境整備施設組合（廃棄物発電事業特別会計）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大阪府都市競艇組合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大阪府後期高齢者医療広域連合（一般会計）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大阪府後期高齢者医療広域連合（後期高齢者医療特別会計）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election activeCell="L3" sqref="L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79" t="s">
        <v>24</v>
      </c>
      <c r="C41" s="1180"/>
      <c r="D41" s="81"/>
      <c r="E41" s="1181" t="s">
        <v>25</v>
      </c>
      <c r="F41" s="1181"/>
      <c r="G41" s="1181"/>
      <c r="H41" s="1182"/>
      <c r="I41" s="82">
        <v>31963</v>
      </c>
      <c r="J41" s="83">
        <v>32314</v>
      </c>
      <c r="K41" s="83">
        <v>31884</v>
      </c>
      <c r="L41" s="83">
        <v>31708</v>
      </c>
      <c r="M41" s="84">
        <v>31918</v>
      </c>
    </row>
    <row r="42" spans="2:13" ht="27.75" customHeight="1" x14ac:dyDescent="0.15">
      <c r="B42" s="1169"/>
      <c r="C42" s="1170"/>
      <c r="D42" s="85"/>
      <c r="E42" s="1173" t="s">
        <v>26</v>
      </c>
      <c r="F42" s="1173"/>
      <c r="G42" s="1173"/>
      <c r="H42" s="1174"/>
      <c r="I42" s="86">
        <v>4311</v>
      </c>
      <c r="J42" s="87">
        <v>3786</v>
      </c>
      <c r="K42" s="87">
        <v>3728</v>
      </c>
      <c r="L42" s="87">
        <v>3631</v>
      </c>
      <c r="M42" s="88">
        <v>3566</v>
      </c>
    </row>
    <row r="43" spans="2:13" ht="27.75" customHeight="1" x14ac:dyDescent="0.15">
      <c r="B43" s="1169"/>
      <c r="C43" s="1170"/>
      <c r="D43" s="85"/>
      <c r="E43" s="1173" t="s">
        <v>27</v>
      </c>
      <c r="F43" s="1173"/>
      <c r="G43" s="1173"/>
      <c r="H43" s="1174"/>
      <c r="I43" s="86">
        <v>28141</v>
      </c>
      <c r="J43" s="87">
        <v>26713</v>
      </c>
      <c r="K43" s="87">
        <v>25472</v>
      </c>
      <c r="L43" s="87">
        <v>25107</v>
      </c>
      <c r="M43" s="88">
        <v>24834</v>
      </c>
    </row>
    <row r="44" spans="2:13" ht="27.75" customHeight="1" x14ac:dyDescent="0.15">
      <c r="B44" s="1169"/>
      <c r="C44" s="1170"/>
      <c r="D44" s="85"/>
      <c r="E44" s="1173" t="s">
        <v>28</v>
      </c>
      <c r="F44" s="1173"/>
      <c r="G44" s="1173"/>
      <c r="H44" s="1174"/>
      <c r="I44" s="86">
        <v>3177</v>
      </c>
      <c r="J44" s="87">
        <v>2843</v>
      </c>
      <c r="K44" s="87">
        <v>2478</v>
      </c>
      <c r="L44" s="87">
        <v>2248</v>
      </c>
      <c r="M44" s="88">
        <v>1934</v>
      </c>
    </row>
    <row r="45" spans="2:13" ht="27.75" customHeight="1" x14ac:dyDescent="0.15">
      <c r="B45" s="1169"/>
      <c r="C45" s="1170"/>
      <c r="D45" s="85"/>
      <c r="E45" s="1173" t="s">
        <v>29</v>
      </c>
      <c r="F45" s="1173"/>
      <c r="G45" s="1173"/>
      <c r="H45" s="1174"/>
      <c r="I45" s="86">
        <v>4519</v>
      </c>
      <c r="J45" s="87">
        <v>4405</v>
      </c>
      <c r="K45" s="87">
        <v>3998</v>
      </c>
      <c r="L45" s="87">
        <v>3870</v>
      </c>
      <c r="M45" s="88">
        <v>3357</v>
      </c>
    </row>
    <row r="46" spans="2:13" ht="27.75" customHeight="1" x14ac:dyDescent="0.15">
      <c r="B46" s="1169"/>
      <c r="C46" s="1170"/>
      <c r="D46" s="85"/>
      <c r="E46" s="1173" t="s">
        <v>30</v>
      </c>
      <c r="F46" s="1173"/>
      <c r="G46" s="1173"/>
      <c r="H46" s="1174"/>
      <c r="I46" s="86">
        <v>1218</v>
      </c>
      <c r="J46" s="87">
        <v>963</v>
      </c>
      <c r="K46" s="87">
        <v>982</v>
      </c>
      <c r="L46" s="87">
        <v>1042</v>
      </c>
      <c r="M46" s="88">
        <v>1058</v>
      </c>
    </row>
    <row r="47" spans="2:13" ht="27.75" customHeight="1" x14ac:dyDescent="0.15">
      <c r="B47" s="1169"/>
      <c r="C47" s="1170"/>
      <c r="D47" s="85"/>
      <c r="E47" s="1173" t="s">
        <v>31</v>
      </c>
      <c r="F47" s="1173"/>
      <c r="G47" s="1173"/>
      <c r="H47" s="1174"/>
      <c r="I47" s="86">
        <v>2171</v>
      </c>
      <c r="J47" s="87">
        <v>1231</v>
      </c>
      <c r="K47" s="87">
        <v>541</v>
      </c>
      <c r="L47" s="87" t="s">
        <v>478</v>
      </c>
      <c r="M47" s="88" t="s">
        <v>478</v>
      </c>
    </row>
    <row r="48" spans="2:13" ht="27.75" customHeight="1" x14ac:dyDescent="0.15">
      <c r="B48" s="1171"/>
      <c r="C48" s="1172"/>
      <c r="D48" s="85"/>
      <c r="E48" s="1173" t="s">
        <v>32</v>
      </c>
      <c r="F48" s="1173"/>
      <c r="G48" s="1173"/>
      <c r="H48" s="1174"/>
      <c r="I48" s="86" t="s">
        <v>478</v>
      </c>
      <c r="J48" s="87" t="s">
        <v>478</v>
      </c>
      <c r="K48" s="87" t="s">
        <v>478</v>
      </c>
      <c r="L48" s="87" t="s">
        <v>478</v>
      </c>
      <c r="M48" s="88" t="s">
        <v>478</v>
      </c>
    </row>
    <row r="49" spans="2:13" ht="27.75" customHeight="1" x14ac:dyDescent="0.15">
      <c r="B49" s="1167" t="s">
        <v>33</v>
      </c>
      <c r="C49" s="1168"/>
      <c r="D49" s="89"/>
      <c r="E49" s="1173" t="s">
        <v>34</v>
      </c>
      <c r="F49" s="1173"/>
      <c r="G49" s="1173"/>
      <c r="H49" s="1174"/>
      <c r="I49" s="86">
        <v>1075</v>
      </c>
      <c r="J49" s="87">
        <v>1429</v>
      </c>
      <c r="K49" s="87">
        <v>1799</v>
      </c>
      <c r="L49" s="87">
        <v>2299</v>
      </c>
      <c r="M49" s="88">
        <v>3057</v>
      </c>
    </row>
    <row r="50" spans="2:13" ht="27.75" customHeight="1" x14ac:dyDescent="0.15">
      <c r="B50" s="1169"/>
      <c r="C50" s="1170"/>
      <c r="D50" s="85"/>
      <c r="E50" s="1173" t="s">
        <v>35</v>
      </c>
      <c r="F50" s="1173"/>
      <c r="G50" s="1173"/>
      <c r="H50" s="1174"/>
      <c r="I50" s="86">
        <v>9926</v>
      </c>
      <c r="J50" s="87">
        <v>9613</v>
      </c>
      <c r="K50" s="87">
        <v>9128</v>
      </c>
      <c r="L50" s="87">
        <v>8834</v>
      </c>
      <c r="M50" s="88">
        <v>8482</v>
      </c>
    </row>
    <row r="51" spans="2:13" ht="27.75" customHeight="1" x14ac:dyDescent="0.15">
      <c r="B51" s="1171"/>
      <c r="C51" s="1172"/>
      <c r="D51" s="85"/>
      <c r="E51" s="1173" t="s">
        <v>36</v>
      </c>
      <c r="F51" s="1173"/>
      <c r="G51" s="1173"/>
      <c r="H51" s="1174"/>
      <c r="I51" s="86">
        <v>31758</v>
      </c>
      <c r="J51" s="87">
        <v>31907</v>
      </c>
      <c r="K51" s="87">
        <v>31790</v>
      </c>
      <c r="L51" s="87">
        <v>32499</v>
      </c>
      <c r="M51" s="88">
        <v>32905</v>
      </c>
    </row>
    <row r="52" spans="2:13" ht="27.75" customHeight="1" thickBot="1" x14ac:dyDescent="0.2">
      <c r="B52" s="1175" t="s">
        <v>37</v>
      </c>
      <c r="C52" s="1176"/>
      <c r="D52" s="90"/>
      <c r="E52" s="1177" t="s">
        <v>38</v>
      </c>
      <c r="F52" s="1177"/>
      <c r="G52" s="1177"/>
      <c r="H52" s="1178"/>
      <c r="I52" s="91">
        <v>32741</v>
      </c>
      <c r="J52" s="92">
        <v>29307</v>
      </c>
      <c r="K52" s="92">
        <v>26368</v>
      </c>
      <c r="L52" s="92">
        <v>23974</v>
      </c>
      <c r="M52" s="93">
        <v>22223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27611</v>
      </c>
      <c r="E3" s="116"/>
      <c r="F3" s="117">
        <v>38558</v>
      </c>
      <c r="G3" s="118"/>
      <c r="H3" s="119"/>
    </row>
    <row r="4" spans="1:8" x14ac:dyDescent="0.15">
      <c r="A4" s="120"/>
      <c r="B4" s="121"/>
      <c r="C4" s="122"/>
      <c r="D4" s="123">
        <v>17336</v>
      </c>
      <c r="E4" s="124"/>
      <c r="F4" s="125">
        <v>24217</v>
      </c>
      <c r="G4" s="126"/>
      <c r="H4" s="127"/>
    </row>
    <row r="5" spans="1:8" x14ac:dyDescent="0.15">
      <c r="A5" s="108" t="s">
        <v>511</v>
      </c>
      <c r="B5" s="113"/>
      <c r="C5" s="114"/>
      <c r="D5" s="115">
        <v>40354</v>
      </c>
      <c r="E5" s="116"/>
      <c r="F5" s="117">
        <v>40203</v>
      </c>
      <c r="G5" s="118"/>
      <c r="H5" s="119"/>
    </row>
    <row r="6" spans="1:8" x14ac:dyDescent="0.15">
      <c r="A6" s="120"/>
      <c r="B6" s="121"/>
      <c r="C6" s="122"/>
      <c r="D6" s="123">
        <v>23743</v>
      </c>
      <c r="E6" s="124"/>
      <c r="F6" s="125">
        <v>23352</v>
      </c>
      <c r="G6" s="126"/>
      <c r="H6" s="127"/>
    </row>
    <row r="7" spans="1:8" x14ac:dyDescent="0.15">
      <c r="A7" s="108" t="s">
        <v>512</v>
      </c>
      <c r="B7" s="113"/>
      <c r="C7" s="114"/>
      <c r="D7" s="115">
        <v>22534</v>
      </c>
      <c r="E7" s="116"/>
      <c r="F7" s="117">
        <v>47569</v>
      </c>
      <c r="G7" s="118"/>
      <c r="H7" s="119"/>
    </row>
    <row r="8" spans="1:8" x14ac:dyDescent="0.15">
      <c r="A8" s="120"/>
      <c r="B8" s="121"/>
      <c r="C8" s="122"/>
      <c r="D8" s="123">
        <v>10029</v>
      </c>
      <c r="E8" s="124"/>
      <c r="F8" s="125">
        <v>26255</v>
      </c>
      <c r="G8" s="126"/>
      <c r="H8" s="127"/>
    </row>
    <row r="9" spans="1:8" x14ac:dyDescent="0.15">
      <c r="A9" s="108" t="s">
        <v>513</v>
      </c>
      <c r="B9" s="113"/>
      <c r="C9" s="114"/>
      <c r="D9" s="115">
        <v>27602</v>
      </c>
      <c r="E9" s="116"/>
      <c r="F9" s="117">
        <v>50880</v>
      </c>
      <c r="G9" s="118"/>
      <c r="H9" s="119"/>
    </row>
    <row r="10" spans="1:8" x14ac:dyDescent="0.15">
      <c r="A10" s="120"/>
      <c r="B10" s="121"/>
      <c r="C10" s="122"/>
      <c r="D10" s="123">
        <v>12080</v>
      </c>
      <c r="E10" s="124"/>
      <c r="F10" s="125">
        <v>26879</v>
      </c>
      <c r="G10" s="126"/>
      <c r="H10" s="127"/>
    </row>
    <row r="11" spans="1:8" x14ac:dyDescent="0.15">
      <c r="A11" s="108" t="s">
        <v>514</v>
      </c>
      <c r="B11" s="113"/>
      <c r="C11" s="114"/>
      <c r="D11" s="115">
        <v>45003</v>
      </c>
      <c r="E11" s="116"/>
      <c r="F11" s="117">
        <v>63956</v>
      </c>
      <c r="G11" s="118"/>
      <c r="H11" s="119"/>
    </row>
    <row r="12" spans="1:8" x14ac:dyDescent="0.15">
      <c r="A12" s="120"/>
      <c r="B12" s="121"/>
      <c r="C12" s="128"/>
      <c r="D12" s="123">
        <v>11536</v>
      </c>
      <c r="E12" s="124"/>
      <c r="F12" s="125">
        <v>29239</v>
      </c>
      <c r="G12" s="126"/>
      <c r="H12" s="127"/>
    </row>
    <row r="13" spans="1:8" x14ac:dyDescent="0.15">
      <c r="A13" s="108"/>
      <c r="B13" s="113"/>
      <c r="C13" s="129"/>
      <c r="D13" s="130">
        <v>32621</v>
      </c>
      <c r="E13" s="131"/>
      <c r="F13" s="132">
        <v>48233</v>
      </c>
      <c r="G13" s="133"/>
      <c r="H13" s="119"/>
    </row>
    <row r="14" spans="1:8" x14ac:dyDescent="0.15">
      <c r="A14" s="120"/>
      <c r="B14" s="121"/>
      <c r="C14" s="122"/>
      <c r="D14" s="123">
        <v>14945</v>
      </c>
      <c r="E14" s="124"/>
      <c r="F14" s="125">
        <v>25988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1.25</v>
      </c>
      <c r="C19" s="134">
        <f>ROUND(VALUE(SUBSTITUTE(実質収支比率等に係る経年分析!G$48,"▲","-")),2)</f>
        <v>0.65</v>
      </c>
      <c r="D19" s="134">
        <f>ROUND(VALUE(SUBSTITUTE(実質収支比率等に係る経年分析!H$48,"▲","-")),2)</f>
        <v>0.87</v>
      </c>
      <c r="E19" s="134">
        <f>ROUND(VALUE(SUBSTITUTE(実質収支比率等に係る経年分析!I$48,"▲","-")),2)</f>
        <v>3.03</v>
      </c>
      <c r="F19" s="134">
        <f>ROUND(VALUE(SUBSTITUTE(実質収支比率等に係る経年分析!J$48,"▲","-")),2)</f>
        <v>1.87</v>
      </c>
    </row>
    <row r="20" spans="1:11" x14ac:dyDescent="0.15">
      <c r="A20" s="134" t="s">
        <v>43</v>
      </c>
      <c r="B20" s="134" t="e">
        <f>ROUND(VALUE(SUBSTITUTE(実質収支比率等に係る経年分析!F$47,"▲","-")),2)</f>
        <v>#VALUE!</v>
      </c>
      <c r="C20" s="134">
        <f>ROUND(VALUE(SUBSTITUTE(実質収支比率等に係る経年分析!G$47,"▲","-")),2)</f>
        <v>1.07</v>
      </c>
      <c r="D20" s="134">
        <f>ROUND(VALUE(SUBSTITUTE(実質収支比率等に係る経年分析!H$47,"▲","-")),2)</f>
        <v>1.89</v>
      </c>
      <c r="E20" s="134">
        <f>ROUND(VALUE(SUBSTITUTE(実質収支比率等に係る経年分析!I$47,"▲","-")),2)</f>
        <v>2.58</v>
      </c>
      <c r="F20" s="134">
        <f>ROUND(VALUE(SUBSTITUTE(実質収支比率等に係る経年分析!J$47,"▲","-")),2)</f>
        <v>6.12</v>
      </c>
    </row>
    <row r="21" spans="1:11" x14ac:dyDescent="0.15">
      <c r="A21" s="134" t="s">
        <v>44</v>
      </c>
      <c r="B21" s="134">
        <f>IF(ISNUMBER(VALUE(SUBSTITUTE(実質収支比率等に係る経年分析!F$49,"▲","-"))),ROUND(VALUE(SUBSTITUTE(実質収支比率等に係る経年分析!F$49,"▲","-")),2),NA())</f>
        <v>-0.28999999999999998</v>
      </c>
      <c r="C21" s="134">
        <f>IF(ISNUMBER(VALUE(SUBSTITUTE(実質収支比率等に係る経年分析!G$49,"▲","-"))),ROUND(VALUE(SUBSTITUTE(実質収支比率等に係る経年分析!G$49,"▲","-")),2),NA())</f>
        <v>0.51</v>
      </c>
      <c r="D21" s="134">
        <f>IF(ISNUMBER(VALUE(SUBSTITUTE(実質収支比率等に係る経年分析!H$49,"▲","-"))),ROUND(VALUE(SUBSTITUTE(実質収支比率等に係る経年分析!H$49,"▲","-")),2),NA())</f>
        <v>1.04</v>
      </c>
      <c r="E21" s="134">
        <f>IF(ISNUMBER(VALUE(SUBSTITUTE(実質収支比率等に係る経年分析!I$49,"▲","-"))),ROUND(VALUE(SUBSTITUTE(実質収支比率等に係る経年分析!I$49,"▲","-")),2),NA())</f>
        <v>2.89</v>
      </c>
      <c r="F21" s="134">
        <f>IF(ISNUMBER(VALUE(SUBSTITUTE(実質収支比率等に係る経年分析!J$49,"▲","-"))),ROUND(VALUE(SUBSTITUTE(実質収支比率等に係る経年分析!J$49,"▲","-")),2),NA())</f>
        <v>2.44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1.87</v>
      </c>
    </row>
    <row r="33" spans="1:16" x14ac:dyDescent="0.15">
      <c r="A33" s="135" t="str">
        <f>IF(連結実質赤字比率に係る赤字・黒字の構成分析!C$37="",NA(),連結実質赤字比率に係る赤字・黒字の構成分析!C$37)</f>
        <v>泉大津市水道事業会計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3.56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8.61</v>
      </c>
    </row>
    <row r="34" spans="1:16" x14ac:dyDescent="0.15">
      <c r="A34" s="135" t="str">
        <f>IF(連結実質赤字比率に係る赤字・黒字の構成分析!C$36="",NA(),連結実質赤字比率に係る赤字・黒字の構成分析!C$36)</f>
        <v>泉大津市立病院事業会計</v>
      </c>
      <c r="B34" s="135">
        <f>IF(ROUND(VALUE(SUBSTITUTE(連結実質赤字比率に係る赤字・黒字の構成分析!F$36,"▲", "-")), 2) &lt; 0, ABS(ROUND(VALUE(SUBSTITUTE(連結実質赤字比率に係る赤字・黒字の構成分析!F$36,"▲", "-")), 2)), NA())</f>
        <v>2.4900000000000002</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1.59</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1.69</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2.7</v>
      </c>
      <c r="I34" s="135" t="e">
        <f>IF(ROUND(VALUE(SUBSTITUTE(連結実質赤字比率に係る赤字・黒字の構成分析!I$36,"▲", "-")), 2) &gt;= 0, ABS(ROUND(VALUE(SUBSTITUTE(連結実質赤字比率に係る赤字・黒字の構成分析!I$36,"▲", "-")), 2)), NA())</f>
        <v>#N/A</v>
      </c>
      <c r="J34" s="135">
        <f>IF(ROUND(VALUE(SUBSTITUTE(連結実質赤字比率に係る赤字・黒字の構成分析!J$36,"▲", "-")), 2) &lt; 0, ABS(ROUND(VALUE(SUBSTITUTE(連結実質赤字比率に係る赤字・黒字の構成分析!J$36,"▲", "-")), 2)), NA())</f>
        <v>1.81</v>
      </c>
      <c r="K34" s="135" t="e">
        <f>IF(ROUND(VALUE(SUBSTITUTE(連結実質赤字比率に係る赤字・黒字の構成分析!J$36,"▲", "-")), 2) &gt;= 0, ABS(ROUND(VALUE(SUBSTITUTE(連結実質赤字比率に係る赤字・黒字の構成分析!J$36,"▲", "-")), 2)), NA())</f>
        <v>#N/A</v>
      </c>
    </row>
    <row r="35" spans="1:16" x14ac:dyDescent="0.15">
      <c r="A35" s="135" t="str">
        <f>IF(連結実質赤字比率に係る赤字・黒字の構成分析!C$35="",NA(),連結実質赤字比率に係る赤字・黒字の構成分析!C$35)</f>
        <v>国民健康保険事業特別会計</v>
      </c>
      <c r="B35" s="135">
        <f>IF(ROUND(VALUE(SUBSTITUTE(連結実質赤字比率に係る赤字・黒字の構成分析!F$35,"▲", "-")), 2) &lt; 0, ABS(ROUND(VALUE(SUBSTITUTE(連結実質赤字比率に係る赤字・黒字の構成分析!F$35,"▲", "-")), 2)), NA())</f>
        <v>8.48</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5.54</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3.19</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2.08</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1.91</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駐車場事業特別会計</v>
      </c>
      <c r="B36" s="135">
        <f>IF(ROUND(VALUE(SUBSTITUTE(連結実質赤字比率に係る赤字・黒字の構成分析!F$34,"▲", "-")), 2) &lt; 0, ABS(ROUND(VALUE(SUBSTITUTE(連結実質赤字比率に係る赤字・黒字の構成分析!F$34,"▲", "-")), 2)), NA())</f>
        <v>7.85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6.66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5.87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5.19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4.2699999999999996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3396</v>
      </c>
      <c r="E42" s="136"/>
      <c r="F42" s="136"/>
      <c r="G42" s="136">
        <f>'実質公債費比率（分子）の構造'!L$52</f>
        <v>3462</v>
      </c>
      <c r="H42" s="136"/>
      <c r="I42" s="136"/>
      <c r="J42" s="136">
        <f>'実質公債費比率（分子）の構造'!M$52</f>
        <v>3516</v>
      </c>
      <c r="K42" s="136"/>
      <c r="L42" s="136"/>
      <c r="M42" s="136">
        <f>'実質公債費比率（分子）の構造'!N$52</f>
        <v>3493</v>
      </c>
      <c r="N42" s="136"/>
      <c r="O42" s="136"/>
      <c r="P42" s="136">
        <f>'実質公債費比率（分子）の構造'!O$52</f>
        <v>3464</v>
      </c>
    </row>
    <row r="43" spans="1:16" x14ac:dyDescent="0.15">
      <c r="A43" s="136" t="s">
        <v>52</v>
      </c>
      <c r="B43" s="136">
        <f>'実質公債費比率（分子）の構造'!K$51</f>
        <v>7</v>
      </c>
      <c r="C43" s="136"/>
      <c r="D43" s="136"/>
      <c r="E43" s="136">
        <f>'実質公債費比率（分子）の構造'!L$51</f>
        <v>5</v>
      </c>
      <c r="F43" s="136"/>
      <c r="G43" s="136"/>
      <c r="H43" s="136">
        <f>'実質公債費比率（分子）の構造'!M$51</f>
        <v>4</v>
      </c>
      <c r="I43" s="136"/>
      <c r="J43" s="136"/>
      <c r="K43" s="136">
        <f>'実質公債費比率（分子）の構造'!N$51</f>
        <v>3</v>
      </c>
      <c r="L43" s="136"/>
      <c r="M43" s="136"/>
      <c r="N43" s="136">
        <f>'実質公債費比率（分子）の構造'!O$51</f>
        <v>2</v>
      </c>
      <c r="O43" s="136"/>
      <c r="P43" s="136"/>
    </row>
    <row r="44" spans="1:16" x14ac:dyDescent="0.15">
      <c r="A44" s="136" t="s">
        <v>53</v>
      </c>
      <c r="B44" s="136">
        <f>'実質公債費比率（分子）の構造'!K$50</f>
        <v>110</v>
      </c>
      <c r="C44" s="136"/>
      <c r="D44" s="136"/>
      <c r="E44" s="136">
        <f>'実質公債費比率（分子）の構造'!L$50</f>
        <v>109</v>
      </c>
      <c r="F44" s="136"/>
      <c r="G44" s="136"/>
      <c r="H44" s="136">
        <f>'実質公債費比率（分子）の構造'!M$50</f>
        <v>108</v>
      </c>
      <c r="I44" s="136"/>
      <c r="J44" s="136"/>
      <c r="K44" s="136">
        <f>'実質公債費比率（分子）の構造'!N$50</f>
        <v>107</v>
      </c>
      <c r="L44" s="136"/>
      <c r="M44" s="136"/>
      <c r="N44" s="136">
        <f>'実質公債費比率（分子）の構造'!O$50</f>
        <v>105</v>
      </c>
      <c r="O44" s="136"/>
      <c r="P44" s="136"/>
    </row>
    <row r="45" spans="1:16" x14ac:dyDescent="0.15">
      <c r="A45" s="136" t="s">
        <v>54</v>
      </c>
      <c r="B45" s="136">
        <f>'実質公債費比率（分子）の構造'!K$49</f>
        <v>452</v>
      </c>
      <c r="C45" s="136"/>
      <c r="D45" s="136"/>
      <c r="E45" s="136">
        <f>'実質公債費比率（分子）の構造'!L$49</f>
        <v>449</v>
      </c>
      <c r="F45" s="136"/>
      <c r="G45" s="136"/>
      <c r="H45" s="136">
        <f>'実質公債費比率（分子）の構造'!M$49</f>
        <v>435</v>
      </c>
      <c r="I45" s="136"/>
      <c r="J45" s="136"/>
      <c r="K45" s="136">
        <f>'実質公債費比率（分子）の構造'!N$49</f>
        <v>424</v>
      </c>
      <c r="L45" s="136"/>
      <c r="M45" s="136"/>
      <c r="N45" s="136">
        <f>'実質公債費比率（分子）の構造'!O$49</f>
        <v>417</v>
      </c>
      <c r="O45" s="136"/>
      <c r="P45" s="136"/>
    </row>
    <row r="46" spans="1:16" x14ac:dyDescent="0.15">
      <c r="A46" s="136" t="s">
        <v>55</v>
      </c>
      <c r="B46" s="136">
        <f>'実質公債費比率（分子）の構造'!K$48</f>
        <v>1800</v>
      </c>
      <c r="C46" s="136"/>
      <c r="D46" s="136"/>
      <c r="E46" s="136">
        <f>'実質公債費比率（分子）の構造'!L$48</f>
        <v>1704</v>
      </c>
      <c r="F46" s="136"/>
      <c r="G46" s="136"/>
      <c r="H46" s="136">
        <f>'実質公債費比率（分子）の構造'!M$48</f>
        <v>1805</v>
      </c>
      <c r="I46" s="136"/>
      <c r="J46" s="136"/>
      <c r="K46" s="136">
        <f>'実質公債費比率（分子）の構造'!N$48</f>
        <v>1817</v>
      </c>
      <c r="L46" s="136"/>
      <c r="M46" s="136"/>
      <c r="N46" s="136">
        <f>'実質公債費比率（分子）の構造'!O$48</f>
        <v>1904</v>
      </c>
      <c r="O46" s="136"/>
      <c r="P46" s="136"/>
    </row>
    <row r="47" spans="1:16" x14ac:dyDescent="0.15">
      <c r="A47" s="136" t="s">
        <v>56</v>
      </c>
      <c r="B47" s="136" t="str">
        <f>'実質公債費比率（分子）の構造'!K$47</f>
        <v>-</v>
      </c>
      <c r="C47" s="136"/>
      <c r="D47" s="136"/>
      <c r="E47" s="136" t="str">
        <f>'実質公債費比率（分子）の構造'!L$47</f>
        <v>-</v>
      </c>
      <c r="F47" s="136"/>
      <c r="G47" s="136"/>
      <c r="H47" s="136">
        <f>'実質公債費比率（分子）の構造'!M$47</f>
        <v>21</v>
      </c>
      <c r="I47" s="136"/>
      <c r="J47" s="136"/>
      <c r="K47" s="136">
        <f>'実質公債費比率（分子）の構造'!N$47</f>
        <v>21</v>
      </c>
      <c r="L47" s="136"/>
      <c r="M47" s="136"/>
      <c r="N47" s="136">
        <f>'実質公債費比率（分子）の構造'!O$47</f>
        <v>21</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3582</v>
      </c>
      <c r="C49" s="136"/>
      <c r="D49" s="136"/>
      <c r="E49" s="136">
        <f>'実質公債費比率（分子）の構造'!L$45</f>
        <v>3677</v>
      </c>
      <c r="F49" s="136"/>
      <c r="G49" s="136"/>
      <c r="H49" s="136">
        <f>'実質公債費比率（分子）の構造'!M$45</f>
        <v>3699</v>
      </c>
      <c r="I49" s="136"/>
      <c r="J49" s="136"/>
      <c r="K49" s="136">
        <f>'実質公債費比率（分子）の構造'!N$45</f>
        <v>3667</v>
      </c>
      <c r="L49" s="136"/>
      <c r="M49" s="136"/>
      <c r="N49" s="136">
        <f>'実質公債費比率（分子）の構造'!O$45</f>
        <v>3566</v>
      </c>
      <c r="O49" s="136"/>
      <c r="P49" s="136"/>
    </row>
    <row r="50" spans="1:16" x14ac:dyDescent="0.15">
      <c r="A50" s="136" t="s">
        <v>59</v>
      </c>
      <c r="B50" s="136" t="e">
        <f>NA()</f>
        <v>#N/A</v>
      </c>
      <c r="C50" s="136">
        <f>IF(ISNUMBER('実質公債費比率（分子）の構造'!K$53),'実質公債費比率（分子）の構造'!K$53,NA())</f>
        <v>2555</v>
      </c>
      <c r="D50" s="136" t="e">
        <f>NA()</f>
        <v>#N/A</v>
      </c>
      <c r="E50" s="136" t="e">
        <f>NA()</f>
        <v>#N/A</v>
      </c>
      <c r="F50" s="136">
        <f>IF(ISNUMBER('実質公債費比率（分子）の構造'!L$53),'実質公債費比率（分子）の構造'!L$53,NA())</f>
        <v>2482</v>
      </c>
      <c r="G50" s="136" t="e">
        <f>NA()</f>
        <v>#N/A</v>
      </c>
      <c r="H50" s="136" t="e">
        <f>NA()</f>
        <v>#N/A</v>
      </c>
      <c r="I50" s="136">
        <f>IF(ISNUMBER('実質公債費比率（分子）の構造'!M$53),'実質公債費比率（分子）の構造'!M$53,NA())</f>
        <v>2556</v>
      </c>
      <c r="J50" s="136" t="e">
        <f>NA()</f>
        <v>#N/A</v>
      </c>
      <c r="K50" s="136" t="e">
        <f>NA()</f>
        <v>#N/A</v>
      </c>
      <c r="L50" s="136">
        <f>IF(ISNUMBER('実質公債費比率（分子）の構造'!N$53),'実質公債費比率（分子）の構造'!N$53,NA())</f>
        <v>2546</v>
      </c>
      <c r="M50" s="136" t="e">
        <f>NA()</f>
        <v>#N/A</v>
      </c>
      <c r="N50" s="136" t="e">
        <f>NA()</f>
        <v>#N/A</v>
      </c>
      <c r="O50" s="136">
        <f>IF(ISNUMBER('実質公債費比率（分子）の構造'!O$53),'実質公債費比率（分子）の構造'!O$53,NA())</f>
        <v>2551</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31758</v>
      </c>
      <c r="E56" s="135"/>
      <c r="F56" s="135"/>
      <c r="G56" s="135">
        <f>'将来負担比率（分子）の構造'!J$51</f>
        <v>31907</v>
      </c>
      <c r="H56" s="135"/>
      <c r="I56" s="135"/>
      <c r="J56" s="135">
        <f>'将来負担比率（分子）の構造'!K$51</f>
        <v>31790</v>
      </c>
      <c r="K56" s="135"/>
      <c r="L56" s="135"/>
      <c r="M56" s="135">
        <f>'将来負担比率（分子）の構造'!L$51</f>
        <v>32499</v>
      </c>
      <c r="N56" s="135"/>
      <c r="O56" s="135"/>
      <c r="P56" s="135">
        <f>'将来負担比率（分子）の構造'!M$51</f>
        <v>32905</v>
      </c>
    </row>
    <row r="57" spans="1:16" x14ac:dyDescent="0.15">
      <c r="A57" s="135" t="s">
        <v>35</v>
      </c>
      <c r="B57" s="135"/>
      <c r="C57" s="135"/>
      <c r="D57" s="135">
        <f>'将来負担比率（分子）の構造'!I$50</f>
        <v>9926</v>
      </c>
      <c r="E57" s="135"/>
      <c r="F57" s="135"/>
      <c r="G57" s="135">
        <f>'将来負担比率（分子）の構造'!J$50</f>
        <v>9613</v>
      </c>
      <c r="H57" s="135"/>
      <c r="I57" s="135"/>
      <c r="J57" s="135">
        <f>'将来負担比率（分子）の構造'!K$50</f>
        <v>9128</v>
      </c>
      <c r="K57" s="135"/>
      <c r="L57" s="135"/>
      <c r="M57" s="135">
        <f>'将来負担比率（分子）の構造'!L$50</f>
        <v>8834</v>
      </c>
      <c r="N57" s="135"/>
      <c r="O57" s="135"/>
      <c r="P57" s="135">
        <f>'将来負担比率（分子）の構造'!M$50</f>
        <v>8482</v>
      </c>
    </row>
    <row r="58" spans="1:16" x14ac:dyDescent="0.15">
      <c r="A58" s="135" t="s">
        <v>34</v>
      </c>
      <c r="B58" s="135"/>
      <c r="C58" s="135"/>
      <c r="D58" s="135">
        <f>'将来負担比率（分子）の構造'!I$49</f>
        <v>1075</v>
      </c>
      <c r="E58" s="135"/>
      <c r="F58" s="135"/>
      <c r="G58" s="135">
        <f>'将来負担比率（分子）の構造'!J$49</f>
        <v>1429</v>
      </c>
      <c r="H58" s="135"/>
      <c r="I58" s="135"/>
      <c r="J58" s="135">
        <f>'将来負担比率（分子）の構造'!K$49</f>
        <v>1799</v>
      </c>
      <c r="K58" s="135"/>
      <c r="L58" s="135"/>
      <c r="M58" s="135">
        <f>'将来負担比率（分子）の構造'!L$49</f>
        <v>2299</v>
      </c>
      <c r="N58" s="135"/>
      <c r="O58" s="135"/>
      <c r="P58" s="135">
        <f>'将来負担比率（分子）の構造'!M$49</f>
        <v>3057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f>'将来負担比率（分子）の構造'!I$47</f>
        <v>2171</v>
      </c>
      <c r="C60" s="135"/>
      <c r="D60" s="135"/>
      <c r="E60" s="135">
        <f>'将来負担比率（分子）の構造'!J$47</f>
        <v>1231</v>
      </c>
      <c r="F60" s="135"/>
      <c r="G60" s="135"/>
      <c r="H60" s="135">
        <f>'将来負担比率（分子）の構造'!K$47</f>
        <v>541</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1218</v>
      </c>
      <c r="C61" s="135"/>
      <c r="D61" s="135"/>
      <c r="E61" s="135">
        <f>'将来負担比率（分子）の構造'!J$46</f>
        <v>963</v>
      </c>
      <c r="F61" s="135"/>
      <c r="G61" s="135"/>
      <c r="H61" s="135">
        <f>'将来負担比率（分子）の構造'!K$46</f>
        <v>982</v>
      </c>
      <c r="I61" s="135"/>
      <c r="J61" s="135"/>
      <c r="K61" s="135">
        <f>'将来負担比率（分子）の構造'!L$46</f>
        <v>1042</v>
      </c>
      <c r="L61" s="135"/>
      <c r="M61" s="135"/>
      <c r="N61" s="135">
        <f>'将来負担比率（分子）の構造'!M$46</f>
        <v>1058</v>
      </c>
      <c r="O61" s="135"/>
      <c r="P61" s="135"/>
    </row>
    <row r="62" spans="1:16" x14ac:dyDescent="0.15">
      <c r="A62" s="135" t="s">
        <v>29</v>
      </c>
      <c r="B62" s="135">
        <f>'将来負担比率（分子）の構造'!I$45</f>
        <v>4519</v>
      </c>
      <c r="C62" s="135"/>
      <c r="D62" s="135"/>
      <c r="E62" s="135">
        <f>'将来負担比率（分子）の構造'!J$45</f>
        <v>4405</v>
      </c>
      <c r="F62" s="135"/>
      <c r="G62" s="135"/>
      <c r="H62" s="135">
        <f>'将来負担比率（分子）の構造'!K$45</f>
        <v>3998</v>
      </c>
      <c r="I62" s="135"/>
      <c r="J62" s="135"/>
      <c r="K62" s="135">
        <f>'将来負担比率（分子）の構造'!L$45</f>
        <v>3870</v>
      </c>
      <c r="L62" s="135"/>
      <c r="M62" s="135"/>
      <c r="N62" s="135">
        <f>'将来負担比率（分子）の構造'!M$45</f>
        <v>3357</v>
      </c>
      <c r="O62" s="135"/>
      <c r="P62" s="135"/>
    </row>
    <row r="63" spans="1:16" x14ac:dyDescent="0.15">
      <c r="A63" s="135" t="s">
        <v>28</v>
      </c>
      <c r="B63" s="135">
        <f>'将来負担比率（分子）の構造'!I$44</f>
        <v>3177</v>
      </c>
      <c r="C63" s="135"/>
      <c r="D63" s="135"/>
      <c r="E63" s="135">
        <f>'将来負担比率（分子）の構造'!J$44</f>
        <v>2843</v>
      </c>
      <c r="F63" s="135"/>
      <c r="G63" s="135"/>
      <c r="H63" s="135">
        <f>'将来負担比率（分子）の構造'!K$44</f>
        <v>2478</v>
      </c>
      <c r="I63" s="135"/>
      <c r="J63" s="135"/>
      <c r="K63" s="135">
        <f>'将来負担比率（分子）の構造'!L$44</f>
        <v>2248</v>
      </c>
      <c r="L63" s="135"/>
      <c r="M63" s="135"/>
      <c r="N63" s="135">
        <f>'将来負担比率（分子）の構造'!M$44</f>
        <v>1934</v>
      </c>
      <c r="O63" s="135"/>
      <c r="P63" s="135"/>
    </row>
    <row r="64" spans="1:16" x14ac:dyDescent="0.15">
      <c r="A64" s="135" t="s">
        <v>27</v>
      </c>
      <c r="B64" s="135">
        <f>'将来負担比率（分子）の構造'!I$43</f>
        <v>28141</v>
      </c>
      <c r="C64" s="135"/>
      <c r="D64" s="135"/>
      <c r="E64" s="135">
        <f>'将来負担比率（分子）の構造'!J$43</f>
        <v>26713</v>
      </c>
      <c r="F64" s="135"/>
      <c r="G64" s="135"/>
      <c r="H64" s="135">
        <f>'将来負担比率（分子）の構造'!K$43</f>
        <v>25472</v>
      </c>
      <c r="I64" s="135"/>
      <c r="J64" s="135"/>
      <c r="K64" s="135">
        <f>'将来負担比率（分子）の構造'!L$43</f>
        <v>25107</v>
      </c>
      <c r="L64" s="135"/>
      <c r="M64" s="135"/>
      <c r="N64" s="135">
        <f>'将来負担比率（分子）の構造'!M$43</f>
        <v>24834</v>
      </c>
      <c r="O64" s="135"/>
      <c r="P64" s="135"/>
    </row>
    <row r="65" spans="1:16" x14ac:dyDescent="0.15">
      <c r="A65" s="135" t="s">
        <v>26</v>
      </c>
      <c r="B65" s="135">
        <f>'将来負担比率（分子）の構造'!I$42</f>
        <v>4311</v>
      </c>
      <c r="C65" s="135"/>
      <c r="D65" s="135"/>
      <c r="E65" s="135">
        <f>'将来負担比率（分子）の構造'!J$42</f>
        <v>3786</v>
      </c>
      <c r="F65" s="135"/>
      <c r="G65" s="135"/>
      <c r="H65" s="135">
        <f>'将来負担比率（分子）の構造'!K$42</f>
        <v>3728</v>
      </c>
      <c r="I65" s="135"/>
      <c r="J65" s="135"/>
      <c r="K65" s="135">
        <f>'将来負担比率（分子）の構造'!L$42</f>
        <v>3631</v>
      </c>
      <c r="L65" s="135"/>
      <c r="M65" s="135"/>
      <c r="N65" s="135">
        <f>'将来負担比率（分子）の構造'!M$42</f>
        <v>3566</v>
      </c>
      <c r="O65" s="135"/>
      <c r="P65" s="135"/>
    </row>
    <row r="66" spans="1:16" x14ac:dyDescent="0.15">
      <c r="A66" s="135" t="s">
        <v>25</v>
      </c>
      <c r="B66" s="135">
        <f>'将来負担比率（分子）の構造'!I$41</f>
        <v>31963</v>
      </c>
      <c r="C66" s="135"/>
      <c r="D66" s="135"/>
      <c r="E66" s="135">
        <f>'将来負担比率（分子）の構造'!J$41</f>
        <v>32314</v>
      </c>
      <c r="F66" s="135"/>
      <c r="G66" s="135"/>
      <c r="H66" s="135">
        <f>'将来負担比率（分子）の構造'!K$41</f>
        <v>31884</v>
      </c>
      <c r="I66" s="135"/>
      <c r="J66" s="135"/>
      <c r="K66" s="135">
        <f>'将来負担比率（分子）の構造'!L$41</f>
        <v>31708</v>
      </c>
      <c r="L66" s="135"/>
      <c r="M66" s="135"/>
      <c r="N66" s="135">
        <f>'将来負担比率（分子）の構造'!M$41</f>
        <v>31918</v>
      </c>
      <c r="O66" s="135"/>
      <c r="P66" s="135"/>
    </row>
    <row r="67" spans="1:16" x14ac:dyDescent="0.15">
      <c r="A67" s="135" t="s">
        <v>63</v>
      </c>
      <c r="B67" s="135" t="e">
        <f>NA()</f>
        <v>#N/A</v>
      </c>
      <c r="C67" s="135">
        <f>IF(ISNUMBER('将来負担比率（分子）の構造'!I$52), IF('将来負担比率（分子）の構造'!I$52 &lt; 0, 0, '将来負担比率（分子）の構造'!I$52), NA())</f>
        <v>32741</v>
      </c>
      <c r="D67" s="135" t="e">
        <f>NA()</f>
        <v>#N/A</v>
      </c>
      <c r="E67" s="135" t="e">
        <f>NA()</f>
        <v>#N/A</v>
      </c>
      <c r="F67" s="135">
        <f>IF(ISNUMBER('将来負担比率（分子）の構造'!J$52), IF('将来負担比率（分子）の構造'!J$52 &lt; 0, 0, '将来負担比率（分子）の構造'!J$52), NA())</f>
        <v>29307</v>
      </c>
      <c r="G67" s="135" t="e">
        <f>NA()</f>
        <v>#N/A</v>
      </c>
      <c r="H67" s="135" t="e">
        <f>NA()</f>
        <v>#N/A</v>
      </c>
      <c r="I67" s="135">
        <f>IF(ISNUMBER('将来負担比率（分子）の構造'!K$52), IF('将来負担比率（分子）の構造'!K$52 &lt; 0, 0, '将来負担比率（分子）の構造'!K$52), NA())</f>
        <v>26368</v>
      </c>
      <c r="J67" s="135" t="e">
        <f>NA()</f>
        <v>#N/A</v>
      </c>
      <c r="K67" s="135" t="e">
        <f>NA()</f>
        <v>#N/A</v>
      </c>
      <c r="L67" s="135">
        <f>IF(ISNUMBER('将来負担比率（分子）の構造'!L$52), IF('将来負担比率（分子）の構造'!L$52 &lt; 0, 0, '将来負担比率（分子）の構造'!L$52), NA())</f>
        <v>23974</v>
      </c>
      <c r="M67" s="135" t="e">
        <f>NA()</f>
        <v>#N/A</v>
      </c>
      <c r="N67" s="135" t="e">
        <f>NA()</f>
        <v>#N/A</v>
      </c>
      <c r="O67" s="135">
        <f>IF(ISNUMBER('将来負担比率（分子）の構造'!M$52), IF('将来負担比率（分子）の構造'!M$52 &lt; 0, 0, '将来負担比率（分子）の構造'!M$52), NA())</f>
        <v>22223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11243775</v>
      </c>
      <c r="S5" s="637"/>
      <c r="T5" s="637"/>
      <c r="U5" s="637"/>
      <c r="V5" s="637"/>
      <c r="W5" s="637"/>
      <c r="X5" s="637"/>
      <c r="Y5" s="684"/>
      <c r="Z5" s="697">
        <v>37.9</v>
      </c>
      <c r="AA5" s="697"/>
      <c r="AB5" s="697"/>
      <c r="AC5" s="697"/>
      <c r="AD5" s="698">
        <v>10273552</v>
      </c>
      <c r="AE5" s="698"/>
      <c r="AF5" s="698"/>
      <c r="AG5" s="698"/>
      <c r="AH5" s="698"/>
      <c r="AI5" s="698"/>
      <c r="AJ5" s="698"/>
      <c r="AK5" s="698"/>
      <c r="AL5" s="685">
        <v>66.599999999999994</v>
      </c>
      <c r="AM5" s="654"/>
      <c r="AN5" s="654"/>
      <c r="AO5" s="686"/>
      <c r="AP5" s="673" t="s">
        <v>208</v>
      </c>
      <c r="AQ5" s="674"/>
      <c r="AR5" s="674"/>
      <c r="AS5" s="674"/>
      <c r="AT5" s="674"/>
      <c r="AU5" s="674"/>
      <c r="AV5" s="674"/>
      <c r="AW5" s="674"/>
      <c r="AX5" s="674"/>
      <c r="AY5" s="674"/>
      <c r="AZ5" s="674"/>
      <c r="BA5" s="674"/>
      <c r="BB5" s="674"/>
      <c r="BC5" s="674"/>
      <c r="BD5" s="674"/>
      <c r="BE5" s="674"/>
      <c r="BF5" s="675"/>
      <c r="BG5" s="586">
        <v>10273552</v>
      </c>
      <c r="BH5" s="587"/>
      <c r="BI5" s="587"/>
      <c r="BJ5" s="587"/>
      <c r="BK5" s="587"/>
      <c r="BL5" s="587"/>
      <c r="BM5" s="587"/>
      <c r="BN5" s="588"/>
      <c r="BO5" s="639">
        <v>91.4</v>
      </c>
      <c r="BP5" s="639"/>
      <c r="BQ5" s="639"/>
      <c r="BR5" s="639"/>
      <c r="BS5" s="640">
        <v>152016</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174194</v>
      </c>
      <c r="S6" s="587"/>
      <c r="T6" s="587"/>
      <c r="U6" s="587"/>
      <c r="V6" s="587"/>
      <c r="W6" s="587"/>
      <c r="X6" s="587"/>
      <c r="Y6" s="588"/>
      <c r="Z6" s="639">
        <v>0.6</v>
      </c>
      <c r="AA6" s="639"/>
      <c r="AB6" s="639"/>
      <c r="AC6" s="639"/>
      <c r="AD6" s="640">
        <v>174194</v>
      </c>
      <c r="AE6" s="640"/>
      <c r="AF6" s="640"/>
      <c r="AG6" s="640"/>
      <c r="AH6" s="640"/>
      <c r="AI6" s="640"/>
      <c r="AJ6" s="640"/>
      <c r="AK6" s="640"/>
      <c r="AL6" s="609">
        <v>1.1000000000000001</v>
      </c>
      <c r="AM6" s="641"/>
      <c r="AN6" s="641"/>
      <c r="AO6" s="642"/>
      <c r="AP6" s="583" t="s">
        <v>213</v>
      </c>
      <c r="AQ6" s="584"/>
      <c r="AR6" s="584"/>
      <c r="AS6" s="584"/>
      <c r="AT6" s="584"/>
      <c r="AU6" s="584"/>
      <c r="AV6" s="584"/>
      <c r="AW6" s="584"/>
      <c r="AX6" s="584"/>
      <c r="AY6" s="584"/>
      <c r="AZ6" s="584"/>
      <c r="BA6" s="584"/>
      <c r="BB6" s="584"/>
      <c r="BC6" s="584"/>
      <c r="BD6" s="584"/>
      <c r="BE6" s="584"/>
      <c r="BF6" s="585"/>
      <c r="BG6" s="586">
        <v>10273552</v>
      </c>
      <c r="BH6" s="587"/>
      <c r="BI6" s="587"/>
      <c r="BJ6" s="587"/>
      <c r="BK6" s="587"/>
      <c r="BL6" s="587"/>
      <c r="BM6" s="587"/>
      <c r="BN6" s="588"/>
      <c r="BO6" s="639">
        <v>91.4</v>
      </c>
      <c r="BP6" s="639"/>
      <c r="BQ6" s="639"/>
      <c r="BR6" s="639"/>
      <c r="BS6" s="640">
        <v>152016</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267499</v>
      </c>
      <c r="CS6" s="587"/>
      <c r="CT6" s="587"/>
      <c r="CU6" s="587"/>
      <c r="CV6" s="587"/>
      <c r="CW6" s="587"/>
      <c r="CX6" s="587"/>
      <c r="CY6" s="588"/>
      <c r="CZ6" s="639">
        <v>0.9</v>
      </c>
      <c r="DA6" s="639"/>
      <c r="DB6" s="639"/>
      <c r="DC6" s="639"/>
      <c r="DD6" s="592" t="s">
        <v>215</v>
      </c>
      <c r="DE6" s="587"/>
      <c r="DF6" s="587"/>
      <c r="DG6" s="587"/>
      <c r="DH6" s="587"/>
      <c r="DI6" s="587"/>
      <c r="DJ6" s="587"/>
      <c r="DK6" s="587"/>
      <c r="DL6" s="587"/>
      <c r="DM6" s="587"/>
      <c r="DN6" s="587"/>
      <c r="DO6" s="587"/>
      <c r="DP6" s="588"/>
      <c r="DQ6" s="592">
        <v>267499</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38194</v>
      </c>
      <c r="S7" s="587"/>
      <c r="T7" s="587"/>
      <c r="U7" s="587"/>
      <c r="V7" s="587"/>
      <c r="W7" s="587"/>
      <c r="X7" s="587"/>
      <c r="Y7" s="588"/>
      <c r="Z7" s="639">
        <v>0.1</v>
      </c>
      <c r="AA7" s="639"/>
      <c r="AB7" s="639"/>
      <c r="AC7" s="639"/>
      <c r="AD7" s="640">
        <v>38194</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4478568</v>
      </c>
      <c r="BH7" s="587"/>
      <c r="BI7" s="587"/>
      <c r="BJ7" s="587"/>
      <c r="BK7" s="587"/>
      <c r="BL7" s="587"/>
      <c r="BM7" s="587"/>
      <c r="BN7" s="588"/>
      <c r="BO7" s="639">
        <v>39.799999999999997</v>
      </c>
      <c r="BP7" s="639"/>
      <c r="BQ7" s="639"/>
      <c r="BR7" s="639"/>
      <c r="BS7" s="640">
        <v>152016</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3341721</v>
      </c>
      <c r="CS7" s="587"/>
      <c r="CT7" s="587"/>
      <c r="CU7" s="587"/>
      <c r="CV7" s="587"/>
      <c r="CW7" s="587"/>
      <c r="CX7" s="587"/>
      <c r="CY7" s="588"/>
      <c r="CZ7" s="639">
        <v>11.4</v>
      </c>
      <c r="DA7" s="639"/>
      <c r="DB7" s="639"/>
      <c r="DC7" s="639"/>
      <c r="DD7" s="592">
        <v>290493</v>
      </c>
      <c r="DE7" s="587"/>
      <c r="DF7" s="587"/>
      <c r="DG7" s="587"/>
      <c r="DH7" s="587"/>
      <c r="DI7" s="587"/>
      <c r="DJ7" s="587"/>
      <c r="DK7" s="587"/>
      <c r="DL7" s="587"/>
      <c r="DM7" s="587"/>
      <c r="DN7" s="587"/>
      <c r="DO7" s="587"/>
      <c r="DP7" s="588"/>
      <c r="DQ7" s="592">
        <v>2746802</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55524</v>
      </c>
      <c r="S8" s="587"/>
      <c r="T8" s="587"/>
      <c r="U8" s="587"/>
      <c r="V8" s="587"/>
      <c r="W8" s="587"/>
      <c r="X8" s="587"/>
      <c r="Y8" s="588"/>
      <c r="Z8" s="639">
        <v>0.2</v>
      </c>
      <c r="AA8" s="639"/>
      <c r="AB8" s="639"/>
      <c r="AC8" s="639"/>
      <c r="AD8" s="640">
        <v>55524</v>
      </c>
      <c r="AE8" s="640"/>
      <c r="AF8" s="640"/>
      <c r="AG8" s="640"/>
      <c r="AH8" s="640"/>
      <c r="AI8" s="640"/>
      <c r="AJ8" s="640"/>
      <c r="AK8" s="640"/>
      <c r="AL8" s="609">
        <v>0.4</v>
      </c>
      <c r="AM8" s="641"/>
      <c r="AN8" s="641"/>
      <c r="AO8" s="642"/>
      <c r="AP8" s="583" t="s">
        <v>220</v>
      </c>
      <c r="AQ8" s="584"/>
      <c r="AR8" s="584"/>
      <c r="AS8" s="584"/>
      <c r="AT8" s="584"/>
      <c r="AU8" s="584"/>
      <c r="AV8" s="584"/>
      <c r="AW8" s="584"/>
      <c r="AX8" s="584"/>
      <c r="AY8" s="584"/>
      <c r="AZ8" s="584"/>
      <c r="BA8" s="584"/>
      <c r="BB8" s="584"/>
      <c r="BC8" s="584"/>
      <c r="BD8" s="584"/>
      <c r="BE8" s="584"/>
      <c r="BF8" s="585"/>
      <c r="BG8" s="586">
        <v>95656</v>
      </c>
      <c r="BH8" s="587"/>
      <c r="BI8" s="587"/>
      <c r="BJ8" s="587"/>
      <c r="BK8" s="587"/>
      <c r="BL8" s="587"/>
      <c r="BM8" s="587"/>
      <c r="BN8" s="588"/>
      <c r="BO8" s="639">
        <v>0.9</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11293835</v>
      </c>
      <c r="CS8" s="587"/>
      <c r="CT8" s="587"/>
      <c r="CU8" s="587"/>
      <c r="CV8" s="587"/>
      <c r="CW8" s="587"/>
      <c r="CX8" s="587"/>
      <c r="CY8" s="588"/>
      <c r="CZ8" s="639">
        <v>38.5</v>
      </c>
      <c r="DA8" s="639"/>
      <c r="DB8" s="639"/>
      <c r="DC8" s="639"/>
      <c r="DD8" s="592">
        <v>127338</v>
      </c>
      <c r="DE8" s="587"/>
      <c r="DF8" s="587"/>
      <c r="DG8" s="587"/>
      <c r="DH8" s="587"/>
      <c r="DI8" s="587"/>
      <c r="DJ8" s="587"/>
      <c r="DK8" s="587"/>
      <c r="DL8" s="587"/>
      <c r="DM8" s="587"/>
      <c r="DN8" s="587"/>
      <c r="DO8" s="587"/>
      <c r="DP8" s="588"/>
      <c r="DQ8" s="592">
        <v>5173597</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85260</v>
      </c>
      <c r="S9" s="587"/>
      <c r="T9" s="587"/>
      <c r="U9" s="587"/>
      <c r="V9" s="587"/>
      <c r="W9" s="587"/>
      <c r="X9" s="587"/>
      <c r="Y9" s="588"/>
      <c r="Z9" s="639">
        <v>0.3</v>
      </c>
      <c r="AA9" s="639"/>
      <c r="AB9" s="639"/>
      <c r="AC9" s="639"/>
      <c r="AD9" s="640">
        <v>85260</v>
      </c>
      <c r="AE9" s="640"/>
      <c r="AF9" s="640"/>
      <c r="AG9" s="640"/>
      <c r="AH9" s="640"/>
      <c r="AI9" s="640"/>
      <c r="AJ9" s="640"/>
      <c r="AK9" s="640"/>
      <c r="AL9" s="609">
        <v>0.6</v>
      </c>
      <c r="AM9" s="641"/>
      <c r="AN9" s="641"/>
      <c r="AO9" s="642"/>
      <c r="AP9" s="583" t="s">
        <v>223</v>
      </c>
      <c r="AQ9" s="584"/>
      <c r="AR9" s="584"/>
      <c r="AS9" s="584"/>
      <c r="AT9" s="584"/>
      <c r="AU9" s="584"/>
      <c r="AV9" s="584"/>
      <c r="AW9" s="584"/>
      <c r="AX9" s="584"/>
      <c r="AY9" s="584"/>
      <c r="AZ9" s="584"/>
      <c r="BA9" s="584"/>
      <c r="BB9" s="584"/>
      <c r="BC9" s="584"/>
      <c r="BD9" s="584"/>
      <c r="BE9" s="584"/>
      <c r="BF9" s="585"/>
      <c r="BG9" s="586">
        <v>3455536</v>
      </c>
      <c r="BH9" s="587"/>
      <c r="BI9" s="587"/>
      <c r="BJ9" s="587"/>
      <c r="BK9" s="587"/>
      <c r="BL9" s="587"/>
      <c r="BM9" s="587"/>
      <c r="BN9" s="588"/>
      <c r="BO9" s="639">
        <v>30.7</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2985210</v>
      </c>
      <c r="CS9" s="587"/>
      <c r="CT9" s="587"/>
      <c r="CU9" s="587"/>
      <c r="CV9" s="587"/>
      <c r="CW9" s="587"/>
      <c r="CX9" s="587"/>
      <c r="CY9" s="588"/>
      <c r="CZ9" s="639">
        <v>10.199999999999999</v>
      </c>
      <c r="DA9" s="639"/>
      <c r="DB9" s="639"/>
      <c r="DC9" s="639"/>
      <c r="DD9" s="592">
        <v>66628</v>
      </c>
      <c r="DE9" s="587"/>
      <c r="DF9" s="587"/>
      <c r="DG9" s="587"/>
      <c r="DH9" s="587"/>
      <c r="DI9" s="587"/>
      <c r="DJ9" s="587"/>
      <c r="DK9" s="587"/>
      <c r="DL9" s="587"/>
      <c r="DM9" s="587"/>
      <c r="DN9" s="587"/>
      <c r="DO9" s="587"/>
      <c r="DP9" s="588"/>
      <c r="DQ9" s="592">
        <v>2748997</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710507</v>
      </c>
      <c r="S10" s="587"/>
      <c r="T10" s="587"/>
      <c r="U10" s="587"/>
      <c r="V10" s="587"/>
      <c r="W10" s="587"/>
      <c r="X10" s="587"/>
      <c r="Y10" s="588"/>
      <c r="Z10" s="639">
        <v>2.4</v>
      </c>
      <c r="AA10" s="639"/>
      <c r="AB10" s="639"/>
      <c r="AC10" s="639"/>
      <c r="AD10" s="640">
        <v>710507</v>
      </c>
      <c r="AE10" s="640"/>
      <c r="AF10" s="640"/>
      <c r="AG10" s="640"/>
      <c r="AH10" s="640"/>
      <c r="AI10" s="640"/>
      <c r="AJ10" s="640"/>
      <c r="AK10" s="640"/>
      <c r="AL10" s="609">
        <v>4.5999999999999996</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273943</v>
      </c>
      <c r="BH10" s="587"/>
      <c r="BI10" s="587"/>
      <c r="BJ10" s="587"/>
      <c r="BK10" s="587"/>
      <c r="BL10" s="587"/>
      <c r="BM10" s="587"/>
      <c r="BN10" s="588"/>
      <c r="BO10" s="639">
        <v>2.4</v>
      </c>
      <c r="BP10" s="639"/>
      <c r="BQ10" s="639"/>
      <c r="BR10" s="639"/>
      <c r="BS10" s="592">
        <v>45560</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44474</v>
      </c>
      <c r="CS10" s="587"/>
      <c r="CT10" s="587"/>
      <c r="CU10" s="587"/>
      <c r="CV10" s="587"/>
      <c r="CW10" s="587"/>
      <c r="CX10" s="587"/>
      <c r="CY10" s="588"/>
      <c r="CZ10" s="639">
        <v>0.2</v>
      </c>
      <c r="DA10" s="639"/>
      <c r="DB10" s="639"/>
      <c r="DC10" s="639"/>
      <c r="DD10" s="592" t="s">
        <v>111</v>
      </c>
      <c r="DE10" s="587"/>
      <c r="DF10" s="587"/>
      <c r="DG10" s="587"/>
      <c r="DH10" s="587"/>
      <c r="DI10" s="587"/>
      <c r="DJ10" s="587"/>
      <c r="DK10" s="587"/>
      <c r="DL10" s="587"/>
      <c r="DM10" s="587"/>
      <c r="DN10" s="587"/>
      <c r="DO10" s="587"/>
      <c r="DP10" s="588"/>
      <c r="DQ10" s="592">
        <v>35832</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653433</v>
      </c>
      <c r="BH11" s="587"/>
      <c r="BI11" s="587"/>
      <c r="BJ11" s="587"/>
      <c r="BK11" s="587"/>
      <c r="BL11" s="587"/>
      <c r="BM11" s="587"/>
      <c r="BN11" s="588"/>
      <c r="BO11" s="639">
        <v>5.8</v>
      </c>
      <c r="BP11" s="639"/>
      <c r="BQ11" s="639"/>
      <c r="BR11" s="639"/>
      <c r="BS11" s="592">
        <v>106456</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23603</v>
      </c>
      <c r="CS11" s="587"/>
      <c r="CT11" s="587"/>
      <c r="CU11" s="587"/>
      <c r="CV11" s="587"/>
      <c r="CW11" s="587"/>
      <c r="CX11" s="587"/>
      <c r="CY11" s="588"/>
      <c r="CZ11" s="639">
        <v>0.1</v>
      </c>
      <c r="DA11" s="639"/>
      <c r="DB11" s="639"/>
      <c r="DC11" s="639"/>
      <c r="DD11" s="592" t="s">
        <v>111</v>
      </c>
      <c r="DE11" s="587"/>
      <c r="DF11" s="587"/>
      <c r="DG11" s="587"/>
      <c r="DH11" s="587"/>
      <c r="DI11" s="587"/>
      <c r="DJ11" s="587"/>
      <c r="DK11" s="587"/>
      <c r="DL11" s="587"/>
      <c r="DM11" s="587"/>
      <c r="DN11" s="587"/>
      <c r="DO11" s="587"/>
      <c r="DP11" s="588"/>
      <c r="DQ11" s="592">
        <v>22140</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5057562</v>
      </c>
      <c r="BH12" s="587"/>
      <c r="BI12" s="587"/>
      <c r="BJ12" s="587"/>
      <c r="BK12" s="587"/>
      <c r="BL12" s="587"/>
      <c r="BM12" s="587"/>
      <c r="BN12" s="588"/>
      <c r="BO12" s="639">
        <v>45</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62786</v>
      </c>
      <c r="CS12" s="587"/>
      <c r="CT12" s="587"/>
      <c r="CU12" s="587"/>
      <c r="CV12" s="587"/>
      <c r="CW12" s="587"/>
      <c r="CX12" s="587"/>
      <c r="CY12" s="588"/>
      <c r="CZ12" s="639">
        <v>0.2</v>
      </c>
      <c r="DA12" s="639"/>
      <c r="DB12" s="639"/>
      <c r="DC12" s="639"/>
      <c r="DD12" s="592" t="s">
        <v>111</v>
      </c>
      <c r="DE12" s="587"/>
      <c r="DF12" s="587"/>
      <c r="DG12" s="587"/>
      <c r="DH12" s="587"/>
      <c r="DI12" s="587"/>
      <c r="DJ12" s="587"/>
      <c r="DK12" s="587"/>
      <c r="DL12" s="587"/>
      <c r="DM12" s="587"/>
      <c r="DN12" s="587"/>
      <c r="DO12" s="587"/>
      <c r="DP12" s="588"/>
      <c r="DQ12" s="592">
        <v>59148</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63835</v>
      </c>
      <c r="S13" s="587"/>
      <c r="T13" s="587"/>
      <c r="U13" s="587"/>
      <c r="V13" s="587"/>
      <c r="W13" s="587"/>
      <c r="X13" s="587"/>
      <c r="Y13" s="588"/>
      <c r="Z13" s="639">
        <v>0.2</v>
      </c>
      <c r="AA13" s="639"/>
      <c r="AB13" s="639"/>
      <c r="AC13" s="639"/>
      <c r="AD13" s="640">
        <v>63835</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4599071</v>
      </c>
      <c r="BH13" s="587"/>
      <c r="BI13" s="587"/>
      <c r="BJ13" s="587"/>
      <c r="BK13" s="587"/>
      <c r="BL13" s="587"/>
      <c r="BM13" s="587"/>
      <c r="BN13" s="588"/>
      <c r="BO13" s="639">
        <v>40.9</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4857011</v>
      </c>
      <c r="CS13" s="587"/>
      <c r="CT13" s="587"/>
      <c r="CU13" s="587"/>
      <c r="CV13" s="587"/>
      <c r="CW13" s="587"/>
      <c r="CX13" s="587"/>
      <c r="CY13" s="588"/>
      <c r="CZ13" s="639">
        <v>16.600000000000001</v>
      </c>
      <c r="DA13" s="639"/>
      <c r="DB13" s="639"/>
      <c r="DC13" s="639"/>
      <c r="DD13" s="592">
        <v>2426809</v>
      </c>
      <c r="DE13" s="587"/>
      <c r="DF13" s="587"/>
      <c r="DG13" s="587"/>
      <c r="DH13" s="587"/>
      <c r="DI13" s="587"/>
      <c r="DJ13" s="587"/>
      <c r="DK13" s="587"/>
      <c r="DL13" s="587"/>
      <c r="DM13" s="587"/>
      <c r="DN13" s="587"/>
      <c r="DO13" s="587"/>
      <c r="DP13" s="588"/>
      <c r="DQ13" s="592">
        <v>2360007</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80613</v>
      </c>
      <c r="BH14" s="587"/>
      <c r="BI14" s="587"/>
      <c r="BJ14" s="587"/>
      <c r="BK14" s="587"/>
      <c r="BL14" s="587"/>
      <c r="BM14" s="587"/>
      <c r="BN14" s="588"/>
      <c r="BO14" s="639">
        <v>0.7</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776051</v>
      </c>
      <c r="CS14" s="587"/>
      <c r="CT14" s="587"/>
      <c r="CU14" s="587"/>
      <c r="CV14" s="587"/>
      <c r="CW14" s="587"/>
      <c r="CX14" s="587"/>
      <c r="CY14" s="588"/>
      <c r="CZ14" s="639">
        <v>2.6</v>
      </c>
      <c r="DA14" s="639"/>
      <c r="DB14" s="639"/>
      <c r="DC14" s="639"/>
      <c r="DD14" s="592">
        <v>93870</v>
      </c>
      <c r="DE14" s="587"/>
      <c r="DF14" s="587"/>
      <c r="DG14" s="587"/>
      <c r="DH14" s="587"/>
      <c r="DI14" s="587"/>
      <c r="DJ14" s="587"/>
      <c r="DK14" s="587"/>
      <c r="DL14" s="587"/>
      <c r="DM14" s="587"/>
      <c r="DN14" s="587"/>
      <c r="DO14" s="587"/>
      <c r="DP14" s="588"/>
      <c r="DQ14" s="592">
        <v>768535</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62602</v>
      </c>
      <c r="S15" s="587"/>
      <c r="T15" s="587"/>
      <c r="U15" s="587"/>
      <c r="V15" s="587"/>
      <c r="W15" s="587"/>
      <c r="X15" s="587"/>
      <c r="Y15" s="588"/>
      <c r="Z15" s="639">
        <v>0.2</v>
      </c>
      <c r="AA15" s="639"/>
      <c r="AB15" s="639"/>
      <c r="AC15" s="639"/>
      <c r="AD15" s="640">
        <v>62602</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656809</v>
      </c>
      <c r="BH15" s="587"/>
      <c r="BI15" s="587"/>
      <c r="BJ15" s="587"/>
      <c r="BK15" s="587"/>
      <c r="BL15" s="587"/>
      <c r="BM15" s="587"/>
      <c r="BN15" s="588"/>
      <c r="BO15" s="639">
        <v>5.8</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2061325</v>
      </c>
      <c r="CS15" s="587"/>
      <c r="CT15" s="587"/>
      <c r="CU15" s="587"/>
      <c r="CV15" s="587"/>
      <c r="CW15" s="587"/>
      <c r="CX15" s="587"/>
      <c r="CY15" s="588"/>
      <c r="CZ15" s="639">
        <v>7</v>
      </c>
      <c r="DA15" s="639"/>
      <c r="DB15" s="639"/>
      <c r="DC15" s="639"/>
      <c r="DD15" s="592">
        <v>439086</v>
      </c>
      <c r="DE15" s="587"/>
      <c r="DF15" s="587"/>
      <c r="DG15" s="587"/>
      <c r="DH15" s="587"/>
      <c r="DI15" s="587"/>
      <c r="DJ15" s="587"/>
      <c r="DK15" s="587"/>
      <c r="DL15" s="587"/>
      <c r="DM15" s="587"/>
      <c r="DN15" s="587"/>
      <c r="DO15" s="587"/>
      <c r="DP15" s="588"/>
      <c r="DQ15" s="592">
        <v>1456972</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4186947</v>
      </c>
      <c r="S16" s="587"/>
      <c r="T16" s="587"/>
      <c r="U16" s="587"/>
      <c r="V16" s="587"/>
      <c r="W16" s="587"/>
      <c r="X16" s="587"/>
      <c r="Y16" s="588"/>
      <c r="Z16" s="639">
        <v>14.1</v>
      </c>
      <c r="AA16" s="639"/>
      <c r="AB16" s="639"/>
      <c r="AC16" s="639"/>
      <c r="AD16" s="640">
        <v>3811399</v>
      </c>
      <c r="AE16" s="640"/>
      <c r="AF16" s="640"/>
      <c r="AG16" s="640"/>
      <c r="AH16" s="640"/>
      <c r="AI16" s="640"/>
      <c r="AJ16" s="640"/>
      <c r="AK16" s="640"/>
      <c r="AL16" s="609">
        <v>24.7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3811399</v>
      </c>
      <c r="S17" s="587"/>
      <c r="T17" s="587"/>
      <c r="U17" s="587"/>
      <c r="V17" s="587"/>
      <c r="W17" s="587"/>
      <c r="X17" s="587"/>
      <c r="Y17" s="588"/>
      <c r="Z17" s="639">
        <v>12.8</v>
      </c>
      <c r="AA17" s="639"/>
      <c r="AB17" s="639"/>
      <c r="AC17" s="639"/>
      <c r="AD17" s="640">
        <v>3811399</v>
      </c>
      <c r="AE17" s="640"/>
      <c r="AF17" s="640"/>
      <c r="AG17" s="640"/>
      <c r="AH17" s="640"/>
      <c r="AI17" s="640"/>
      <c r="AJ17" s="640"/>
      <c r="AK17" s="640"/>
      <c r="AL17" s="609">
        <v>24.7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3611039</v>
      </c>
      <c r="CS17" s="587"/>
      <c r="CT17" s="587"/>
      <c r="CU17" s="587"/>
      <c r="CV17" s="587"/>
      <c r="CW17" s="587"/>
      <c r="CX17" s="587"/>
      <c r="CY17" s="588"/>
      <c r="CZ17" s="639">
        <v>12.3</v>
      </c>
      <c r="DA17" s="639"/>
      <c r="DB17" s="639"/>
      <c r="DC17" s="639"/>
      <c r="DD17" s="592" t="s">
        <v>111</v>
      </c>
      <c r="DE17" s="587"/>
      <c r="DF17" s="587"/>
      <c r="DG17" s="587"/>
      <c r="DH17" s="587"/>
      <c r="DI17" s="587"/>
      <c r="DJ17" s="587"/>
      <c r="DK17" s="587"/>
      <c r="DL17" s="587"/>
      <c r="DM17" s="587"/>
      <c r="DN17" s="587"/>
      <c r="DO17" s="587"/>
      <c r="DP17" s="588"/>
      <c r="DQ17" s="592">
        <v>3611039</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375543</v>
      </c>
      <c r="S18" s="587"/>
      <c r="T18" s="587"/>
      <c r="U18" s="587"/>
      <c r="V18" s="587"/>
      <c r="W18" s="587"/>
      <c r="X18" s="587"/>
      <c r="Y18" s="588"/>
      <c r="Z18" s="639">
        <v>1.3</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5</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970223</v>
      </c>
      <c r="BH19" s="587"/>
      <c r="BI19" s="587"/>
      <c r="BJ19" s="587"/>
      <c r="BK19" s="587"/>
      <c r="BL19" s="587"/>
      <c r="BM19" s="587"/>
      <c r="BN19" s="588"/>
      <c r="BO19" s="639">
        <v>8.6</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16620838</v>
      </c>
      <c r="S20" s="587"/>
      <c r="T20" s="587"/>
      <c r="U20" s="587"/>
      <c r="V20" s="587"/>
      <c r="W20" s="587"/>
      <c r="X20" s="587"/>
      <c r="Y20" s="588"/>
      <c r="Z20" s="639">
        <v>56</v>
      </c>
      <c r="AA20" s="639"/>
      <c r="AB20" s="639"/>
      <c r="AC20" s="639"/>
      <c r="AD20" s="640">
        <v>15275067</v>
      </c>
      <c r="AE20" s="640"/>
      <c r="AF20" s="640"/>
      <c r="AG20" s="640"/>
      <c r="AH20" s="640"/>
      <c r="AI20" s="640"/>
      <c r="AJ20" s="640"/>
      <c r="AK20" s="640"/>
      <c r="AL20" s="609">
        <v>99.1</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970223</v>
      </c>
      <c r="BH20" s="587"/>
      <c r="BI20" s="587"/>
      <c r="BJ20" s="587"/>
      <c r="BK20" s="587"/>
      <c r="BL20" s="587"/>
      <c r="BM20" s="587"/>
      <c r="BN20" s="588"/>
      <c r="BO20" s="639">
        <v>8.6</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29324554</v>
      </c>
      <c r="CS20" s="587"/>
      <c r="CT20" s="587"/>
      <c r="CU20" s="587"/>
      <c r="CV20" s="587"/>
      <c r="CW20" s="587"/>
      <c r="CX20" s="587"/>
      <c r="CY20" s="588"/>
      <c r="CZ20" s="639">
        <v>100</v>
      </c>
      <c r="DA20" s="639"/>
      <c r="DB20" s="639"/>
      <c r="DC20" s="639"/>
      <c r="DD20" s="592">
        <v>3444224</v>
      </c>
      <c r="DE20" s="587"/>
      <c r="DF20" s="587"/>
      <c r="DG20" s="587"/>
      <c r="DH20" s="587"/>
      <c r="DI20" s="587"/>
      <c r="DJ20" s="587"/>
      <c r="DK20" s="587"/>
      <c r="DL20" s="587"/>
      <c r="DM20" s="587"/>
      <c r="DN20" s="587"/>
      <c r="DO20" s="587"/>
      <c r="DP20" s="588"/>
      <c r="DQ20" s="592">
        <v>19250568</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14965</v>
      </c>
      <c r="S21" s="587"/>
      <c r="T21" s="587"/>
      <c r="U21" s="587"/>
      <c r="V21" s="587"/>
      <c r="W21" s="587"/>
      <c r="X21" s="587"/>
      <c r="Y21" s="588"/>
      <c r="Z21" s="639">
        <v>0.1</v>
      </c>
      <c r="AA21" s="639"/>
      <c r="AB21" s="639"/>
      <c r="AC21" s="639"/>
      <c r="AD21" s="640">
        <v>14965</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133186</v>
      </c>
      <c r="S22" s="587"/>
      <c r="T22" s="587"/>
      <c r="U22" s="587"/>
      <c r="V22" s="587"/>
      <c r="W22" s="587"/>
      <c r="X22" s="587"/>
      <c r="Y22" s="588"/>
      <c r="Z22" s="639">
        <v>0.4</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372305</v>
      </c>
      <c r="S23" s="587"/>
      <c r="T23" s="587"/>
      <c r="U23" s="587"/>
      <c r="V23" s="587"/>
      <c r="W23" s="587"/>
      <c r="X23" s="587"/>
      <c r="Y23" s="588"/>
      <c r="Z23" s="639">
        <v>1.3</v>
      </c>
      <c r="AA23" s="639"/>
      <c r="AB23" s="639"/>
      <c r="AC23" s="639"/>
      <c r="AD23" s="640">
        <v>79205</v>
      </c>
      <c r="AE23" s="640"/>
      <c r="AF23" s="640"/>
      <c r="AG23" s="640"/>
      <c r="AH23" s="640"/>
      <c r="AI23" s="640"/>
      <c r="AJ23" s="640"/>
      <c r="AK23" s="640"/>
      <c r="AL23" s="609">
        <v>0.5</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970223</v>
      </c>
      <c r="BH23" s="587"/>
      <c r="BI23" s="587"/>
      <c r="BJ23" s="587"/>
      <c r="BK23" s="587"/>
      <c r="BL23" s="587"/>
      <c r="BM23" s="587"/>
      <c r="BN23" s="588"/>
      <c r="BO23" s="639">
        <v>8.6</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161765</v>
      </c>
      <c r="S24" s="587"/>
      <c r="T24" s="587"/>
      <c r="U24" s="587"/>
      <c r="V24" s="587"/>
      <c r="W24" s="587"/>
      <c r="X24" s="587"/>
      <c r="Y24" s="588"/>
      <c r="Z24" s="639">
        <v>0.5</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15435788</v>
      </c>
      <c r="CS24" s="637"/>
      <c r="CT24" s="637"/>
      <c r="CU24" s="637"/>
      <c r="CV24" s="637"/>
      <c r="CW24" s="637"/>
      <c r="CX24" s="637"/>
      <c r="CY24" s="684"/>
      <c r="CZ24" s="688">
        <v>52.6</v>
      </c>
      <c r="DA24" s="689"/>
      <c r="DB24" s="689"/>
      <c r="DC24" s="690"/>
      <c r="DD24" s="683">
        <v>9747102</v>
      </c>
      <c r="DE24" s="637"/>
      <c r="DF24" s="637"/>
      <c r="DG24" s="637"/>
      <c r="DH24" s="637"/>
      <c r="DI24" s="637"/>
      <c r="DJ24" s="637"/>
      <c r="DK24" s="684"/>
      <c r="DL24" s="683">
        <v>9689646</v>
      </c>
      <c r="DM24" s="637"/>
      <c r="DN24" s="637"/>
      <c r="DO24" s="637"/>
      <c r="DP24" s="637"/>
      <c r="DQ24" s="637"/>
      <c r="DR24" s="637"/>
      <c r="DS24" s="637"/>
      <c r="DT24" s="637"/>
      <c r="DU24" s="637"/>
      <c r="DV24" s="684"/>
      <c r="DW24" s="685">
        <v>56.8</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5433314</v>
      </c>
      <c r="S25" s="587"/>
      <c r="T25" s="587"/>
      <c r="U25" s="587"/>
      <c r="V25" s="587"/>
      <c r="W25" s="587"/>
      <c r="X25" s="587"/>
      <c r="Y25" s="588"/>
      <c r="Z25" s="639">
        <v>18.3</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4313175</v>
      </c>
      <c r="CS25" s="605"/>
      <c r="CT25" s="605"/>
      <c r="CU25" s="605"/>
      <c r="CV25" s="605"/>
      <c r="CW25" s="605"/>
      <c r="CX25" s="605"/>
      <c r="CY25" s="606"/>
      <c r="CZ25" s="589">
        <v>14.7</v>
      </c>
      <c r="DA25" s="607"/>
      <c r="DB25" s="607"/>
      <c r="DC25" s="608"/>
      <c r="DD25" s="592">
        <v>3948399</v>
      </c>
      <c r="DE25" s="605"/>
      <c r="DF25" s="605"/>
      <c r="DG25" s="605"/>
      <c r="DH25" s="605"/>
      <c r="DI25" s="605"/>
      <c r="DJ25" s="605"/>
      <c r="DK25" s="606"/>
      <c r="DL25" s="592">
        <v>3890943</v>
      </c>
      <c r="DM25" s="605"/>
      <c r="DN25" s="605"/>
      <c r="DO25" s="605"/>
      <c r="DP25" s="605"/>
      <c r="DQ25" s="605"/>
      <c r="DR25" s="605"/>
      <c r="DS25" s="605"/>
      <c r="DT25" s="605"/>
      <c r="DU25" s="605"/>
      <c r="DV25" s="606"/>
      <c r="DW25" s="609">
        <v>22.8</v>
      </c>
      <c r="DX25" s="610"/>
      <c r="DY25" s="610"/>
      <c r="DZ25" s="610"/>
      <c r="EA25" s="610"/>
      <c r="EB25" s="610"/>
      <c r="EC25" s="611"/>
    </row>
    <row r="26" spans="2:133" ht="11.25" customHeight="1" x14ac:dyDescent="0.15">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2301445</v>
      </c>
      <c r="CS26" s="587"/>
      <c r="CT26" s="587"/>
      <c r="CU26" s="587"/>
      <c r="CV26" s="587"/>
      <c r="CW26" s="587"/>
      <c r="CX26" s="587"/>
      <c r="CY26" s="588"/>
      <c r="CZ26" s="589">
        <v>7.8</v>
      </c>
      <c r="DA26" s="607"/>
      <c r="DB26" s="607"/>
      <c r="DC26" s="608"/>
      <c r="DD26" s="592">
        <v>2084316</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2236566</v>
      </c>
      <c r="S27" s="587"/>
      <c r="T27" s="587"/>
      <c r="U27" s="587"/>
      <c r="V27" s="587"/>
      <c r="W27" s="587"/>
      <c r="X27" s="587"/>
      <c r="Y27" s="588"/>
      <c r="Z27" s="639">
        <v>7.5</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11243775</v>
      </c>
      <c r="BH27" s="587"/>
      <c r="BI27" s="587"/>
      <c r="BJ27" s="587"/>
      <c r="BK27" s="587"/>
      <c r="BL27" s="587"/>
      <c r="BM27" s="587"/>
      <c r="BN27" s="588"/>
      <c r="BO27" s="639">
        <v>100</v>
      </c>
      <c r="BP27" s="639"/>
      <c r="BQ27" s="639"/>
      <c r="BR27" s="639"/>
      <c r="BS27" s="592">
        <v>152016</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7511574</v>
      </c>
      <c r="CS27" s="605"/>
      <c r="CT27" s="605"/>
      <c r="CU27" s="605"/>
      <c r="CV27" s="605"/>
      <c r="CW27" s="605"/>
      <c r="CX27" s="605"/>
      <c r="CY27" s="606"/>
      <c r="CZ27" s="589">
        <v>25.6</v>
      </c>
      <c r="DA27" s="607"/>
      <c r="DB27" s="607"/>
      <c r="DC27" s="608"/>
      <c r="DD27" s="592">
        <v>2187664</v>
      </c>
      <c r="DE27" s="605"/>
      <c r="DF27" s="605"/>
      <c r="DG27" s="605"/>
      <c r="DH27" s="605"/>
      <c r="DI27" s="605"/>
      <c r="DJ27" s="605"/>
      <c r="DK27" s="606"/>
      <c r="DL27" s="592">
        <v>2187664</v>
      </c>
      <c r="DM27" s="605"/>
      <c r="DN27" s="605"/>
      <c r="DO27" s="605"/>
      <c r="DP27" s="605"/>
      <c r="DQ27" s="605"/>
      <c r="DR27" s="605"/>
      <c r="DS27" s="605"/>
      <c r="DT27" s="605"/>
      <c r="DU27" s="605"/>
      <c r="DV27" s="606"/>
      <c r="DW27" s="609">
        <v>12.8</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111182</v>
      </c>
      <c r="S28" s="587"/>
      <c r="T28" s="587"/>
      <c r="U28" s="587"/>
      <c r="V28" s="587"/>
      <c r="W28" s="587"/>
      <c r="X28" s="587"/>
      <c r="Y28" s="588"/>
      <c r="Z28" s="639">
        <v>0.4</v>
      </c>
      <c r="AA28" s="639"/>
      <c r="AB28" s="639"/>
      <c r="AC28" s="639"/>
      <c r="AD28" s="640">
        <v>36893</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3611039</v>
      </c>
      <c r="CS28" s="587"/>
      <c r="CT28" s="587"/>
      <c r="CU28" s="587"/>
      <c r="CV28" s="587"/>
      <c r="CW28" s="587"/>
      <c r="CX28" s="587"/>
      <c r="CY28" s="588"/>
      <c r="CZ28" s="589">
        <v>12.3</v>
      </c>
      <c r="DA28" s="607"/>
      <c r="DB28" s="607"/>
      <c r="DC28" s="608"/>
      <c r="DD28" s="592">
        <v>3611039</v>
      </c>
      <c r="DE28" s="587"/>
      <c r="DF28" s="587"/>
      <c r="DG28" s="587"/>
      <c r="DH28" s="587"/>
      <c r="DI28" s="587"/>
      <c r="DJ28" s="587"/>
      <c r="DK28" s="588"/>
      <c r="DL28" s="592">
        <v>3611039</v>
      </c>
      <c r="DM28" s="587"/>
      <c r="DN28" s="587"/>
      <c r="DO28" s="587"/>
      <c r="DP28" s="587"/>
      <c r="DQ28" s="587"/>
      <c r="DR28" s="587"/>
      <c r="DS28" s="587"/>
      <c r="DT28" s="587"/>
      <c r="DU28" s="587"/>
      <c r="DV28" s="588"/>
      <c r="DW28" s="609">
        <v>21.2</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2472</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3608769</v>
      </c>
      <c r="CS29" s="605"/>
      <c r="CT29" s="605"/>
      <c r="CU29" s="605"/>
      <c r="CV29" s="605"/>
      <c r="CW29" s="605"/>
      <c r="CX29" s="605"/>
      <c r="CY29" s="606"/>
      <c r="CZ29" s="589">
        <v>12.3</v>
      </c>
      <c r="DA29" s="607"/>
      <c r="DB29" s="607"/>
      <c r="DC29" s="608"/>
      <c r="DD29" s="592">
        <v>3608769</v>
      </c>
      <c r="DE29" s="605"/>
      <c r="DF29" s="605"/>
      <c r="DG29" s="605"/>
      <c r="DH29" s="605"/>
      <c r="DI29" s="605"/>
      <c r="DJ29" s="605"/>
      <c r="DK29" s="606"/>
      <c r="DL29" s="592">
        <v>3608769</v>
      </c>
      <c r="DM29" s="605"/>
      <c r="DN29" s="605"/>
      <c r="DO29" s="605"/>
      <c r="DP29" s="605"/>
      <c r="DQ29" s="605"/>
      <c r="DR29" s="605"/>
      <c r="DS29" s="605"/>
      <c r="DT29" s="605"/>
      <c r="DU29" s="605"/>
      <c r="DV29" s="606"/>
      <c r="DW29" s="609">
        <v>21.2</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444742</v>
      </c>
      <c r="S30" s="587"/>
      <c r="T30" s="587"/>
      <c r="U30" s="587"/>
      <c r="V30" s="587"/>
      <c r="W30" s="587"/>
      <c r="X30" s="587"/>
      <c r="Y30" s="588"/>
      <c r="Z30" s="639">
        <v>1.5</v>
      </c>
      <c r="AA30" s="639"/>
      <c r="AB30" s="639"/>
      <c r="AC30" s="639"/>
      <c r="AD30" s="640" t="s">
        <v>111</v>
      </c>
      <c r="AE30" s="640"/>
      <c r="AF30" s="640"/>
      <c r="AG30" s="640"/>
      <c r="AH30" s="640"/>
      <c r="AI30" s="640"/>
      <c r="AJ30" s="640"/>
      <c r="AK30" s="640"/>
      <c r="AL30" s="609" t="s">
        <v>111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v>
      </c>
      <c r="BH30" s="653"/>
      <c r="BI30" s="653"/>
      <c r="BJ30" s="653"/>
      <c r="BK30" s="653"/>
      <c r="BL30" s="653"/>
      <c r="BM30" s="654">
        <v>96.6</v>
      </c>
      <c r="BN30" s="653"/>
      <c r="BO30" s="653"/>
      <c r="BP30" s="653"/>
      <c r="BQ30" s="655"/>
      <c r="BR30" s="652">
        <v>99</v>
      </c>
      <c r="BS30" s="653"/>
      <c r="BT30" s="653"/>
      <c r="BU30" s="653"/>
      <c r="BV30" s="653"/>
      <c r="BW30" s="653"/>
      <c r="BX30" s="654">
        <v>96.6</v>
      </c>
      <c r="BY30" s="653"/>
      <c r="BZ30" s="653"/>
      <c r="CA30" s="653"/>
      <c r="CB30" s="655"/>
      <c r="CD30" s="658"/>
      <c r="CE30" s="659"/>
      <c r="CF30" s="623" t="s">
        <v>292</v>
      </c>
      <c r="CG30" s="620"/>
      <c r="CH30" s="620"/>
      <c r="CI30" s="620"/>
      <c r="CJ30" s="620"/>
      <c r="CK30" s="620"/>
      <c r="CL30" s="620"/>
      <c r="CM30" s="620"/>
      <c r="CN30" s="620"/>
      <c r="CO30" s="620"/>
      <c r="CP30" s="620"/>
      <c r="CQ30" s="621"/>
      <c r="CR30" s="586">
        <v>3042695</v>
      </c>
      <c r="CS30" s="587"/>
      <c r="CT30" s="587"/>
      <c r="CU30" s="587"/>
      <c r="CV30" s="587"/>
      <c r="CW30" s="587"/>
      <c r="CX30" s="587"/>
      <c r="CY30" s="588"/>
      <c r="CZ30" s="589">
        <v>10.4</v>
      </c>
      <c r="DA30" s="607"/>
      <c r="DB30" s="607"/>
      <c r="DC30" s="608"/>
      <c r="DD30" s="592">
        <v>3042695</v>
      </c>
      <c r="DE30" s="587"/>
      <c r="DF30" s="587"/>
      <c r="DG30" s="587"/>
      <c r="DH30" s="587"/>
      <c r="DI30" s="587"/>
      <c r="DJ30" s="587"/>
      <c r="DK30" s="588"/>
      <c r="DL30" s="592">
        <v>3042695</v>
      </c>
      <c r="DM30" s="587"/>
      <c r="DN30" s="587"/>
      <c r="DO30" s="587"/>
      <c r="DP30" s="587"/>
      <c r="DQ30" s="587"/>
      <c r="DR30" s="587"/>
      <c r="DS30" s="587"/>
      <c r="DT30" s="587"/>
      <c r="DU30" s="587"/>
      <c r="DV30" s="588"/>
      <c r="DW30" s="609">
        <v>17.8</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522454</v>
      </c>
      <c r="S31" s="587"/>
      <c r="T31" s="587"/>
      <c r="U31" s="587"/>
      <c r="V31" s="587"/>
      <c r="W31" s="587"/>
      <c r="X31" s="587"/>
      <c r="Y31" s="588"/>
      <c r="Z31" s="639">
        <v>1.8</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98.8</v>
      </c>
      <c r="BH31" s="605"/>
      <c r="BI31" s="605"/>
      <c r="BJ31" s="605"/>
      <c r="BK31" s="605"/>
      <c r="BL31" s="605"/>
      <c r="BM31" s="641">
        <v>95.9</v>
      </c>
      <c r="BN31" s="651"/>
      <c r="BO31" s="651"/>
      <c r="BP31" s="651"/>
      <c r="BQ31" s="615"/>
      <c r="BR31" s="650">
        <v>98.7</v>
      </c>
      <c r="BS31" s="605"/>
      <c r="BT31" s="605"/>
      <c r="BU31" s="605"/>
      <c r="BV31" s="605"/>
      <c r="BW31" s="605"/>
      <c r="BX31" s="641">
        <v>95.9</v>
      </c>
      <c r="BY31" s="651"/>
      <c r="BZ31" s="651"/>
      <c r="CA31" s="651"/>
      <c r="CB31" s="615"/>
      <c r="CD31" s="658"/>
      <c r="CE31" s="659"/>
      <c r="CF31" s="623" t="s">
        <v>296</v>
      </c>
      <c r="CG31" s="620"/>
      <c r="CH31" s="620"/>
      <c r="CI31" s="620"/>
      <c r="CJ31" s="620"/>
      <c r="CK31" s="620"/>
      <c r="CL31" s="620"/>
      <c r="CM31" s="620"/>
      <c r="CN31" s="620"/>
      <c r="CO31" s="620"/>
      <c r="CP31" s="620"/>
      <c r="CQ31" s="621"/>
      <c r="CR31" s="586">
        <v>566074</v>
      </c>
      <c r="CS31" s="605"/>
      <c r="CT31" s="605"/>
      <c r="CU31" s="605"/>
      <c r="CV31" s="605"/>
      <c r="CW31" s="605"/>
      <c r="CX31" s="605"/>
      <c r="CY31" s="606"/>
      <c r="CZ31" s="589">
        <v>1.9</v>
      </c>
      <c r="DA31" s="607"/>
      <c r="DB31" s="607"/>
      <c r="DC31" s="608"/>
      <c r="DD31" s="592">
        <v>566074</v>
      </c>
      <c r="DE31" s="605"/>
      <c r="DF31" s="605"/>
      <c r="DG31" s="605"/>
      <c r="DH31" s="605"/>
      <c r="DI31" s="605"/>
      <c r="DJ31" s="605"/>
      <c r="DK31" s="606"/>
      <c r="DL31" s="592">
        <v>566074</v>
      </c>
      <c r="DM31" s="605"/>
      <c r="DN31" s="605"/>
      <c r="DO31" s="605"/>
      <c r="DP31" s="605"/>
      <c r="DQ31" s="605"/>
      <c r="DR31" s="605"/>
      <c r="DS31" s="605"/>
      <c r="DT31" s="605"/>
      <c r="DU31" s="605"/>
      <c r="DV31" s="606"/>
      <c r="DW31" s="609">
        <v>3.3</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397485</v>
      </c>
      <c r="S32" s="587"/>
      <c r="T32" s="587"/>
      <c r="U32" s="587"/>
      <c r="V32" s="587"/>
      <c r="W32" s="587"/>
      <c r="X32" s="587"/>
      <c r="Y32" s="588"/>
      <c r="Z32" s="639">
        <v>1.3</v>
      </c>
      <c r="AA32" s="639"/>
      <c r="AB32" s="639"/>
      <c r="AC32" s="639"/>
      <c r="AD32" s="640">
        <v>8405</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v>
      </c>
      <c r="BH32" s="571"/>
      <c r="BI32" s="571"/>
      <c r="BJ32" s="571"/>
      <c r="BK32" s="571"/>
      <c r="BL32" s="571"/>
      <c r="BM32" s="634">
        <v>96.6</v>
      </c>
      <c r="BN32" s="571"/>
      <c r="BO32" s="571"/>
      <c r="BP32" s="571"/>
      <c r="BQ32" s="628"/>
      <c r="BR32" s="649">
        <v>99.1</v>
      </c>
      <c r="BS32" s="571"/>
      <c r="BT32" s="571"/>
      <c r="BU32" s="571"/>
      <c r="BV32" s="571"/>
      <c r="BW32" s="571"/>
      <c r="BX32" s="634">
        <v>96.6</v>
      </c>
      <c r="BY32" s="571"/>
      <c r="BZ32" s="571"/>
      <c r="CA32" s="571"/>
      <c r="CB32" s="628"/>
      <c r="CD32" s="660"/>
      <c r="CE32" s="661"/>
      <c r="CF32" s="623" t="s">
        <v>299</v>
      </c>
      <c r="CG32" s="620"/>
      <c r="CH32" s="620"/>
      <c r="CI32" s="620"/>
      <c r="CJ32" s="620"/>
      <c r="CK32" s="620"/>
      <c r="CL32" s="620"/>
      <c r="CM32" s="620"/>
      <c r="CN32" s="620"/>
      <c r="CO32" s="620"/>
      <c r="CP32" s="620"/>
      <c r="CQ32" s="621"/>
      <c r="CR32" s="586">
        <v>2270</v>
      </c>
      <c r="CS32" s="587"/>
      <c r="CT32" s="587"/>
      <c r="CU32" s="587"/>
      <c r="CV32" s="587"/>
      <c r="CW32" s="587"/>
      <c r="CX32" s="587"/>
      <c r="CY32" s="588"/>
      <c r="CZ32" s="589">
        <v>0</v>
      </c>
      <c r="DA32" s="607"/>
      <c r="DB32" s="607"/>
      <c r="DC32" s="608"/>
      <c r="DD32" s="592">
        <v>2270</v>
      </c>
      <c r="DE32" s="587"/>
      <c r="DF32" s="587"/>
      <c r="DG32" s="587"/>
      <c r="DH32" s="587"/>
      <c r="DI32" s="587"/>
      <c r="DJ32" s="587"/>
      <c r="DK32" s="588"/>
      <c r="DL32" s="592">
        <v>2270</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3210416</v>
      </c>
      <c r="S33" s="587"/>
      <c r="T33" s="587"/>
      <c r="U33" s="587"/>
      <c r="V33" s="587"/>
      <c r="W33" s="587"/>
      <c r="X33" s="587"/>
      <c r="Y33" s="588"/>
      <c r="Z33" s="639">
        <v>10.8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10444542</v>
      </c>
      <c r="CS33" s="605"/>
      <c r="CT33" s="605"/>
      <c r="CU33" s="605"/>
      <c r="CV33" s="605"/>
      <c r="CW33" s="605"/>
      <c r="CX33" s="605"/>
      <c r="CY33" s="606"/>
      <c r="CZ33" s="589">
        <v>35.6</v>
      </c>
      <c r="DA33" s="607"/>
      <c r="DB33" s="607"/>
      <c r="DC33" s="608"/>
      <c r="DD33" s="592">
        <v>9090197</v>
      </c>
      <c r="DE33" s="605"/>
      <c r="DF33" s="605"/>
      <c r="DG33" s="605"/>
      <c r="DH33" s="605"/>
      <c r="DI33" s="605"/>
      <c r="DJ33" s="605"/>
      <c r="DK33" s="606"/>
      <c r="DL33" s="592">
        <v>7168061</v>
      </c>
      <c r="DM33" s="605"/>
      <c r="DN33" s="605"/>
      <c r="DO33" s="605"/>
      <c r="DP33" s="605"/>
      <c r="DQ33" s="605"/>
      <c r="DR33" s="605"/>
      <c r="DS33" s="605"/>
      <c r="DT33" s="605"/>
      <c r="DU33" s="605"/>
      <c r="DV33" s="606"/>
      <c r="DW33" s="609">
        <v>42.1</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2502137</v>
      </c>
      <c r="CS34" s="587"/>
      <c r="CT34" s="587"/>
      <c r="CU34" s="587"/>
      <c r="CV34" s="587"/>
      <c r="CW34" s="587"/>
      <c r="CX34" s="587"/>
      <c r="CY34" s="588"/>
      <c r="CZ34" s="589">
        <v>8.5</v>
      </c>
      <c r="DA34" s="607"/>
      <c r="DB34" s="607"/>
      <c r="DC34" s="608"/>
      <c r="DD34" s="592">
        <v>2005385</v>
      </c>
      <c r="DE34" s="587"/>
      <c r="DF34" s="587"/>
      <c r="DG34" s="587"/>
      <c r="DH34" s="587"/>
      <c r="DI34" s="587"/>
      <c r="DJ34" s="587"/>
      <c r="DK34" s="588"/>
      <c r="DL34" s="592">
        <v>1814487</v>
      </c>
      <c r="DM34" s="587"/>
      <c r="DN34" s="587"/>
      <c r="DO34" s="587"/>
      <c r="DP34" s="587"/>
      <c r="DQ34" s="587"/>
      <c r="DR34" s="587"/>
      <c r="DS34" s="587"/>
      <c r="DT34" s="587"/>
      <c r="DU34" s="587"/>
      <c r="DV34" s="588"/>
      <c r="DW34" s="609">
        <v>10.6</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1631516</v>
      </c>
      <c r="S35" s="587"/>
      <c r="T35" s="587"/>
      <c r="U35" s="587"/>
      <c r="V35" s="587"/>
      <c r="W35" s="587"/>
      <c r="X35" s="587"/>
      <c r="Y35" s="588"/>
      <c r="Z35" s="639">
        <v>5.5</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5304086</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-317308</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112196</v>
      </c>
      <c r="CS35" s="605"/>
      <c r="CT35" s="605"/>
      <c r="CU35" s="605"/>
      <c r="CV35" s="605"/>
      <c r="CW35" s="605"/>
      <c r="CX35" s="605"/>
      <c r="CY35" s="606"/>
      <c r="CZ35" s="589">
        <v>0.4</v>
      </c>
      <c r="DA35" s="607"/>
      <c r="DB35" s="607"/>
      <c r="DC35" s="608"/>
      <c r="DD35" s="592">
        <v>106210</v>
      </c>
      <c r="DE35" s="605"/>
      <c r="DF35" s="605"/>
      <c r="DG35" s="605"/>
      <c r="DH35" s="605"/>
      <c r="DI35" s="605"/>
      <c r="DJ35" s="605"/>
      <c r="DK35" s="606"/>
      <c r="DL35" s="592">
        <v>106210</v>
      </c>
      <c r="DM35" s="605"/>
      <c r="DN35" s="605"/>
      <c r="DO35" s="605"/>
      <c r="DP35" s="605"/>
      <c r="DQ35" s="605"/>
      <c r="DR35" s="605"/>
      <c r="DS35" s="605"/>
      <c r="DT35" s="605"/>
      <c r="DU35" s="605"/>
      <c r="DV35" s="606"/>
      <c r="DW35" s="609">
        <v>0.6</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29661690</v>
      </c>
      <c r="S36" s="627"/>
      <c r="T36" s="627"/>
      <c r="U36" s="627"/>
      <c r="V36" s="627"/>
      <c r="W36" s="627"/>
      <c r="X36" s="627"/>
      <c r="Y36" s="630"/>
      <c r="Z36" s="631">
        <v>100</v>
      </c>
      <c r="AA36" s="631"/>
      <c r="AB36" s="631"/>
      <c r="AC36" s="631"/>
      <c r="AD36" s="632">
        <v>15414535</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1736421</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-589740</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2513897</v>
      </c>
      <c r="CS36" s="587"/>
      <c r="CT36" s="587"/>
      <c r="CU36" s="587"/>
      <c r="CV36" s="587"/>
      <c r="CW36" s="587"/>
      <c r="CX36" s="587"/>
      <c r="CY36" s="588"/>
      <c r="CZ36" s="589">
        <v>8.6</v>
      </c>
      <c r="DA36" s="607"/>
      <c r="DB36" s="607"/>
      <c r="DC36" s="608"/>
      <c r="DD36" s="592">
        <v>2373462</v>
      </c>
      <c r="DE36" s="587"/>
      <c r="DF36" s="587"/>
      <c r="DG36" s="587"/>
      <c r="DH36" s="587"/>
      <c r="DI36" s="587"/>
      <c r="DJ36" s="587"/>
      <c r="DK36" s="588"/>
      <c r="DL36" s="592">
        <v>2136468</v>
      </c>
      <c r="DM36" s="587"/>
      <c r="DN36" s="587"/>
      <c r="DO36" s="587"/>
      <c r="DP36" s="587"/>
      <c r="DQ36" s="587"/>
      <c r="DR36" s="587"/>
      <c r="DS36" s="587"/>
      <c r="DT36" s="587"/>
      <c r="DU36" s="587"/>
      <c r="DV36" s="588"/>
      <c r="DW36" s="609">
        <v>12.5</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1000820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11418</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726035</v>
      </c>
      <c r="CS37" s="605"/>
      <c r="CT37" s="605"/>
      <c r="CU37" s="605"/>
      <c r="CV37" s="605"/>
      <c r="CW37" s="605"/>
      <c r="CX37" s="605"/>
      <c r="CY37" s="606"/>
      <c r="CZ37" s="589">
        <v>2.5</v>
      </c>
      <c r="DA37" s="607"/>
      <c r="DB37" s="607"/>
      <c r="DC37" s="608"/>
      <c r="DD37" s="592">
        <v>726035</v>
      </c>
      <c r="DE37" s="605"/>
      <c r="DF37" s="605"/>
      <c r="DG37" s="605"/>
      <c r="DH37" s="605"/>
      <c r="DI37" s="605"/>
      <c r="DJ37" s="605"/>
      <c r="DK37" s="606"/>
      <c r="DL37" s="592">
        <v>707073</v>
      </c>
      <c r="DM37" s="605"/>
      <c r="DN37" s="605"/>
      <c r="DO37" s="605"/>
      <c r="DP37" s="605"/>
      <c r="DQ37" s="605"/>
      <c r="DR37" s="605"/>
      <c r="DS37" s="605"/>
      <c r="DT37" s="605"/>
      <c r="DU37" s="605"/>
      <c r="DV37" s="606"/>
      <c r="DW37" s="609">
        <v>4.0999999999999996</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204123</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19691</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4214790</v>
      </c>
      <c r="CS38" s="587"/>
      <c r="CT38" s="587"/>
      <c r="CU38" s="587"/>
      <c r="CV38" s="587"/>
      <c r="CW38" s="587"/>
      <c r="CX38" s="587"/>
      <c r="CY38" s="588"/>
      <c r="CZ38" s="589">
        <v>14.4</v>
      </c>
      <c r="DA38" s="607"/>
      <c r="DB38" s="607"/>
      <c r="DC38" s="608"/>
      <c r="DD38" s="592">
        <v>3626718</v>
      </c>
      <c r="DE38" s="587"/>
      <c r="DF38" s="587"/>
      <c r="DG38" s="587"/>
      <c r="DH38" s="587"/>
      <c r="DI38" s="587"/>
      <c r="DJ38" s="587"/>
      <c r="DK38" s="588"/>
      <c r="DL38" s="592">
        <v>3110896</v>
      </c>
      <c r="DM38" s="587"/>
      <c r="DN38" s="587"/>
      <c r="DO38" s="587"/>
      <c r="DP38" s="587"/>
      <c r="DQ38" s="587"/>
      <c r="DR38" s="587"/>
      <c r="DS38" s="587"/>
      <c r="DT38" s="587"/>
      <c r="DU38" s="587"/>
      <c r="DV38" s="588"/>
      <c r="DW38" s="609">
        <v>18.2</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v>88476</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1100522</v>
      </c>
      <c r="CS39" s="605"/>
      <c r="CT39" s="605"/>
      <c r="CU39" s="605"/>
      <c r="CV39" s="605"/>
      <c r="CW39" s="605"/>
      <c r="CX39" s="605"/>
      <c r="CY39" s="606"/>
      <c r="CZ39" s="589">
        <v>3.8</v>
      </c>
      <c r="DA39" s="607"/>
      <c r="DB39" s="607"/>
      <c r="DC39" s="608"/>
      <c r="DD39" s="592">
        <v>978422</v>
      </c>
      <c r="DE39" s="605"/>
      <c r="DF39" s="605"/>
      <c r="DG39" s="605"/>
      <c r="DH39" s="605"/>
      <c r="DI39" s="605"/>
      <c r="DJ39" s="605"/>
      <c r="DK39" s="606"/>
      <c r="DL39" s="592" t="s">
        <v>111</v>
      </c>
      <c r="DM39" s="605"/>
      <c r="DN39" s="605"/>
      <c r="DO39" s="605"/>
      <c r="DP39" s="605"/>
      <c r="DQ39" s="605"/>
      <c r="DR39" s="605"/>
      <c r="DS39" s="605"/>
      <c r="DT39" s="605"/>
      <c r="DU39" s="605"/>
      <c r="DV39" s="606"/>
      <c r="DW39" s="609" t="s">
        <v>111</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782450</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111</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1000</v>
      </c>
      <c r="CS40" s="587"/>
      <c r="CT40" s="587"/>
      <c r="CU40" s="587"/>
      <c r="CV40" s="587"/>
      <c r="CW40" s="587"/>
      <c r="CX40" s="587"/>
      <c r="CY40" s="588"/>
      <c r="CZ40" s="589">
        <v>0</v>
      </c>
      <c r="DA40" s="607"/>
      <c r="DB40" s="607"/>
      <c r="DC40" s="608"/>
      <c r="DD40" s="592" t="s">
        <v>111</v>
      </c>
      <c r="DE40" s="587"/>
      <c r="DF40" s="587"/>
      <c r="DG40" s="587"/>
      <c r="DH40" s="587"/>
      <c r="DI40" s="587"/>
      <c r="DJ40" s="587"/>
      <c r="DK40" s="588"/>
      <c r="DL40" s="592" t="s">
        <v>111</v>
      </c>
      <c r="DM40" s="587"/>
      <c r="DN40" s="587"/>
      <c r="DO40" s="587"/>
      <c r="DP40" s="587"/>
      <c r="DQ40" s="587"/>
      <c r="DR40" s="587"/>
      <c r="DS40" s="587"/>
      <c r="DT40" s="587"/>
      <c r="DU40" s="587"/>
      <c r="DV40" s="588"/>
      <c r="DW40" s="609" t="s">
        <v>111</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1491796</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301</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215</v>
      </c>
      <c r="CS41" s="605"/>
      <c r="CT41" s="605"/>
      <c r="CU41" s="605"/>
      <c r="CV41" s="605"/>
      <c r="CW41" s="605"/>
      <c r="CX41" s="605"/>
      <c r="CY41" s="606"/>
      <c r="CZ41" s="589" t="s">
        <v>215</v>
      </c>
      <c r="DA41" s="607"/>
      <c r="DB41" s="607"/>
      <c r="DC41" s="608"/>
      <c r="DD41" s="592" t="s">
        <v>215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3444224</v>
      </c>
      <c r="CS42" s="587"/>
      <c r="CT42" s="587"/>
      <c r="CU42" s="587"/>
      <c r="CV42" s="587"/>
      <c r="CW42" s="587"/>
      <c r="CX42" s="587"/>
      <c r="CY42" s="588"/>
      <c r="CZ42" s="589">
        <v>11.7</v>
      </c>
      <c r="DA42" s="590"/>
      <c r="DB42" s="590"/>
      <c r="DC42" s="591"/>
      <c r="DD42" s="592">
        <v>413269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104025</v>
      </c>
      <c r="CS43" s="605"/>
      <c r="CT43" s="605"/>
      <c r="CU43" s="605"/>
      <c r="CV43" s="605"/>
      <c r="CW43" s="605"/>
      <c r="CX43" s="605"/>
      <c r="CY43" s="606"/>
      <c r="CZ43" s="589">
        <v>0.4</v>
      </c>
      <c r="DA43" s="607"/>
      <c r="DB43" s="607"/>
      <c r="DC43" s="608"/>
      <c r="DD43" s="592">
        <v>96547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287</v>
      </c>
      <c r="CE44" s="600"/>
      <c r="CF44" s="583" t="s">
        <v>335</v>
      </c>
      <c r="CG44" s="584"/>
      <c r="CH44" s="584"/>
      <c r="CI44" s="584"/>
      <c r="CJ44" s="584"/>
      <c r="CK44" s="584"/>
      <c r="CL44" s="584"/>
      <c r="CM44" s="584"/>
      <c r="CN44" s="584"/>
      <c r="CO44" s="584"/>
      <c r="CP44" s="584"/>
      <c r="CQ44" s="585"/>
      <c r="CR44" s="586">
        <v>3444224</v>
      </c>
      <c r="CS44" s="587"/>
      <c r="CT44" s="587"/>
      <c r="CU44" s="587"/>
      <c r="CV44" s="587"/>
      <c r="CW44" s="587"/>
      <c r="CX44" s="587"/>
      <c r="CY44" s="588"/>
      <c r="CZ44" s="589">
        <v>11.7</v>
      </c>
      <c r="DA44" s="590"/>
      <c r="DB44" s="590"/>
      <c r="DC44" s="591"/>
      <c r="DD44" s="592">
        <v>413269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2347257</v>
      </c>
      <c r="CS45" s="605"/>
      <c r="CT45" s="605"/>
      <c r="CU45" s="605"/>
      <c r="CV45" s="605"/>
      <c r="CW45" s="605"/>
      <c r="CX45" s="605"/>
      <c r="CY45" s="606"/>
      <c r="CZ45" s="589">
        <v>8</v>
      </c>
      <c r="DA45" s="607"/>
      <c r="DB45" s="607"/>
      <c r="DC45" s="608"/>
      <c r="DD45" s="592">
        <v>11722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882872</v>
      </c>
      <c r="CS46" s="587"/>
      <c r="CT46" s="587"/>
      <c r="CU46" s="587"/>
      <c r="CV46" s="587"/>
      <c r="CW46" s="587"/>
      <c r="CX46" s="587"/>
      <c r="CY46" s="588"/>
      <c r="CZ46" s="589">
        <v>3</v>
      </c>
      <c r="DA46" s="590"/>
      <c r="DB46" s="590"/>
      <c r="DC46" s="591"/>
      <c r="DD46" s="592">
        <v>396552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t="s">
        <v>339</v>
      </c>
      <c r="CS47" s="605"/>
      <c r="CT47" s="605"/>
      <c r="CU47" s="605"/>
      <c r="CV47" s="605"/>
      <c r="CW47" s="605"/>
      <c r="CX47" s="605"/>
      <c r="CY47" s="606"/>
      <c r="CZ47" s="589" t="s">
        <v>339</v>
      </c>
      <c r="DA47" s="607"/>
      <c r="DB47" s="607"/>
      <c r="DC47" s="608"/>
      <c r="DD47" s="592" t="s">
        <v>339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340</v>
      </c>
      <c r="CG48" s="584"/>
      <c r="CH48" s="584"/>
      <c r="CI48" s="584"/>
      <c r="CJ48" s="584"/>
      <c r="CK48" s="584"/>
      <c r="CL48" s="584"/>
      <c r="CM48" s="584"/>
      <c r="CN48" s="584"/>
      <c r="CO48" s="584"/>
      <c r="CP48" s="584"/>
      <c r="CQ48" s="585"/>
      <c r="CR48" s="586" t="s">
        <v>339</v>
      </c>
      <c r="CS48" s="587"/>
      <c r="CT48" s="587"/>
      <c r="CU48" s="587"/>
      <c r="CV48" s="587"/>
      <c r="CW48" s="587"/>
      <c r="CX48" s="587"/>
      <c r="CY48" s="588"/>
      <c r="CZ48" s="589" t="s">
        <v>339</v>
      </c>
      <c r="DA48" s="590"/>
      <c r="DB48" s="590"/>
      <c r="DC48" s="591"/>
      <c r="DD48" s="592" t="s">
        <v>339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29324554</v>
      </c>
      <c r="CS49" s="571"/>
      <c r="CT49" s="571"/>
      <c r="CU49" s="571"/>
      <c r="CV49" s="571"/>
      <c r="CW49" s="571"/>
      <c r="CX49" s="571"/>
      <c r="CY49" s="572"/>
      <c r="CZ49" s="573">
        <v>100</v>
      </c>
      <c r="DA49" s="574"/>
      <c r="DB49" s="574"/>
      <c r="DC49" s="575"/>
      <c r="DD49" s="576">
        <v>19250568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D2" sqref="DD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364</v>
      </c>
      <c r="C7" s="1045"/>
      <c r="D7" s="1045"/>
      <c r="E7" s="1045"/>
      <c r="F7" s="1045"/>
      <c r="G7" s="1045"/>
      <c r="H7" s="1045"/>
      <c r="I7" s="1045"/>
      <c r="J7" s="1045"/>
      <c r="K7" s="1045"/>
      <c r="L7" s="1045"/>
      <c r="M7" s="1045"/>
      <c r="N7" s="1045"/>
      <c r="O7" s="1045"/>
      <c r="P7" s="1046"/>
      <c r="Q7" s="1098">
        <v>30231</v>
      </c>
      <c r="R7" s="1099"/>
      <c r="S7" s="1099"/>
      <c r="T7" s="1099"/>
      <c r="U7" s="1099"/>
      <c r="V7" s="1099">
        <v>29894</v>
      </c>
      <c r="W7" s="1099"/>
      <c r="X7" s="1099"/>
      <c r="Y7" s="1099"/>
      <c r="Z7" s="1099"/>
      <c r="AA7" s="1099">
        <v>337</v>
      </c>
      <c r="AB7" s="1099"/>
      <c r="AC7" s="1099"/>
      <c r="AD7" s="1099"/>
      <c r="AE7" s="1100"/>
      <c r="AF7" s="1101">
        <v>311</v>
      </c>
      <c r="AG7" s="1102"/>
      <c r="AH7" s="1102"/>
      <c r="AI7" s="1102"/>
      <c r="AJ7" s="1103"/>
      <c r="AK7" s="1085">
        <v>245</v>
      </c>
      <c r="AL7" s="1086"/>
      <c r="AM7" s="1086"/>
      <c r="AN7" s="1086"/>
      <c r="AO7" s="1086"/>
      <c r="AP7" s="1086">
        <v>29222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565</v>
      </c>
      <c r="BS7" s="1089" t="s">
        <v>560</v>
      </c>
      <c r="BT7" s="1090"/>
      <c r="BU7" s="1090"/>
      <c r="BV7" s="1090"/>
      <c r="BW7" s="1090"/>
      <c r="BX7" s="1090"/>
      <c r="BY7" s="1090"/>
      <c r="BZ7" s="1090"/>
      <c r="CA7" s="1090"/>
      <c r="CB7" s="1090"/>
      <c r="CC7" s="1090"/>
      <c r="CD7" s="1090"/>
      <c r="CE7" s="1090"/>
      <c r="CF7" s="1090"/>
      <c r="CG7" s="1091"/>
      <c r="CH7" s="1082">
        <v>0</v>
      </c>
      <c r="CI7" s="1083"/>
      <c r="CJ7" s="1083"/>
      <c r="CK7" s="1083"/>
      <c r="CL7" s="1084"/>
      <c r="CM7" s="1082">
        <v>18</v>
      </c>
      <c r="CN7" s="1083"/>
      <c r="CO7" s="1083"/>
      <c r="CP7" s="1083"/>
      <c r="CQ7" s="1084"/>
      <c r="CR7" s="1082">
        <v>5</v>
      </c>
      <c r="CS7" s="1083"/>
      <c r="CT7" s="1083"/>
      <c r="CU7" s="1083"/>
      <c r="CV7" s="1084"/>
      <c r="CW7" s="1082" t="s">
        <v>478</v>
      </c>
      <c r="CX7" s="1083"/>
      <c r="CY7" s="1083"/>
      <c r="CZ7" s="1083"/>
      <c r="DA7" s="1084"/>
      <c r="DB7" s="1082" t="s">
        <v>478</v>
      </c>
      <c r="DC7" s="1083"/>
      <c r="DD7" s="1083"/>
      <c r="DE7" s="1083"/>
      <c r="DF7" s="1084"/>
      <c r="DG7" s="1082">
        <v>3580</v>
      </c>
      <c r="DH7" s="1083"/>
      <c r="DI7" s="1083"/>
      <c r="DJ7" s="1083"/>
      <c r="DK7" s="1084"/>
      <c r="DL7" s="1082" t="s">
        <v>567</v>
      </c>
      <c r="DM7" s="1083"/>
      <c r="DN7" s="1083"/>
      <c r="DO7" s="1083"/>
      <c r="DP7" s="1084"/>
      <c r="DQ7" s="1082">
        <v>1058</v>
      </c>
      <c r="DR7" s="1083"/>
      <c r="DS7" s="1083"/>
      <c r="DT7" s="1083"/>
      <c r="DU7" s="1084"/>
      <c r="DV7" s="1109"/>
      <c r="DW7" s="1110"/>
      <c r="DX7" s="1110"/>
      <c r="DY7" s="1110"/>
      <c r="DZ7" s="1111"/>
      <c r="EA7" s="205"/>
    </row>
    <row r="8" spans="1:131" s="206" customFormat="1" ht="26.25" customHeight="1" x14ac:dyDescent="0.15">
      <c r="A8" s="212">
        <v>2</v>
      </c>
      <c r="B8" s="1031" t="s">
        <v>365</v>
      </c>
      <c r="C8" s="1032"/>
      <c r="D8" s="1032"/>
      <c r="E8" s="1032"/>
      <c r="F8" s="1032"/>
      <c r="G8" s="1032"/>
      <c r="H8" s="1032"/>
      <c r="I8" s="1032"/>
      <c r="J8" s="1032"/>
      <c r="K8" s="1032"/>
      <c r="L8" s="1032"/>
      <c r="M8" s="1032"/>
      <c r="N8" s="1032"/>
      <c r="O8" s="1032"/>
      <c r="P8" s="1033"/>
      <c r="Q8" s="1037">
        <v>290</v>
      </c>
      <c r="R8" s="1038"/>
      <c r="S8" s="1038"/>
      <c r="T8" s="1038"/>
      <c r="U8" s="1038"/>
      <c r="V8" s="1038">
        <v>290</v>
      </c>
      <c r="W8" s="1038"/>
      <c r="X8" s="1038"/>
      <c r="Y8" s="1038"/>
      <c r="Z8" s="1038"/>
      <c r="AA8" s="1038" t="s">
        <v>566</v>
      </c>
      <c r="AB8" s="1038"/>
      <c r="AC8" s="1038"/>
      <c r="AD8" s="1038"/>
      <c r="AE8" s="1039"/>
      <c r="AF8" s="1013" t="s">
        <v>566</v>
      </c>
      <c r="AG8" s="1014"/>
      <c r="AH8" s="1014"/>
      <c r="AI8" s="1014"/>
      <c r="AJ8" s="1015"/>
      <c r="AK8" s="1080">
        <v>290</v>
      </c>
      <c r="AL8" s="1081"/>
      <c r="AM8" s="1081"/>
      <c r="AN8" s="1081"/>
      <c r="AO8" s="1081"/>
      <c r="AP8" s="1081">
        <v>2697</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561</v>
      </c>
      <c r="BT8" s="1009"/>
      <c r="BU8" s="1009"/>
      <c r="BV8" s="1009"/>
      <c r="BW8" s="1009"/>
      <c r="BX8" s="1009"/>
      <c r="BY8" s="1009"/>
      <c r="BZ8" s="1009"/>
      <c r="CA8" s="1009"/>
      <c r="CB8" s="1009"/>
      <c r="CC8" s="1009"/>
      <c r="CD8" s="1009"/>
      <c r="CE8" s="1009"/>
      <c r="CF8" s="1009"/>
      <c r="CG8" s="1010"/>
      <c r="CH8" s="983">
        <v>6</v>
      </c>
      <c r="CI8" s="984"/>
      <c r="CJ8" s="984"/>
      <c r="CK8" s="984"/>
      <c r="CL8" s="985"/>
      <c r="CM8" s="983">
        <v>18</v>
      </c>
      <c r="CN8" s="984"/>
      <c r="CO8" s="984"/>
      <c r="CP8" s="984"/>
      <c r="CQ8" s="985"/>
      <c r="CR8" s="983">
        <v>4</v>
      </c>
      <c r="CS8" s="984"/>
      <c r="CT8" s="984"/>
      <c r="CU8" s="984"/>
      <c r="CV8" s="985"/>
      <c r="CW8" s="983" t="s">
        <v>478</v>
      </c>
      <c r="CX8" s="984"/>
      <c r="CY8" s="984"/>
      <c r="CZ8" s="984"/>
      <c r="DA8" s="985"/>
      <c r="DB8" s="983" t="s">
        <v>478</v>
      </c>
      <c r="DC8" s="984"/>
      <c r="DD8" s="984"/>
      <c r="DE8" s="984"/>
      <c r="DF8" s="985"/>
      <c r="DG8" s="983" t="s">
        <v>567</v>
      </c>
      <c r="DH8" s="984"/>
      <c r="DI8" s="984"/>
      <c r="DJ8" s="984"/>
      <c r="DK8" s="985"/>
      <c r="DL8" s="983" t="s">
        <v>567</v>
      </c>
      <c r="DM8" s="984"/>
      <c r="DN8" s="984"/>
      <c r="DO8" s="984"/>
      <c r="DP8" s="985"/>
      <c r="DQ8" s="983" t="s">
        <v>478</v>
      </c>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562</v>
      </c>
      <c r="BT9" s="1009"/>
      <c r="BU9" s="1009"/>
      <c r="BV9" s="1009"/>
      <c r="BW9" s="1009"/>
      <c r="BX9" s="1009"/>
      <c r="BY9" s="1009"/>
      <c r="BZ9" s="1009"/>
      <c r="CA9" s="1009"/>
      <c r="CB9" s="1009"/>
      <c r="CC9" s="1009"/>
      <c r="CD9" s="1009"/>
      <c r="CE9" s="1009"/>
      <c r="CF9" s="1009"/>
      <c r="CG9" s="1010"/>
      <c r="CH9" s="983">
        <v>36</v>
      </c>
      <c r="CI9" s="984"/>
      <c r="CJ9" s="984"/>
      <c r="CK9" s="984"/>
      <c r="CL9" s="985"/>
      <c r="CM9" s="983">
        <v>285</v>
      </c>
      <c r="CN9" s="984"/>
      <c r="CO9" s="984"/>
      <c r="CP9" s="984"/>
      <c r="CQ9" s="985"/>
      <c r="CR9" s="983">
        <v>16</v>
      </c>
      <c r="CS9" s="984"/>
      <c r="CT9" s="984"/>
      <c r="CU9" s="984"/>
      <c r="CV9" s="985"/>
      <c r="CW9" s="983" t="s">
        <v>478</v>
      </c>
      <c r="CX9" s="984"/>
      <c r="CY9" s="984"/>
      <c r="CZ9" s="984"/>
      <c r="DA9" s="985"/>
      <c r="DB9" s="983" t="s">
        <v>478</v>
      </c>
      <c r="DC9" s="984"/>
      <c r="DD9" s="984"/>
      <c r="DE9" s="984"/>
      <c r="DF9" s="985"/>
      <c r="DG9" s="983" t="s">
        <v>567</v>
      </c>
      <c r="DH9" s="984"/>
      <c r="DI9" s="984"/>
      <c r="DJ9" s="984"/>
      <c r="DK9" s="985"/>
      <c r="DL9" s="983" t="s">
        <v>567</v>
      </c>
      <c r="DM9" s="984"/>
      <c r="DN9" s="984"/>
      <c r="DO9" s="984"/>
      <c r="DP9" s="985"/>
      <c r="DQ9" s="983" t="s">
        <v>478</v>
      </c>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2">
        <v>29462</v>
      </c>
      <c r="R23" s="1063"/>
      <c r="S23" s="1063"/>
      <c r="T23" s="1063"/>
      <c r="U23" s="1063"/>
      <c r="V23" s="1063">
        <v>29125</v>
      </c>
      <c r="W23" s="1063"/>
      <c r="X23" s="1063"/>
      <c r="Y23" s="1063"/>
      <c r="Z23" s="1063"/>
      <c r="AA23" s="1063">
        <v>337</v>
      </c>
      <c r="AB23" s="1063"/>
      <c r="AC23" s="1063"/>
      <c r="AD23" s="1063"/>
      <c r="AE23" s="1064"/>
      <c r="AF23" s="1065">
        <v>311</v>
      </c>
      <c r="AG23" s="1063"/>
      <c r="AH23" s="1063"/>
      <c r="AI23" s="1063"/>
      <c r="AJ23" s="1066"/>
      <c r="AK23" s="1067"/>
      <c r="AL23" s="1068"/>
      <c r="AM23" s="1068"/>
      <c r="AN23" s="1068"/>
      <c r="AO23" s="1068"/>
      <c r="AP23" s="1063">
        <v>31918</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379</v>
      </c>
      <c r="C28" s="1045"/>
      <c r="D28" s="1045"/>
      <c r="E28" s="1045"/>
      <c r="F28" s="1045"/>
      <c r="G28" s="1045"/>
      <c r="H28" s="1045"/>
      <c r="I28" s="1045"/>
      <c r="J28" s="1045"/>
      <c r="K28" s="1045"/>
      <c r="L28" s="1045"/>
      <c r="M28" s="1045"/>
      <c r="N28" s="1045"/>
      <c r="O28" s="1045"/>
      <c r="P28" s="1046"/>
      <c r="Q28" s="1047">
        <v>8648</v>
      </c>
      <c r="R28" s="1048"/>
      <c r="S28" s="1048"/>
      <c r="T28" s="1048"/>
      <c r="U28" s="1048"/>
      <c r="V28" s="1048">
        <v>8965</v>
      </c>
      <c r="W28" s="1048"/>
      <c r="X28" s="1048"/>
      <c r="Y28" s="1048"/>
      <c r="Z28" s="1048"/>
      <c r="AA28" s="1048">
        <v>-317</v>
      </c>
      <c r="AB28" s="1048"/>
      <c r="AC28" s="1048"/>
      <c r="AD28" s="1048"/>
      <c r="AE28" s="1049"/>
      <c r="AF28" s="1050">
        <v>-317</v>
      </c>
      <c r="AG28" s="1048"/>
      <c r="AH28" s="1048"/>
      <c r="AI28" s="1048"/>
      <c r="AJ28" s="1051"/>
      <c r="AK28" s="1052">
        <v>782</v>
      </c>
      <c r="AL28" s="1040"/>
      <c r="AM28" s="1040"/>
      <c r="AN28" s="1040"/>
      <c r="AO28" s="1040"/>
      <c r="AP28" s="1040" t="s">
        <v>566</v>
      </c>
      <c r="AQ28" s="1040"/>
      <c r="AR28" s="1040"/>
      <c r="AS28" s="1040"/>
      <c r="AT28" s="1040"/>
      <c r="AU28" s="1040" t="s">
        <v>566</v>
      </c>
      <c r="AV28" s="1040"/>
      <c r="AW28" s="1040"/>
      <c r="AX28" s="1040"/>
      <c r="AY28" s="1040"/>
      <c r="AZ28" s="1041" t="s">
        <v>566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380</v>
      </c>
      <c r="C29" s="1032"/>
      <c r="D29" s="1032"/>
      <c r="E29" s="1032"/>
      <c r="F29" s="1032"/>
      <c r="G29" s="1032"/>
      <c r="H29" s="1032"/>
      <c r="I29" s="1032"/>
      <c r="J29" s="1032"/>
      <c r="K29" s="1032"/>
      <c r="L29" s="1032"/>
      <c r="M29" s="1032"/>
      <c r="N29" s="1032"/>
      <c r="O29" s="1032"/>
      <c r="P29" s="1033"/>
      <c r="Q29" s="1037">
        <v>4259</v>
      </c>
      <c r="R29" s="1038"/>
      <c r="S29" s="1038"/>
      <c r="T29" s="1038"/>
      <c r="U29" s="1038"/>
      <c r="V29" s="1038">
        <v>4237</v>
      </c>
      <c r="W29" s="1038"/>
      <c r="X29" s="1038"/>
      <c r="Y29" s="1038"/>
      <c r="Z29" s="1038"/>
      <c r="AA29" s="1038">
        <v>22</v>
      </c>
      <c r="AB29" s="1038"/>
      <c r="AC29" s="1038"/>
      <c r="AD29" s="1038"/>
      <c r="AE29" s="1039"/>
      <c r="AF29" s="1013">
        <v>22</v>
      </c>
      <c r="AG29" s="1014"/>
      <c r="AH29" s="1014"/>
      <c r="AI29" s="1014"/>
      <c r="AJ29" s="1015"/>
      <c r="AK29" s="974">
        <v>684</v>
      </c>
      <c r="AL29" s="965"/>
      <c r="AM29" s="965"/>
      <c r="AN29" s="965"/>
      <c r="AO29" s="965"/>
      <c r="AP29" s="965" t="s">
        <v>566</v>
      </c>
      <c r="AQ29" s="965"/>
      <c r="AR29" s="965"/>
      <c r="AS29" s="965"/>
      <c r="AT29" s="965"/>
      <c r="AU29" s="965" t="s">
        <v>566</v>
      </c>
      <c r="AV29" s="965"/>
      <c r="AW29" s="965"/>
      <c r="AX29" s="965"/>
      <c r="AY29" s="965"/>
      <c r="AZ29" s="1036" t="s">
        <v>566</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381</v>
      </c>
      <c r="C30" s="1032"/>
      <c r="D30" s="1032"/>
      <c r="E30" s="1032"/>
      <c r="F30" s="1032"/>
      <c r="G30" s="1032"/>
      <c r="H30" s="1032"/>
      <c r="I30" s="1032"/>
      <c r="J30" s="1032"/>
      <c r="K30" s="1032"/>
      <c r="L30" s="1032"/>
      <c r="M30" s="1032"/>
      <c r="N30" s="1032"/>
      <c r="O30" s="1032"/>
      <c r="P30" s="1033"/>
      <c r="Q30" s="1037">
        <v>717</v>
      </c>
      <c r="R30" s="1038"/>
      <c r="S30" s="1038"/>
      <c r="T30" s="1038"/>
      <c r="U30" s="1038"/>
      <c r="V30" s="1038">
        <v>694</v>
      </c>
      <c r="W30" s="1038"/>
      <c r="X30" s="1038"/>
      <c r="Y30" s="1038"/>
      <c r="Z30" s="1038"/>
      <c r="AA30" s="1038">
        <v>22</v>
      </c>
      <c r="AB30" s="1038"/>
      <c r="AC30" s="1038"/>
      <c r="AD30" s="1038"/>
      <c r="AE30" s="1039"/>
      <c r="AF30" s="1013">
        <v>22</v>
      </c>
      <c r="AG30" s="1014"/>
      <c r="AH30" s="1014"/>
      <c r="AI30" s="1014"/>
      <c r="AJ30" s="1015"/>
      <c r="AK30" s="974">
        <v>163</v>
      </c>
      <c r="AL30" s="965"/>
      <c r="AM30" s="965"/>
      <c r="AN30" s="965"/>
      <c r="AO30" s="965"/>
      <c r="AP30" s="965" t="s">
        <v>566</v>
      </c>
      <c r="AQ30" s="965"/>
      <c r="AR30" s="965"/>
      <c r="AS30" s="965"/>
      <c r="AT30" s="965"/>
      <c r="AU30" s="965" t="s">
        <v>566</v>
      </c>
      <c r="AV30" s="965"/>
      <c r="AW30" s="965"/>
      <c r="AX30" s="965"/>
      <c r="AY30" s="965"/>
      <c r="AZ30" s="1036" t="s">
        <v>566</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382</v>
      </c>
      <c r="C31" s="1032"/>
      <c r="D31" s="1032"/>
      <c r="E31" s="1032"/>
      <c r="F31" s="1032"/>
      <c r="G31" s="1032"/>
      <c r="H31" s="1032"/>
      <c r="I31" s="1032"/>
      <c r="J31" s="1032"/>
      <c r="K31" s="1032"/>
      <c r="L31" s="1032"/>
      <c r="M31" s="1032"/>
      <c r="N31" s="1032"/>
      <c r="O31" s="1032"/>
      <c r="P31" s="1033"/>
      <c r="Q31" s="1037">
        <v>230</v>
      </c>
      <c r="R31" s="1038"/>
      <c r="S31" s="1038"/>
      <c r="T31" s="1038"/>
      <c r="U31" s="1038"/>
      <c r="V31" s="1038">
        <v>937</v>
      </c>
      <c r="W31" s="1038"/>
      <c r="X31" s="1038"/>
      <c r="Y31" s="1038"/>
      <c r="Z31" s="1038"/>
      <c r="AA31" s="1038">
        <v>-707</v>
      </c>
      <c r="AB31" s="1038"/>
      <c r="AC31" s="1038"/>
      <c r="AD31" s="1038"/>
      <c r="AE31" s="1039"/>
      <c r="AF31" s="1013">
        <v>-707</v>
      </c>
      <c r="AG31" s="1014"/>
      <c r="AH31" s="1014"/>
      <c r="AI31" s="1014"/>
      <c r="AJ31" s="1015"/>
      <c r="AK31" s="974">
        <v>204</v>
      </c>
      <c r="AL31" s="965"/>
      <c r="AM31" s="965"/>
      <c r="AN31" s="965"/>
      <c r="AO31" s="965"/>
      <c r="AP31" s="965">
        <v>111</v>
      </c>
      <c r="AQ31" s="965"/>
      <c r="AR31" s="965"/>
      <c r="AS31" s="965"/>
      <c r="AT31" s="965"/>
      <c r="AU31" s="965" t="s">
        <v>478</v>
      </c>
      <c r="AV31" s="965"/>
      <c r="AW31" s="965"/>
      <c r="AX31" s="965"/>
      <c r="AY31" s="965"/>
      <c r="AZ31" s="1036" t="s">
        <v>478</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383</v>
      </c>
      <c r="C32" s="1032"/>
      <c r="D32" s="1032"/>
      <c r="E32" s="1032"/>
      <c r="F32" s="1032"/>
      <c r="G32" s="1032"/>
      <c r="H32" s="1032"/>
      <c r="I32" s="1032"/>
      <c r="J32" s="1032"/>
      <c r="K32" s="1032"/>
      <c r="L32" s="1032"/>
      <c r="M32" s="1032"/>
      <c r="N32" s="1032"/>
      <c r="O32" s="1032"/>
      <c r="P32" s="1033"/>
      <c r="Q32" s="1037">
        <v>1731</v>
      </c>
      <c r="R32" s="1038"/>
      <c r="S32" s="1038"/>
      <c r="T32" s="1038"/>
      <c r="U32" s="1038"/>
      <c r="V32" s="1038">
        <v>1623</v>
      </c>
      <c r="W32" s="1038"/>
      <c r="X32" s="1038"/>
      <c r="Y32" s="1038"/>
      <c r="Z32" s="1038"/>
      <c r="AA32" s="1038">
        <v>108</v>
      </c>
      <c r="AB32" s="1038"/>
      <c r="AC32" s="1038"/>
      <c r="AD32" s="1038"/>
      <c r="AE32" s="1039"/>
      <c r="AF32" s="1013">
        <v>1427</v>
      </c>
      <c r="AG32" s="1014"/>
      <c r="AH32" s="1014"/>
      <c r="AI32" s="1014"/>
      <c r="AJ32" s="1015"/>
      <c r="AK32" s="974">
        <v>92</v>
      </c>
      <c r="AL32" s="965"/>
      <c r="AM32" s="965"/>
      <c r="AN32" s="965"/>
      <c r="AO32" s="965"/>
      <c r="AP32" s="965">
        <v>3695</v>
      </c>
      <c r="AQ32" s="965"/>
      <c r="AR32" s="965"/>
      <c r="AS32" s="965"/>
      <c r="AT32" s="965"/>
      <c r="AU32" s="965" t="s">
        <v>566</v>
      </c>
      <c r="AV32" s="965"/>
      <c r="AW32" s="965"/>
      <c r="AX32" s="965"/>
      <c r="AY32" s="965"/>
      <c r="AZ32" s="1036" t="s">
        <v>566</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385</v>
      </c>
      <c r="C33" s="1032"/>
      <c r="D33" s="1032"/>
      <c r="E33" s="1032"/>
      <c r="F33" s="1032"/>
      <c r="G33" s="1032"/>
      <c r="H33" s="1032"/>
      <c r="I33" s="1032"/>
      <c r="J33" s="1032"/>
      <c r="K33" s="1032"/>
      <c r="L33" s="1032"/>
      <c r="M33" s="1032"/>
      <c r="N33" s="1032"/>
      <c r="O33" s="1032"/>
      <c r="P33" s="1033"/>
      <c r="Q33" s="1037">
        <v>5888</v>
      </c>
      <c r="R33" s="1038"/>
      <c r="S33" s="1038"/>
      <c r="T33" s="1038"/>
      <c r="U33" s="1038"/>
      <c r="V33" s="1038">
        <v>5743</v>
      </c>
      <c r="W33" s="1038"/>
      <c r="X33" s="1038"/>
      <c r="Y33" s="1038"/>
      <c r="Z33" s="1038"/>
      <c r="AA33" s="1038">
        <v>145</v>
      </c>
      <c r="AB33" s="1038"/>
      <c r="AC33" s="1038"/>
      <c r="AD33" s="1038"/>
      <c r="AE33" s="1039"/>
      <c r="AF33" s="1013">
        <v>-300</v>
      </c>
      <c r="AG33" s="1014"/>
      <c r="AH33" s="1014"/>
      <c r="AI33" s="1014"/>
      <c r="AJ33" s="1015"/>
      <c r="AK33" s="974">
        <v>1001</v>
      </c>
      <c r="AL33" s="965"/>
      <c r="AM33" s="965"/>
      <c r="AN33" s="965"/>
      <c r="AO33" s="965"/>
      <c r="AP33" s="965">
        <v>6673</v>
      </c>
      <c r="AQ33" s="965"/>
      <c r="AR33" s="965"/>
      <c r="AS33" s="965"/>
      <c r="AT33" s="965"/>
      <c r="AU33" s="965">
        <v>4549</v>
      </c>
      <c r="AV33" s="965"/>
      <c r="AW33" s="965"/>
      <c r="AX33" s="965"/>
      <c r="AY33" s="965"/>
      <c r="AZ33" s="1036">
        <v>5.7</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386</v>
      </c>
      <c r="C34" s="1032"/>
      <c r="D34" s="1032"/>
      <c r="E34" s="1032"/>
      <c r="F34" s="1032"/>
      <c r="G34" s="1032"/>
      <c r="H34" s="1032"/>
      <c r="I34" s="1032"/>
      <c r="J34" s="1032"/>
      <c r="K34" s="1032"/>
      <c r="L34" s="1032"/>
      <c r="M34" s="1032"/>
      <c r="N34" s="1032"/>
      <c r="O34" s="1032"/>
      <c r="P34" s="1033"/>
      <c r="Q34" s="1037">
        <v>3769</v>
      </c>
      <c r="R34" s="1038"/>
      <c r="S34" s="1038"/>
      <c r="T34" s="1038"/>
      <c r="U34" s="1038"/>
      <c r="V34" s="1038">
        <v>4240</v>
      </c>
      <c r="W34" s="1038"/>
      <c r="X34" s="1038"/>
      <c r="Y34" s="1038"/>
      <c r="Z34" s="1038"/>
      <c r="AA34" s="1038">
        <v>-471</v>
      </c>
      <c r="AB34" s="1038"/>
      <c r="AC34" s="1038"/>
      <c r="AD34" s="1038"/>
      <c r="AE34" s="1039"/>
      <c r="AF34" s="1013" t="s">
        <v>111</v>
      </c>
      <c r="AG34" s="1014"/>
      <c r="AH34" s="1014"/>
      <c r="AI34" s="1014"/>
      <c r="AJ34" s="1015"/>
      <c r="AK34" s="974">
        <v>1640</v>
      </c>
      <c r="AL34" s="965"/>
      <c r="AM34" s="965"/>
      <c r="AN34" s="965"/>
      <c r="AO34" s="965"/>
      <c r="AP34" s="965">
        <v>27674</v>
      </c>
      <c r="AQ34" s="965"/>
      <c r="AR34" s="965"/>
      <c r="AS34" s="965"/>
      <c r="AT34" s="965"/>
      <c r="AU34" s="965">
        <v>20285</v>
      </c>
      <c r="AV34" s="965"/>
      <c r="AW34" s="965"/>
      <c r="AX34" s="965"/>
      <c r="AY34" s="965"/>
      <c r="AZ34" s="1036" t="s">
        <v>566</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146</v>
      </c>
      <c r="AG63" s="953"/>
      <c r="AH63" s="953"/>
      <c r="AI63" s="953"/>
      <c r="AJ63" s="1024"/>
      <c r="AK63" s="1025"/>
      <c r="AL63" s="957"/>
      <c r="AM63" s="957"/>
      <c r="AN63" s="957"/>
      <c r="AO63" s="957"/>
      <c r="AP63" s="953">
        <v>38154</v>
      </c>
      <c r="AQ63" s="953"/>
      <c r="AR63" s="953"/>
      <c r="AS63" s="953"/>
      <c r="AT63" s="953"/>
      <c r="AU63" s="953">
        <v>24834</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392</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548</v>
      </c>
      <c r="C68" s="980"/>
      <c r="D68" s="980"/>
      <c r="E68" s="980"/>
      <c r="F68" s="980"/>
      <c r="G68" s="980"/>
      <c r="H68" s="980"/>
      <c r="I68" s="980"/>
      <c r="J68" s="980"/>
      <c r="K68" s="980"/>
      <c r="L68" s="980"/>
      <c r="M68" s="980"/>
      <c r="N68" s="980"/>
      <c r="O68" s="980"/>
      <c r="P68" s="981"/>
      <c r="Q68" s="982">
        <v>40</v>
      </c>
      <c r="R68" s="976"/>
      <c r="S68" s="976"/>
      <c r="T68" s="976"/>
      <c r="U68" s="976"/>
      <c r="V68" s="976">
        <v>31</v>
      </c>
      <c r="W68" s="976"/>
      <c r="X68" s="976"/>
      <c r="Y68" s="976"/>
      <c r="Z68" s="976"/>
      <c r="AA68" s="976">
        <v>10</v>
      </c>
      <c r="AB68" s="976"/>
      <c r="AC68" s="976"/>
      <c r="AD68" s="976"/>
      <c r="AE68" s="976"/>
      <c r="AF68" s="976">
        <v>10</v>
      </c>
      <c r="AG68" s="976"/>
      <c r="AH68" s="976"/>
      <c r="AI68" s="976"/>
      <c r="AJ68" s="976"/>
      <c r="AK68" s="976" t="s">
        <v>478</v>
      </c>
      <c r="AL68" s="976"/>
      <c r="AM68" s="976"/>
      <c r="AN68" s="976"/>
      <c r="AO68" s="976"/>
      <c r="AP68" s="976" t="s">
        <v>478</v>
      </c>
      <c r="AQ68" s="976"/>
      <c r="AR68" s="976"/>
      <c r="AS68" s="976"/>
      <c r="AT68" s="976"/>
      <c r="AU68" s="976" t="s">
        <v>478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549</v>
      </c>
      <c r="C69" s="969"/>
      <c r="D69" s="969"/>
      <c r="E69" s="969"/>
      <c r="F69" s="969"/>
      <c r="G69" s="969"/>
      <c r="H69" s="969"/>
      <c r="I69" s="969"/>
      <c r="J69" s="969"/>
      <c r="K69" s="969"/>
      <c r="L69" s="969"/>
      <c r="M69" s="969"/>
      <c r="N69" s="969"/>
      <c r="O69" s="969"/>
      <c r="P69" s="970"/>
      <c r="Q69" s="971">
        <v>341</v>
      </c>
      <c r="R69" s="965"/>
      <c r="S69" s="965"/>
      <c r="T69" s="965"/>
      <c r="U69" s="965"/>
      <c r="V69" s="965">
        <v>300</v>
      </c>
      <c r="W69" s="965"/>
      <c r="X69" s="965"/>
      <c r="Y69" s="965"/>
      <c r="Z69" s="965"/>
      <c r="AA69" s="965">
        <v>40</v>
      </c>
      <c r="AB69" s="965"/>
      <c r="AC69" s="965"/>
      <c r="AD69" s="965"/>
      <c r="AE69" s="965"/>
      <c r="AF69" s="965">
        <v>296</v>
      </c>
      <c r="AG69" s="965"/>
      <c r="AH69" s="965"/>
      <c r="AI69" s="965"/>
      <c r="AJ69" s="965"/>
      <c r="AK69" s="965" t="s">
        <v>478</v>
      </c>
      <c r="AL69" s="965"/>
      <c r="AM69" s="965"/>
      <c r="AN69" s="965"/>
      <c r="AO69" s="965"/>
      <c r="AP69" s="965" t="s">
        <v>478</v>
      </c>
      <c r="AQ69" s="965"/>
      <c r="AR69" s="965"/>
      <c r="AS69" s="965"/>
      <c r="AT69" s="965"/>
      <c r="AU69" s="965" t="s">
        <v>478</v>
      </c>
      <c r="AV69" s="965"/>
      <c r="AW69" s="965"/>
      <c r="AX69" s="965"/>
      <c r="AY69" s="965"/>
      <c r="AZ69" s="966" t="s">
        <v>563</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550</v>
      </c>
      <c r="C70" s="969"/>
      <c r="D70" s="969"/>
      <c r="E70" s="969"/>
      <c r="F70" s="969"/>
      <c r="G70" s="969"/>
      <c r="H70" s="969"/>
      <c r="I70" s="969"/>
      <c r="J70" s="969"/>
      <c r="K70" s="969"/>
      <c r="L70" s="969"/>
      <c r="M70" s="969"/>
      <c r="N70" s="969"/>
      <c r="O70" s="969"/>
      <c r="P70" s="970"/>
      <c r="Q70" s="971">
        <v>22</v>
      </c>
      <c r="R70" s="965"/>
      <c r="S70" s="965"/>
      <c r="T70" s="965"/>
      <c r="U70" s="965"/>
      <c r="V70" s="965">
        <v>22</v>
      </c>
      <c r="W70" s="965"/>
      <c r="X70" s="965"/>
      <c r="Y70" s="965"/>
      <c r="Z70" s="965"/>
      <c r="AA70" s="965">
        <v>0</v>
      </c>
      <c r="AB70" s="965"/>
      <c r="AC70" s="965"/>
      <c r="AD70" s="965"/>
      <c r="AE70" s="965"/>
      <c r="AF70" s="965">
        <v>0</v>
      </c>
      <c r="AG70" s="965"/>
      <c r="AH70" s="965"/>
      <c r="AI70" s="965"/>
      <c r="AJ70" s="965"/>
      <c r="AK70" s="965" t="s">
        <v>478</v>
      </c>
      <c r="AL70" s="965"/>
      <c r="AM70" s="965"/>
      <c r="AN70" s="965"/>
      <c r="AO70" s="965"/>
      <c r="AP70" s="965" t="s">
        <v>478</v>
      </c>
      <c r="AQ70" s="965"/>
      <c r="AR70" s="965"/>
      <c r="AS70" s="965"/>
      <c r="AT70" s="965"/>
      <c r="AU70" s="965" t="s">
        <v>478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551</v>
      </c>
      <c r="C71" s="969"/>
      <c r="D71" s="969"/>
      <c r="E71" s="969"/>
      <c r="F71" s="969"/>
      <c r="G71" s="969"/>
      <c r="H71" s="969"/>
      <c r="I71" s="969"/>
      <c r="J71" s="969"/>
      <c r="K71" s="969"/>
      <c r="L71" s="969"/>
      <c r="M71" s="969"/>
      <c r="N71" s="969"/>
      <c r="O71" s="969"/>
      <c r="P71" s="970"/>
      <c r="Q71" s="971">
        <v>78</v>
      </c>
      <c r="R71" s="965"/>
      <c r="S71" s="965"/>
      <c r="T71" s="965"/>
      <c r="U71" s="965"/>
      <c r="V71" s="965">
        <v>76</v>
      </c>
      <c r="W71" s="965"/>
      <c r="X71" s="965"/>
      <c r="Y71" s="965"/>
      <c r="Z71" s="965"/>
      <c r="AA71" s="965">
        <v>2</v>
      </c>
      <c r="AB71" s="965"/>
      <c r="AC71" s="965"/>
      <c r="AD71" s="965"/>
      <c r="AE71" s="965"/>
      <c r="AF71" s="965">
        <v>2</v>
      </c>
      <c r="AG71" s="965"/>
      <c r="AH71" s="965"/>
      <c r="AI71" s="965"/>
      <c r="AJ71" s="965"/>
      <c r="AK71" s="965" t="s">
        <v>566</v>
      </c>
      <c r="AL71" s="965"/>
      <c r="AM71" s="965"/>
      <c r="AN71" s="965"/>
      <c r="AO71" s="965"/>
      <c r="AP71" s="965">
        <v>27</v>
      </c>
      <c r="AQ71" s="965"/>
      <c r="AR71" s="965"/>
      <c r="AS71" s="965"/>
      <c r="AT71" s="965"/>
      <c r="AU71" s="965">
        <v>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552</v>
      </c>
      <c r="C72" s="969"/>
      <c r="D72" s="969"/>
      <c r="E72" s="969"/>
      <c r="F72" s="969"/>
      <c r="G72" s="969"/>
      <c r="H72" s="969"/>
      <c r="I72" s="969"/>
      <c r="J72" s="969"/>
      <c r="K72" s="969"/>
      <c r="L72" s="969"/>
      <c r="M72" s="969"/>
      <c r="N72" s="969"/>
      <c r="O72" s="969"/>
      <c r="P72" s="970"/>
      <c r="Q72" s="971">
        <v>3982</v>
      </c>
      <c r="R72" s="965"/>
      <c r="S72" s="965"/>
      <c r="T72" s="965"/>
      <c r="U72" s="965"/>
      <c r="V72" s="965">
        <v>3877</v>
      </c>
      <c r="W72" s="965"/>
      <c r="X72" s="965"/>
      <c r="Y72" s="965"/>
      <c r="Z72" s="965"/>
      <c r="AA72" s="965">
        <v>105</v>
      </c>
      <c r="AB72" s="965"/>
      <c r="AC72" s="965"/>
      <c r="AD72" s="965"/>
      <c r="AE72" s="965"/>
      <c r="AF72" s="965">
        <v>105</v>
      </c>
      <c r="AG72" s="965"/>
      <c r="AH72" s="965"/>
      <c r="AI72" s="965"/>
      <c r="AJ72" s="965"/>
      <c r="AK72" s="965">
        <v>377</v>
      </c>
      <c r="AL72" s="965"/>
      <c r="AM72" s="965"/>
      <c r="AN72" s="965"/>
      <c r="AO72" s="965"/>
      <c r="AP72" s="965">
        <v>3827</v>
      </c>
      <c r="AQ72" s="965"/>
      <c r="AR72" s="965"/>
      <c r="AS72" s="965"/>
      <c r="AT72" s="965"/>
      <c r="AU72" s="965">
        <v>1051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553</v>
      </c>
      <c r="C73" s="969"/>
      <c r="D73" s="969"/>
      <c r="E73" s="969"/>
      <c r="F73" s="969"/>
      <c r="G73" s="969"/>
      <c r="H73" s="969"/>
      <c r="I73" s="969"/>
      <c r="J73" s="969"/>
      <c r="K73" s="969"/>
      <c r="L73" s="969"/>
      <c r="M73" s="969"/>
      <c r="N73" s="969"/>
      <c r="O73" s="969"/>
      <c r="P73" s="970"/>
      <c r="Q73" s="971">
        <v>2359</v>
      </c>
      <c r="R73" s="965"/>
      <c r="S73" s="965"/>
      <c r="T73" s="965"/>
      <c r="U73" s="965"/>
      <c r="V73" s="965">
        <v>2284</v>
      </c>
      <c r="W73" s="965"/>
      <c r="X73" s="965"/>
      <c r="Y73" s="965"/>
      <c r="Z73" s="965"/>
      <c r="AA73" s="965">
        <v>75</v>
      </c>
      <c r="AB73" s="965"/>
      <c r="AC73" s="965"/>
      <c r="AD73" s="965"/>
      <c r="AE73" s="965"/>
      <c r="AF73" s="965">
        <v>58</v>
      </c>
      <c r="AG73" s="965"/>
      <c r="AH73" s="965"/>
      <c r="AI73" s="965"/>
      <c r="AJ73" s="965"/>
      <c r="AK73" s="965" t="s">
        <v>566</v>
      </c>
      <c r="AL73" s="965"/>
      <c r="AM73" s="965"/>
      <c r="AN73" s="965"/>
      <c r="AO73" s="965"/>
      <c r="AP73" s="965">
        <v>6433</v>
      </c>
      <c r="AQ73" s="965"/>
      <c r="AR73" s="965"/>
      <c r="AS73" s="965"/>
      <c r="AT73" s="965"/>
      <c r="AU73" s="965">
        <v>880</v>
      </c>
      <c r="AV73" s="965"/>
      <c r="AW73" s="965"/>
      <c r="AX73" s="965"/>
      <c r="AY73" s="965"/>
      <c r="AZ73" s="966" t="s">
        <v>564</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554</v>
      </c>
      <c r="C74" s="969"/>
      <c r="D74" s="969"/>
      <c r="E74" s="969"/>
      <c r="F74" s="969"/>
      <c r="G74" s="969"/>
      <c r="H74" s="969"/>
      <c r="I74" s="969"/>
      <c r="J74" s="969"/>
      <c r="K74" s="969"/>
      <c r="L74" s="969"/>
      <c r="M74" s="969"/>
      <c r="N74" s="969"/>
      <c r="O74" s="969"/>
      <c r="P74" s="970"/>
      <c r="Q74" s="971">
        <v>515</v>
      </c>
      <c r="R74" s="965"/>
      <c r="S74" s="965"/>
      <c r="T74" s="965"/>
      <c r="U74" s="965"/>
      <c r="V74" s="965">
        <v>445</v>
      </c>
      <c r="W74" s="965"/>
      <c r="X74" s="965"/>
      <c r="Y74" s="965"/>
      <c r="Z74" s="965"/>
      <c r="AA74" s="965">
        <v>70</v>
      </c>
      <c r="AB74" s="965"/>
      <c r="AC74" s="965"/>
      <c r="AD74" s="965"/>
      <c r="AE74" s="965"/>
      <c r="AF74" s="965">
        <v>70</v>
      </c>
      <c r="AG74" s="965"/>
      <c r="AH74" s="965"/>
      <c r="AI74" s="965"/>
      <c r="AJ74" s="965"/>
      <c r="AK74" s="965" t="s">
        <v>566</v>
      </c>
      <c r="AL74" s="965"/>
      <c r="AM74" s="965"/>
      <c r="AN74" s="965"/>
      <c r="AO74" s="965"/>
      <c r="AP74" s="965">
        <v>79</v>
      </c>
      <c r="AQ74" s="965"/>
      <c r="AR74" s="965"/>
      <c r="AS74" s="965"/>
      <c r="AT74" s="965"/>
      <c r="AU74" s="972" t="s">
        <v>478</v>
      </c>
      <c r="AV74" s="973"/>
      <c r="AW74" s="973"/>
      <c r="AX74" s="973"/>
      <c r="AY74" s="974"/>
      <c r="AZ74" s="966" t="s">
        <v>564</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555</v>
      </c>
      <c r="C75" s="969"/>
      <c r="D75" s="969"/>
      <c r="E75" s="969"/>
      <c r="F75" s="969"/>
      <c r="G75" s="969"/>
      <c r="H75" s="969"/>
      <c r="I75" s="969"/>
      <c r="J75" s="969"/>
      <c r="K75" s="969"/>
      <c r="L75" s="969"/>
      <c r="M75" s="969"/>
      <c r="N75" s="969"/>
      <c r="O75" s="969"/>
      <c r="P75" s="970"/>
      <c r="Q75" s="975">
        <v>73609</v>
      </c>
      <c r="R75" s="973"/>
      <c r="S75" s="973"/>
      <c r="T75" s="973"/>
      <c r="U75" s="974"/>
      <c r="V75" s="972">
        <v>72699</v>
      </c>
      <c r="W75" s="973"/>
      <c r="X75" s="973"/>
      <c r="Y75" s="973"/>
      <c r="Z75" s="974"/>
      <c r="AA75" s="972">
        <v>910</v>
      </c>
      <c r="AB75" s="973"/>
      <c r="AC75" s="973"/>
      <c r="AD75" s="973"/>
      <c r="AE75" s="974"/>
      <c r="AF75" s="972">
        <v>910</v>
      </c>
      <c r="AG75" s="973"/>
      <c r="AH75" s="973"/>
      <c r="AI75" s="973"/>
      <c r="AJ75" s="974"/>
      <c r="AK75" s="972" t="s">
        <v>478</v>
      </c>
      <c r="AL75" s="973"/>
      <c r="AM75" s="973"/>
      <c r="AN75" s="973"/>
      <c r="AO75" s="974"/>
      <c r="AP75" s="972" t="s">
        <v>478</v>
      </c>
      <c r="AQ75" s="973"/>
      <c r="AR75" s="973"/>
      <c r="AS75" s="973"/>
      <c r="AT75" s="974"/>
      <c r="AU75" s="972" t="s">
        <v>478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556</v>
      </c>
      <c r="C76" s="969"/>
      <c r="D76" s="969"/>
      <c r="E76" s="969"/>
      <c r="F76" s="969"/>
      <c r="G76" s="969"/>
      <c r="H76" s="969"/>
      <c r="I76" s="969"/>
      <c r="J76" s="969"/>
      <c r="K76" s="969"/>
      <c r="L76" s="969"/>
      <c r="M76" s="969"/>
      <c r="N76" s="969"/>
      <c r="O76" s="969"/>
      <c r="P76" s="970"/>
      <c r="Q76" s="975">
        <v>185</v>
      </c>
      <c r="R76" s="973"/>
      <c r="S76" s="973"/>
      <c r="T76" s="973"/>
      <c r="U76" s="974"/>
      <c r="V76" s="972">
        <v>158</v>
      </c>
      <c r="W76" s="973"/>
      <c r="X76" s="973"/>
      <c r="Y76" s="973"/>
      <c r="Z76" s="974"/>
      <c r="AA76" s="972">
        <v>26</v>
      </c>
      <c r="AB76" s="973"/>
      <c r="AC76" s="973"/>
      <c r="AD76" s="973"/>
      <c r="AE76" s="974"/>
      <c r="AF76" s="972">
        <v>26</v>
      </c>
      <c r="AG76" s="973"/>
      <c r="AH76" s="973"/>
      <c r="AI76" s="973"/>
      <c r="AJ76" s="974"/>
      <c r="AK76" s="972">
        <v>12</v>
      </c>
      <c r="AL76" s="973"/>
      <c r="AM76" s="973"/>
      <c r="AN76" s="973"/>
      <c r="AO76" s="974"/>
      <c r="AP76" s="972" t="s">
        <v>478</v>
      </c>
      <c r="AQ76" s="973"/>
      <c r="AR76" s="973"/>
      <c r="AS76" s="973"/>
      <c r="AT76" s="974"/>
      <c r="AU76" s="972" t="s">
        <v>478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557</v>
      </c>
      <c r="C77" s="969"/>
      <c r="D77" s="969"/>
      <c r="E77" s="969"/>
      <c r="F77" s="969"/>
      <c r="G77" s="969"/>
      <c r="H77" s="969"/>
      <c r="I77" s="969"/>
      <c r="J77" s="969"/>
      <c r="K77" s="969"/>
      <c r="L77" s="969"/>
      <c r="M77" s="969"/>
      <c r="N77" s="969"/>
      <c r="O77" s="969"/>
      <c r="P77" s="970"/>
      <c r="Q77" s="975">
        <v>946790</v>
      </c>
      <c r="R77" s="973"/>
      <c r="S77" s="973"/>
      <c r="T77" s="973"/>
      <c r="U77" s="974"/>
      <c r="V77" s="972">
        <v>924334</v>
      </c>
      <c r="W77" s="973"/>
      <c r="X77" s="973"/>
      <c r="Y77" s="973"/>
      <c r="Z77" s="974"/>
      <c r="AA77" s="972">
        <v>22456</v>
      </c>
      <c r="AB77" s="973"/>
      <c r="AC77" s="973"/>
      <c r="AD77" s="973"/>
      <c r="AE77" s="974"/>
      <c r="AF77" s="972">
        <v>22456</v>
      </c>
      <c r="AG77" s="973"/>
      <c r="AH77" s="973"/>
      <c r="AI77" s="973"/>
      <c r="AJ77" s="974"/>
      <c r="AK77" s="972">
        <v>5657</v>
      </c>
      <c r="AL77" s="973"/>
      <c r="AM77" s="973"/>
      <c r="AN77" s="973"/>
      <c r="AO77" s="974"/>
      <c r="AP77" s="972" t="s">
        <v>478</v>
      </c>
      <c r="AQ77" s="973"/>
      <c r="AR77" s="973"/>
      <c r="AS77" s="973"/>
      <c r="AT77" s="974"/>
      <c r="AU77" s="972" t="s">
        <v>478</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558</v>
      </c>
      <c r="C78" s="969"/>
      <c r="D78" s="969"/>
      <c r="E78" s="969"/>
      <c r="F78" s="969"/>
      <c r="G78" s="969"/>
      <c r="H78" s="969"/>
      <c r="I78" s="969"/>
      <c r="J78" s="969"/>
      <c r="K78" s="969"/>
      <c r="L78" s="969"/>
      <c r="M78" s="969"/>
      <c r="N78" s="969"/>
      <c r="O78" s="969"/>
      <c r="P78" s="970"/>
      <c r="Q78" s="971">
        <v>40036</v>
      </c>
      <c r="R78" s="965"/>
      <c r="S78" s="965"/>
      <c r="T78" s="965"/>
      <c r="U78" s="965"/>
      <c r="V78" s="965">
        <v>34096</v>
      </c>
      <c r="W78" s="965"/>
      <c r="X78" s="965"/>
      <c r="Y78" s="965"/>
      <c r="Z78" s="965"/>
      <c r="AA78" s="965">
        <v>5940</v>
      </c>
      <c r="AB78" s="965"/>
      <c r="AC78" s="965"/>
      <c r="AD78" s="965"/>
      <c r="AE78" s="965"/>
      <c r="AF78" s="965">
        <v>32505</v>
      </c>
      <c r="AG78" s="965"/>
      <c r="AH78" s="965"/>
      <c r="AI78" s="965"/>
      <c r="AJ78" s="965"/>
      <c r="AK78" s="965" t="s">
        <v>566</v>
      </c>
      <c r="AL78" s="965"/>
      <c r="AM78" s="965"/>
      <c r="AN78" s="965"/>
      <c r="AO78" s="965"/>
      <c r="AP78" s="965">
        <v>149081</v>
      </c>
      <c r="AQ78" s="965"/>
      <c r="AR78" s="965"/>
      <c r="AS78" s="965"/>
      <c r="AT78" s="965"/>
      <c r="AU78" s="965" t="s">
        <v>478</v>
      </c>
      <c r="AV78" s="965"/>
      <c r="AW78" s="965"/>
      <c r="AX78" s="965"/>
      <c r="AY78" s="965"/>
      <c r="AZ78" s="966" t="s">
        <v>563</v>
      </c>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559</v>
      </c>
      <c r="C79" s="969"/>
      <c r="D79" s="969"/>
      <c r="E79" s="969"/>
      <c r="F79" s="969"/>
      <c r="G79" s="969"/>
      <c r="H79" s="969"/>
      <c r="I79" s="969"/>
      <c r="J79" s="969"/>
      <c r="K79" s="969"/>
      <c r="L79" s="969"/>
      <c r="M79" s="969"/>
      <c r="N79" s="969"/>
      <c r="O79" s="969"/>
      <c r="P79" s="970"/>
      <c r="Q79" s="971">
        <v>9050</v>
      </c>
      <c r="R79" s="965"/>
      <c r="S79" s="965"/>
      <c r="T79" s="965"/>
      <c r="U79" s="965"/>
      <c r="V79" s="965">
        <v>5629</v>
      </c>
      <c r="W79" s="965"/>
      <c r="X79" s="965"/>
      <c r="Y79" s="965"/>
      <c r="Z79" s="965"/>
      <c r="AA79" s="965">
        <v>3421</v>
      </c>
      <c r="AB79" s="965"/>
      <c r="AC79" s="965"/>
      <c r="AD79" s="965"/>
      <c r="AE79" s="965"/>
      <c r="AF79" s="965">
        <v>11358</v>
      </c>
      <c r="AG79" s="965"/>
      <c r="AH79" s="965"/>
      <c r="AI79" s="965"/>
      <c r="AJ79" s="965"/>
      <c r="AK79" s="972" t="s">
        <v>478</v>
      </c>
      <c r="AL79" s="973"/>
      <c r="AM79" s="973"/>
      <c r="AN79" s="973"/>
      <c r="AO79" s="974"/>
      <c r="AP79" s="965">
        <v>20248</v>
      </c>
      <c r="AQ79" s="965"/>
      <c r="AR79" s="965"/>
      <c r="AS79" s="965"/>
      <c r="AT79" s="965"/>
      <c r="AU79" s="965" t="s">
        <v>478</v>
      </c>
      <c r="AV79" s="965"/>
      <c r="AW79" s="965"/>
      <c r="AX79" s="965"/>
      <c r="AY79" s="965"/>
      <c r="AZ79" s="966" t="s">
        <v>563</v>
      </c>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67796</v>
      </c>
      <c r="AG88" s="953"/>
      <c r="AH88" s="953"/>
      <c r="AI88" s="953"/>
      <c r="AJ88" s="953"/>
      <c r="AK88" s="957"/>
      <c r="AL88" s="957"/>
      <c r="AM88" s="957"/>
      <c r="AN88" s="957"/>
      <c r="AO88" s="957"/>
      <c r="AP88" s="953">
        <v>179695</v>
      </c>
      <c r="AQ88" s="953"/>
      <c r="AR88" s="953"/>
      <c r="AS88" s="953"/>
      <c r="AT88" s="953"/>
      <c r="AU88" s="953">
        <v>1933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25</v>
      </c>
      <c r="CS102" s="945"/>
      <c r="CT102" s="945"/>
      <c r="CU102" s="945"/>
      <c r="CV102" s="946"/>
      <c r="CW102" s="944" t="s">
        <v>567</v>
      </c>
      <c r="CX102" s="945"/>
      <c r="CY102" s="945"/>
      <c r="CZ102" s="945"/>
      <c r="DA102" s="946"/>
      <c r="DB102" s="944" t="s">
        <v>567</v>
      </c>
      <c r="DC102" s="945"/>
      <c r="DD102" s="945"/>
      <c r="DE102" s="945"/>
      <c r="DF102" s="946"/>
      <c r="DG102" s="944">
        <v>3500</v>
      </c>
      <c r="DH102" s="945"/>
      <c r="DI102" s="945"/>
      <c r="DJ102" s="945"/>
      <c r="DK102" s="946"/>
      <c r="DL102" s="944" t="s">
        <v>478</v>
      </c>
      <c r="DM102" s="945"/>
      <c r="DN102" s="945"/>
      <c r="DO102" s="945"/>
      <c r="DP102" s="946"/>
      <c r="DQ102" s="944">
        <v>1058</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x14ac:dyDescent="0.15">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3698520</v>
      </c>
      <c r="AB110" s="871"/>
      <c r="AC110" s="871"/>
      <c r="AD110" s="871"/>
      <c r="AE110" s="872"/>
      <c r="AF110" s="873">
        <v>3667340</v>
      </c>
      <c r="AG110" s="871"/>
      <c r="AH110" s="871"/>
      <c r="AI110" s="871"/>
      <c r="AJ110" s="872"/>
      <c r="AK110" s="873">
        <v>3565988</v>
      </c>
      <c r="AL110" s="871"/>
      <c r="AM110" s="871"/>
      <c r="AN110" s="871"/>
      <c r="AO110" s="872"/>
      <c r="AP110" s="874">
        <v>25.5</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31884365</v>
      </c>
      <c r="BR110" s="798"/>
      <c r="BS110" s="798"/>
      <c r="BT110" s="798"/>
      <c r="BU110" s="798"/>
      <c r="BV110" s="798">
        <v>31707820</v>
      </c>
      <c r="BW110" s="798"/>
      <c r="BX110" s="798"/>
      <c r="BY110" s="798"/>
      <c r="BZ110" s="798"/>
      <c r="CA110" s="798">
        <v>31918321</v>
      </c>
      <c r="CB110" s="798"/>
      <c r="CC110" s="798"/>
      <c r="CD110" s="798"/>
      <c r="CE110" s="798"/>
      <c r="CF110" s="859">
        <v>228.6</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1012210</v>
      </c>
      <c r="DH110" s="798"/>
      <c r="DI110" s="798"/>
      <c r="DJ110" s="798"/>
      <c r="DK110" s="798"/>
      <c r="DL110" s="798">
        <v>962499</v>
      </c>
      <c r="DM110" s="798"/>
      <c r="DN110" s="798"/>
      <c r="DO110" s="798"/>
      <c r="DP110" s="798"/>
      <c r="DQ110" s="798">
        <v>914627</v>
      </c>
      <c r="DR110" s="798"/>
      <c r="DS110" s="798"/>
      <c r="DT110" s="798"/>
      <c r="DU110" s="798"/>
      <c r="DV110" s="799">
        <v>6.5</v>
      </c>
      <c r="DW110" s="799"/>
      <c r="DX110" s="799"/>
      <c r="DY110" s="799"/>
      <c r="DZ110" s="800"/>
    </row>
    <row r="111" spans="1:131" s="197" customFormat="1" ht="26.25" customHeight="1" x14ac:dyDescent="0.15">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3728256</v>
      </c>
      <c r="BR111" s="769"/>
      <c r="BS111" s="769"/>
      <c r="BT111" s="769"/>
      <c r="BU111" s="769"/>
      <c r="BV111" s="769">
        <v>3630709</v>
      </c>
      <c r="BW111" s="769"/>
      <c r="BX111" s="769"/>
      <c r="BY111" s="769"/>
      <c r="BZ111" s="769"/>
      <c r="CA111" s="769">
        <v>3565720</v>
      </c>
      <c r="CB111" s="769"/>
      <c r="CC111" s="769"/>
      <c r="CD111" s="769"/>
      <c r="CE111" s="769"/>
      <c r="CF111" s="846">
        <v>25.5</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21390</v>
      </c>
      <c r="AB112" s="782"/>
      <c r="AC112" s="782"/>
      <c r="AD112" s="782"/>
      <c r="AE112" s="783"/>
      <c r="AF112" s="784">
        <v>21390</v>
      </c>
      <c r="AG112" s="782"/>
      <c r="AH112" s="782"/>
      <c r="AI112" s="782"/>
      <c r="AJ112" s="783"/>
      <c r="AK112" s="784">
        <v>21390</v>
      </c>
      <c r="AL112" s="782"/>
      <c r="AM112" s="782"/>
      <c r="AN112" s="782"/>
      <c r="AO112" s="783"/>
      <c r="AP112" s="752">
        <v>0.2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25472338</v>
      </c>
      <c r="BR112" s="769"/>
      <c r="BS112" s="769"/>
      <c r="BT112" s="769"/>
      <c r="BU112" s="769"/>
      <c r="BV112" s="769">
        <v>25107457</v>
      </c>
      <c r="BW112" s="769"/>
      <c r="BX112" s="769"/>
      <c r="BY112" s="769"/>
      <c r="BZ112" s="769"/>
      <c r="CA112" s="769">
        <v>24834193</v>
      </c>
      <c r="CB112" s="769"/>
      <c r="CC112" s="769"/>
      <c r="CD112" s="769"/>
      <c r="CE112" s="769"/>
      <c r="CF112" s="846">
        <v>177.8</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416</v>
      </c>
      <c r="DH112" s="769"/>
      <c r="DI112" s="769"/>
      <c r="DJ112" s="769"/>
      <c r="DK112" s="769"/>
      <c r="DL112" s="769" t="s">
        <v>416</v>
      </c>
      <c r="DM112" s="769"/>
      <c r="DN112" s="769"/>
      <c r="DO112" s="769"/>
      <c r="DP112" s="769"/>
      <c r="DQ112" s="769" t="s">
        <v>416</v>
      </c>
      <c r="DR112" s="769"/>
      <c r="DS112" s="769"/>
      <c r="DT112" s="769"/>
      <c r="DU112" s="769"/>
      <c r="DV112" s="821" t="s">
        <v>416</v>
      </c>
      <c r="DW112" s="821"/>
      <c r="DX112" s="821"/>
      <c r="DY112" s="821"/>
      <c r="DZ112" s="822"/>
    </row>
    <row r="113" spans="1:130" s="197" customFormat="1" ht="26.25" customHeight="1" x14ac:dyDescent="0.15">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1804571</v>
      </c>
      <c r="AB113" s="907"/>
      <c r="AC113" s="907"/>
      <c r="AD113" s="907"/>
      <c r="AE113" s="908"/>
      <c r="AF113" s="909">
        <v>1816723</v>
      </c>
      <c r="AG113" s="907"/>
      <c r="AH113" s="907"/>
      <c r="AI113" s="907"/>
      <c r="AJ113" s="908"/>
      <c r="AK113" s="909">
        <v>1903506</v>
      </c>
      <c r="AL113" s="907"/>
      <c r="AM113" s="907"/>
      <c r="AN113" s="907"/>
      <c r="AO113" s="908"/>
      <c r="AP113" s="910">
        <v>13.6</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2478339</v>
      </c>
      <c r="BR113" s="769"/>
      <c r="BS113" s="769"/>
      <c r="BT113" s="769"/>
      <c r="BU113" s="769"/>
      <c r="BV113" s="769">
        <v>2247630</v>
      </c>
      <c r="BW113" s="769"/>
      <c r="BX113" s="769"/>
      <c r="BY113" s="769"/>
      <c r="BZ113" s="769"/>
      <c r="CA113" s="769">
        <v>1933889</v>
      </c>
      <c r="CB113" s="769"/>
      <c r="CC113" s="769"/>
      <c r="CD113" s="769"/>
      <c r="CE113" s="769"/>
      <c r="CF113" s="846">
        <v>13.8</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416</v>
      </c>
      <c r="DH113" s="782"/>
      <c r="DI113" s="782"/>
      <c r="DJ113" s="782"/>
      <c r="DK113" s="783"/>
      <c r="DL113" s="784" t="s">
        <v>416</v>
      </c>
      <c r="DM113" s="782"/>
      <c r="DN113" s="782"/>
      <c r="DO113" s="782"/>
      <c r="DP113" s="783"/>
      <c r="DQ113" s="784" t="s">
        <v>416</v>
      </c>
      <c r="DR113" s="782"/>
      <c r="DS113" s="782"/>
      <c r="DT113" s="782"/>
      <c r="DU113" s="783"/>
      <c r="DV113" s="752" t="s">
        <v>416</v>
      </c>
      <c r="DW113" s="753"/>
      <c r="DX113" s="753"/>
      <c r="DY113" s="753"/>
      <c r="DZ113" s="754"/>
    </row>
    <row r="114" spans="1:130" s="197" customFormat="1" ht="26.25" customHeight="1" x14ac:dyDescent="0.15">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434910</v>
      </c>
      <c r="AB114" s="782"/>
      <c r="AC114" s="782"/>
      <c r="AD114" s="782"/>
      <c r="AE114" s="783"/>
      <c r="AF114" s="784">
        <v>423751</v>
      </c>
      <c r="AG114" s="782"/>
      <c r="AH114" s="782"/>
      <c r="AI114" s="782"/>
      <c r="AJ114" s="783"/>
      <c r="AK114" s="784">
        <v>417163</v>
      </c>
      <c r="AL114" s="782"/>
      <c r="AM114" s="782"/>
      <c r="AN114" s="782"/>
      <c r="AO114" s="783"/>
      <c r="AP114" s="752">
        <v>3</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3997559</v>
      </c>
      <c r="BR114" s="769"/>
      <c r="BS114" s="769"/>
      <c r="BT114" s="769"/>
      <c r="BU114" s="769"/>
      <c r="BV114" s="769">
        <v>3870046</v>
      </c>
      <c r="BW114" s="769"/>
      <c r="BX114" s="769"/>
      <c r="BY114" s="769"/>
      <c r="BZ114" s="769"/>
      <c r="CA114" s="769">
        <v>3356520</v>
      </c>
      <c r="CB114" s="769"/>
      <c r="CC114" s="769"/>
      <c r="CD114" s="769"/>
      <c r="CE114" s="769"/>
      <c r="CF114" s="846">
        <v>24</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416</v>
      </c>
      <c r="DH114" s="782"/>
      <c r="DI114" s="782"/>
      <c r="DJ114" s="782"/>
      <c r="DK114" s="783"/>
      <c r="DL114" s="784" t="s">
        <v>416</v>
      </c>
      <c r="DM114" s="782"/>
      <c r="DN114" s="782"/>
      <c r="DO114" s="782"/>
      <c r="DP114" s="783"/>
      <c r="DQ114" s="784" t="s">
        <v>416</v>
      </c>
      <c r="DR114" s="782"/>
      <c r="DS114" s="782"/>
      <c r="DT114" s="782"/>
      <c r="DU114" s="783"/>
      <c r="DV114" s="752" t="s">
        <v>416</v>
      </c>
      <c r="DW114" s="753"/>
      <c r="DX114" s="753"/>
      <c r="DY114" s="753"/>
      <c r="DZ114" s="754"/>
    </row>
    <row r="115" spans="1:130" s="197" customFormat="1" ht="26.25" customHeight="1" x14ac:dyDescent="0.15">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107611</v>
      </c>
      <c r="AB115" s="907"/>
      <c r="AC115" s="907"/>
      <c r="AD115" s="907"/>
      <c r="AE115" s="908"/>
      <c r="AF115" s="909">
        <v>107381</v>
      </c>
      <c r="AG115" s="907"/>
      <c r="AH115" s="907"/>
      <c r="AI115" s="907"/>
      <c r="AJ115" s="908"/>
      <c r="AK115" s="909">
        <v>105082</v>
      </c>
      <c r="AL115" s="907"/>
      <c r="AM115" s="907"/>
      <c r="AN115" s="907"/>
      <c r="AO115" s="908"/>
      <c r="AP115" s="910">
        <v>0.8</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v>981744</v>
      </c>
      <c r="BR115" s="769"/>
      <c r="BS115" s="769"/>
      <c r="BT115" s="769"/>
      <c r="BU115" s="769"/>
      <c r="BV115" s="769">
        <v>1042209</v>
      </c>
      <c r="BW115" s="769"/>
      <c r="BX115" s="769"/>
      <c r="BY115" s="769"/>
      <c r="BZ115" s="769"/>
      <c r="CA115" s="769">
        <v>1058373</v>
      </c>
      <c r="CB115" s="769"/>
      <c r="CC115" s="769"/>
      <c r="CD115" s="769"/>
      <c r="CE115" s="769"/>
      <c r="CF115" s="846">
        <v>7.6</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2452308</v>
      </c>
      <c r="DH115" s="782"/>
      <c r="DI115" s="782"/>
      <c r="DJ115" s="782"/>
      <c r="DK115" s="783"/>
      <c r="DL115" s="784">
        <v>2462742</v>
      </c>
      <c r="DM115" s="782"/>
      <c r="DN115" s="782"/>
      <c r="DO115" s="782"/>
      <c r="DP115" s="783"/>
      <c r="DQ115" s="784">
        <v>2502007</v>
      </c>
      <c r="DR115" s="782"/>
      <c r="DS115" s="782"/>
      <c r="DT115" s="782"/>
      <c r="DU115" s="783"/>
      <c r="DV115" s="752">
        <v>17.899999999999999</v>
      </c>
      <c r="DW115" s="753"/>
      <c r="DX115" s="753"/>
      <c r="DY115" s="753"/>
      <c r="DZ115" s="754"/>
    </row>
    <row r="116" spans="1:130" s="197" customFormat="1" ht="26.25" customHeight="1" x14ac:dyDescent="0.15">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4073</v>
      </c>
      <c r="AB116" s="782"/>
      <c r="AC116" s="782"/>
      <c r="AD116" s="782"/>
      <c r="AE116" s="783"/>
      <c r="AF116" s="784">
        <v>2845</v>
      </c>
      <c r="AG116" s="782"/>
      <c r="AH116" s="782"/>
      <c r="AI116" s="782"/>
      <c r="AJ116" s="783"/>
      <c r="AK116" s="784">
        <v>1726</v>
      </c>
      <c r="AL116" s="782"/>
      <c r="AM116" s="782"/>
      <c r="AN116" s="782"/>
      <c r="AO116" s="783"/>
      <c r="AP116" s="752">
        <v>0</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v>541430</v>
      </c>
      <c r="BR116" s="769"/>
      <c r="BS116" s="769"/>
      <c r="BT116" s="769"/>
      <c r="BU116" s="769"/>
      <c r="BV116" s="769" t="s">
        <v>416</v>
      </c>
      <c r="BW116" s="769"/>
      <c r="BX116" s="769"/>
      <c r="BY116" s="769"/>
      <c r="BZ116" s="769"/>
      <c r="CA116" s="769" t="s">
        <v>416</v>
      </c>
      <c r="CB116" s="769"/>
      <c r="CC116" s="769"/>
      <c r="CD116" s="769"/>
      <c r="CE116" s="769"/>
      <c r="CF116" s="846" t="s">
        <v>416</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263738</v>
      </c>
      <c r="DH116" s="782"/>
      <c r="DI116" s="782"/>
      <c r="DJ116" s="782"/>
      <c r="DK116" s="783"/>
      <c r="DL116" s="784">
        <v>205468</v>
      </c>
      <c r="DM116" s="782"/>
      <c r="DN116" s="782"/>
      <c r="DO116" s="782"/>
      <c r="DP116" s="783"/>
      <c r="DQ116" s="784">
        <v>149086</v>
      </c>
      <c r="DR116" s="782"/>
      <c r="DS116" s="782"/>
      <c r="DT116" s="782"/>
      <c r="DU116" s="783"/>
      <c r="DV116" s="752">
        <v>1.1000000000000001</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6071075</v>
      </c>
      <c r="AB117" s="893"/>
      <c r="AC117" s="893"/>
      <c r="AD117" s="893"/>
      <c r="AE117" s="894"/>
      <c r="AF117" s="896">
        <v>6039430</v>
      </c>
      <c r="AG117" s="893"/>
      <c r="AH117" s="893"/>
      <c r="AI117" s="893"/>
      <c r="AJ117" s="894"/>
      <c r="AK117" s="896">
        <v>6014855</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432</v>
      </c>
      <c r="BP118" s="836"/>
      <c r="BQ118" s="855">
        <v>69084031</v>
      </c>
      <c r="BR118" s="856"/>
      <c r="BS118" s="856"/>
      <c r="BT118" s="856"/>
      <c r="BU118" s="856"/>
      <c r="BV118" s="856">
        <v>67605871</v>
      </c>
      <c r="BW118" s="856"/>
      <c r="BX118" s="856"/>
      <c r="BY118" s="856"/>
      <c r="BZ118" s="856"/>
      <c r="CA118" s="856">
        <v>66667016</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48481</v>
      </c>
      <c r="AB119" s="871"/>
      <c r="AC119" s="871"/>
      <c r="AD119" s="871"/>
      <c r="AE119" s="872"/>
      <c r="AF119" s="873">
        <v>49111</v>
      </c>
      <c r="AG119" s="871"/>
      <c r="AH119" s="871"/>
      <c r="AI119" s="871"/>
      <c r="AJ119" s="872"/>
      <c r="AK119" s="873">
        <v>48700</v>
      </c>
      <c r="AL119" s="871"/>
      <c r="AM119" s="871"/>
      <c r="AN119" s="871"/>
      <c r="AO119" s="872"/>
      <c r="AP119" s="874">
        <v>0.3</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1798930</v>
      </c>
      <c r="BR119" s="798"/>
      <c r="BS119" s="798"/>
      <c r="BT119" s="798"/>
      <c r="BU119" s="798"/>
      <c r="BV119" s="798">
        <v>2298592</v>
      </c>
      <c r="BW119" s="798"/>
      <c r="BX119" s="798"/>
      <c r="BY119" s="798"/>
      <c r="BZ119" s="798"/>
      <c r="CA119" s="798">
        <v>3056982</v>
      </c>
      <c r="CB119" s="798"/>
      <c r="CC119" s="798"/>
      <c r="CD119" s="798"/>
      <c r="CE119" s="798"/>
      <c r="CF119" s="859">
        <v>21.9</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x14ac:dyDescent="0.15">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9127686</v>
      </c>
      <c r="BR120" s="769"/>
      <c r="BS120" s="769"/>
      <c r="BT120" s="769"/>
      <c r="BU120" s="769"/>
      <c r="BV120" s="769">
        <v>8833785</v>
      </c>
      <c r="BW120" s="769"/>
      <c r="BX120" s="769"/>
      <c r="BY120" s="769"/>
      <c r="BZ120" s="769"/>
      <c r="CA120" s="769">
        <v>8481984</v>
      </c>
      <c r="CB120" s="769"/>
      <c r="CC120" s="769"/>
      <c r="CD120" s="769"/>
      <c r="CE120" s="769"/>
      <c r="CF120" s="846">
        <v>60.7</v>
      </c>
      <c r="CG120" s="847"/>
      <c r="CH120" s="847"/>
      <c r="CI120" s="847"/>
      <c r="CJ120" s="847"/>
      <c r="CK120" s="848" t="s">
        <v>438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20104394</v>
      </c>
      <c r="DH120" s="798"/>
      <c r="DI120" s="798"/>
      <c r="DJ120" s="798"/>
      <c r="DK120" s="798"/>
      <c r="DL120" s="798">
        <v>20195866</v>
      </c>
      <c r="DM120" s="798"/>
      <c r="DN120" s="798"/>
      <c r="DO120" s="798"/>
      <c r="DP120" s="798"/>
      <c r="DQ120" s="798">
        <v>20285286</v>
      </c>
      <c r="DR120" s="798"/>
      <c r="DS120" s="798"/>
      <c r="DT120" s="798"/>
      <c r="DU120" s="798"/>
      <c r="DV120" s="799">
        <v>145.30000000000001</v>
      </c>
      <c r="DW120" s="799"/>
      <c r="DX120" s="799"/>
      <c r="DY120" s="799"/>
      <c r="DZ120" s="800"/>
    </row>
    <row r="121" spans="1:130" s="197" customFormat="1" ht="26.25" customHeight="1" x14ac:dyDescent="0.15">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31789771</v>
      </c>
      <c r="BR121" s="856"/>
      <c r="BS121" s="856"/>
      <c r="BT121" s="856"/>
      <c r="BU121" s="856"/>
      <c r="BV121" s="856">
        <v>32499002</v>
      </c>
      <c r="BW121" s="856"/>
      <c r="BX121" s="856"/>
      <c r="BY121" s="856"/>
      <c r="BZ121" s="856"/>
      <c r="CA121" s="856">
        <v>32905155</v>
      </c>
      <c r="CB121" s="856"/>
      <c r="CC121" s="856"/>
      <c r="CD121" s="856"/>
      <c r="CE121" s="856"/>
      <c r="CF121" s="857">
        <v>235.6</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5367944</v>
      </c>
      <c r="DH121" s="769"/>
      <c r="DI121" s="769"/>
      <c r="DJ121" s="769"/>
      <c r="DK121" s="769"/>
      <c r="DL121" s="769">
        <v>4911591</v>
      </c>
      <c r="DM121" s="769"/>
      <c r="DN121" s="769"/>
      <c r="DO121" s="769"/>
      <c r="DP121" s="769"/>
      <c r="DQ121" s="769">
        <v>4548907</v>
      </c>
      <c r="DR121" s="769"/>
      <c r="DS121" s="769"/>
      <c r="DT121" s="769"/>
      <c r="DU121" s="769"/>
      <c r="DV121" s="821">
        <v>32.6</v>
      </c>
      <c r="DW121" s="821"/>
      <c r="DX121" s="821"/>
      <c r="DY121" s="821"/>
      <c r="DZ121" s="822"/>
    </row>
    <row r="122" spans="1:130" s="197" customFormat="1" ht="26.25" customHeight="1" x14ac:dyDescent="0.15">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441</v>
      </c>
      <c r="BP122" s="836"/>
      <c r="BQ122" s="837">
        <v>42716387</v>
      </c>
      <c r="BR122" s="838"/>
      <c r="BS122" s="838"/>
      <c r="BT122" s="838"/>
      <c r="BU122" s="838"/>
      <c r="BV122" s="838">
        <v>43631379</v>
      </c>
      <c r="BW122" s="838"/>
      <c r="BX122" s="838"/>
      <c r="BY122" s="838"/>
      <c r="BZ122" s="838"/>
      <c r="CA122" s="838">
        <v>44444121</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x14ac:dyDescent="0.2">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55745</v>
      </c>
      <c r="AB123" s="782"/>
      <c r="AC123" s="782"/>
      <c r="AD123" s="782"/>
      <c r="AE123" s="783"/>
      <c r="AF123" s="784">
        <v>55595</v>
      </c>
      <c r="AG123" s="782"/>
      <c r="AH123" s="782"/>
      <c r="AI123" s="782"/>
      <c r="AJ123" s="783"/>
      <c r="AK123" s="784">
        <v>54417</v>
      </c>
      <c r="AL123" s="782"/>
      <c r="AM123" s="782"/>
      <c r="AN123" s="782"/>
      <c r="AO123" s="783"/>
      <c r="AP123" s="752">
        <v>0.4</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194</v>
      </c>
      <c r="BR123" s="830"/>
      <c r="BS123" s="830"/>
      <c r="BT123" s="830"/>
      <c r="BU123" s="830"/>
      <c r="BV123" s="830">
        <v>173.5</v>
      </c>
      <c r="BW123" s="830"/>
      <c r="BX123" s="830"/>
      <c r="BY123" s="830"/>
      <c r="BZ123" s="830"/>
      <c r="CA123" s="830">
        <v>159.1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x14ac:dyDescent="0.2">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v>981744</v>
      </c>
      <c r="DH126" s="769"/>
      <c r="DI126" s="769"/>
      <c r="DJ126" s="769"/>
      <c r="DK126" s="769"/>
      <c r="DL126" s="769">
        <v>1042209</v>
      </c>
      <c r="DM126" s="769"/>
      <c r="DN126" s="769"/>
      <c r="DO126" s="769"/>
      <c r="DP126" s="769"/>
      <c r="DQ126" s="769">
        <v>1058373</v>
      </c>
      <c r="DR126" s="769"/>
      <c r="DS126" s="769"/>
      <c r="DT126" s="769"/>
      <c r="DU126" s="769"/>
      <c r="DV126" s="821">
        <v>7.6</v>
      </c>
      <c r="DW126" s="821"/>
      <c r="DX126" s="821"/>
      <c r="DY126" s="821"/>
      <c r="DZ126" s="822"/>
    </row>
    <row r="127" spans="1:130" s="197" customFormat="1" ht="26.25" customHeight="1" thickBot="1" x14ac:dyDescent="0.2">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3385</v>
      </c>
      <c r="AB127" s="782"/>
      <c r="AC127" s="782"/>
      <c r="AD127" s="782"/>
      <c r="AE127" s="783"/>
      <c r="AF127" s="784">
        <v>2675</v>
      </c>
      <c r="AG127" s="782"/>
      <c r="AH127" s="782"/>
      <c r="AI127" s="782"/>
      <c r="AJ127" s="783"/>
      <c r="AK127" s="784">
        <v>1965</v>
      </c>
      <c r="AL127" s="782"/>
      <c r="AM127" s="782"/>
      <c r="AN127" s="782"/>
      <c r="AO127" s="783"/>
      <c r="AP127" s="752">
        <v>0</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12.67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416</v>
      </c>
      <c r="DM127" s="818"/>
      <c r="DN127" s="818"/>
      <c r="DO127" s="818"/>
      <c r="DP127" s="818"/>
      <c r="DQ127" s="818" t="s">
        <v>416</v>
      </c>
      <c r="DR127" s="818"/>
      <c r="DS127" s="818"/>
      <c r="DT127" s="818"/>
      <c r="DU127" s="818"/>
      <c r="DV127" s="819" t="s">
        <v>416</v>
      </c>
      <c r="DW127" s="819"/>
      <c r="DX127" s="819"/>
      <c r="DY127" s="819"/>
      <c r="DZ127" s="820"/>
    </row>
    <row r="128" spans="1:130" s="197" customFormat="1" ht="26.25" customHeight="1" x14ac:dyDescent="0.15">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933043</v>
      </c>
      <c r="AB128" s="722"/>
      <c r="AC128" s="722"/>
      <c r="AD128" s="722"/>
      <c r="AE128" s="723"/>
      <c r="AF128" s="724">
        <v>890920</v>
      </c>
      <c r="AG128" s="722"/>
      <c r="AH128" s="722"/>
      <c r="AI128" s="722"/>
      <c r="AJ128" s="723"/>
      <c r="AK128" s="724">
        <v>851603</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17.670000000000002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16173607</v>
      </c>
      <c r="AB129" s="782"/>
      <c r="AC129" s="782"/>
      <c r="AD129" s="782"/>
      <c r="AE129" s="783"/>
      <c r="AF129" s="784">
        <v>16413587</v>
      </c>
      <c r="AG129" s="782"/>
      <c r="AH129" s="782"/>
      <c r="AI129" s="782"/>
      <c r="AJ129" s="783"/>
      <c r="AK129" s="784">
        <v>16575766</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18.5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2584582</v>
      </c>
      <c r="AB130" s="782"/>
      <c r="AC130" s="782"/>
      <c r="AD130" s="782"/>
      <c r="AE130" s="783"/>
      <c r="AF130" s="784">
        <v>2601080</v>
      </c>
      <c r="AG130" s="782"/>
      <c r="AH130" s="782"/>
      <c r="AI130" s="782"/>
      <c r="AJ130" s="783"/>
      <c r="AK130" s="784">
        <v>2610985</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159.1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13589025</v>
      </c>
      <c r="AB131" s="715"/>
      <c r="AC131" s="715"/>
      <c r="AD131" s="715"/>
      <c r="AE131" s="716"/>
      <c r="AF131" s="717">
        <v>13812507</v>
      </c>
      <c r="AG131" s="715"/>
      <c r="AH131" s="715"/>
      <c r="AI131" s="715"/>
      <c r="AJ131" s="716"/>
      <c r="AK131" s="717">
        <v>13964781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18.79053133</v>
      </c>
      <c r="AB132" s="738"/>
      <c r="AC132" s="738"/>
      <c r="AD132" s="738"/>
      <c r="AE132" s="739"/>
      <c r="AF132" s="740">
        <v>18.44292278</v>
      </c>
      <c r="AG132" s="738"/>
      <c r="AH132" s="738"/>
      <c r="AI132" s="738"/>
      <c r="AJ132" s="739"/>
      <c r="AK132" s="740">
        <v>18.276455609999999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18.7</v>
      </c>
      <c r="AB133" s="747"/>
      <c r="AC133" s="747"/>
      <c r="AD133" s="747"/>
      <c r="AE133" s="748"/>
      <c r="AF133" s="746">
        <v>18.5</v>
      </c>
      <c r="AG133" s="747"/>
      <c r="AH133" s="747"/>
      <c r="AI133" s="747"/>
      <c r="AJ133" s="748"/>
      <c r="AK133" s="746">
        <v>18.5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A43" zoomScale="85" zoomScaleNormal="85" zoomScaleSheetLayoutView="100" workbookViewId="0">
      <selection activeCell="N74" sqref="N7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0" zoomScaleNormal="40" zoomScaleSheetLayoutView="55" workbookViewId="0">
      <selection activeCell="U2" sqref="U2"/>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31" t="s">
        <v>473</v>
      </c>
      <c r="H9" s="1132"/>
      <c r="I9" s="1132"/>
      <c r="J9" s="1133"/>
      <c r="K9" s="263">
        <v>4313175</v>
      </c>
      <c r="L9" s="264">
        <v>56356</v>
      </c>
      <c r="M9" s="265">
        <v>64737</v>
      </c>
      <c r="N9" s="266">
        <v>-12.9</v>
      </c>
    </row>
    <row r="10" spans="1:16" x14ac:dyDescent="0.15">
      <c r="A10" s="248"/>
      <c r="B10" s="244"/>
      <c r="C10" s="244"/>
      <c r="D10" s="244"/>
      <c r="E10" s="244"/>
      <c r="F10" s="244"/>
      <c r="G10" s="1131" t="s">
        <v>474</v>
      </c>
      <c r="H10" s="1132"/>
      <c r="I10" s="1132"/>
      <c r="J10" s="1133"/>
      <c r="K10" s="267">
        <v>235264</v>
      </c>
      <c r="L10" s="268">
        <v>3074</v>
      </c>
      <c r="M10" s="269">
        <v>4418</v>
      </c>
      <c r="N10" s="270">
        <v>-30.4</v>
      </c>
    </row>
    <row r="11" spans="1:16" ht="13.5" customHeight="1" x14ac:dyDescent="0.15">
      <c r="A11" s="248"/>
      <c r="B11" s="244"/>
      <c r="C11" s="244"/>
      <c r="D11" s="244"/>
      <c r="E11" s="244"/>
      <c r="F11" s="244"/>
      <c r="G11" s="1131" t="s">
        <v>475</v>
      </c>
      <c r="H11" s="1132"/>
      <c r="I11" s="1132"/>
      <c r="J11" s="1133"/>
      <c r="K11" s="267">
        <v>132211</v>
      </c>
      <c r="L11" s="268">
        <v>1727</v>
      </c>
      <c r="M11" s="269">
        <v>5597</v>
      </c>
      <c r="N11" s="270">
        <v>-69.099999999999994</v>
      </c>
    </row>
    <row r="12" spans="1:16" ht="13.5" customHeight="1" x14ac:dyDescent="0.15">
      <c r="A12" s="248"/>
      <c r="B12" s="244"/>
      <c r="C12" s="244"/>
      <c r="D12" s="244"/>
      <c r="E12" s="244"/>
      <c r="F12" s="244"/>
      <c r="G12" s="1131" t="s">
        <v>476</v>
      </c>
      <c r="H12" s="1132"/>
      <c r="I12" s="1132"/>
      <c r="J12" s="1133"/>
      <c r="K12" s="267">
        <v>246058</v>
      </c>
      <c r="L12" s="268">
        <v>3215</v>
      </c>
      <c r="M12" s="269">
        <v>967</v>
      </c>
      <c r="N12" s="270">
        <v>232.5</v>
      </c>
    </row>
    <row r="13" spans="1:16" ht="13.5" customHeight="1" x14ac:dyDescent="0.15">
      <c r="A13" s="248"/>
      <c r="B13" s="244"/>
      <c r="C13" s="244"/>
      <c r="D13" s="244"/>
      <c r="E13" s="244"/>
      <c r="F13" s="244"/>
      <c r="G13" s="1131" t="s">
        <v>477</v>
      </c>
      <c r="H13" s="1132"/>
      <c r="I13" s="1132"/>
      <c r="J13" s="1133"/>
      <c r="K13" s="267" t="s">
        <v>478</v>
      </c>
      <c r="L13" s="268" t="s">
        <v>478</v>
      </c>
      <c r="M13" s="269">
        <v>2</v>
      </c>
      <c r="N13" s="270" t="s">
        <v>478</v>
      </c>
    </row>
    <row r="14" spans="1:16" ht="13.5" customHeight="1" x14ac:dyDescent="0.15">
      <c r="A14" s="248"/>
      <c r="B14" s="244"/>
      <c r="C14" s="244"/>
      <c r="D14" s="244"/>
      <c r="E14" s="244"/>
      <c r="F14" s="244"/>
      <c r="G14" s="1131" t="s">
        <v>479</v>
      </c>
      <c r="H14" s="1132"/>
      <c r="I14" s="1132"/>
      <c r="J14" s="1133"/>
      <c r="K14" s="267">
        <v>248979</v>
      </c>
      <c r="L14" s="268">
        <v>3253</v>
      </c>
      <c r="M14" s="269">
        <v>2800</v>
      </c>
      <c r="N14" s="270">
        <v>16.2</v>
      </c>
    </row>
    <row r="15" spans="1:16" ht="13.5" customHeight="1" x14ac:dyDescent="0.15">
      <c r="A15" s="248"/>
      <c r="B15" s="244"/>
      <c r="C15" s="244"/>
      <c r="D15" s="244"/>
      <c r="E15" s="244"/>
      <c r="F15" s="244"/>
      <c r="G15" s="1131" t="s">
        <v>480</v>
      </c>
      <c r="H15" s="1132"/>
      <c r="I15" s="1132"/>
      <c r="J15" s="1133"/>
      <c r="K15" s="267">
        <v>104025</v>
      </c>
      <c r="L15" s="268">
        <v>1359</v>
      </c>
      <c r="M15" s="269">
        <v>1482</v>
      </c>
      <c r="N15" s="270">
        <v>-8.3000000000000007</v>
      </c>
    </row>
    <row r="16" spans="1:16" x14ac:dyDescent="0.15">
      <c r="A16" s="248"/>
      <c r="B16" s="244"/>
      <c r="C16" s="244"/>
      <c r="D16" s="244"/>
      <c r="E16" s="244"/>
      <c r="F16" s="244"/>
      <c r="G16" s="1134" t="s">
        <v>481</v>
      </c>
      <c r="H16" s="1135"/>
      <c r="I16" s="1135"/>
      <c r="J16" s="1136"/>
      <c r="K16" s="268">
        <v>-693335</v>
      </c>
      <c r="L16" s="268">
        <v>-9059</v>
      </c>
      <c r="M16" s="269">
        <v>-7690</v>
      </c>
      <c r="N16" s="270">
        <v>17.8</v>
      </c>
    </row>
    <row r="17" spans="1:16" x14ac:dyDescent="0.15">
      <c r="A17" s="248"/>
      <c r="B17" s="244"/>
      <c r="C17" s="244"/>
      <c r="D17" s="244"/>
      <c r="E17" s="244"/>
      <c r="F17" s="244"/>
      <c r="G17" s="1134" t="s">
        <v>170</v>
      </c>
      <c r="H17" s="1135"/>
      <c r="I17" s="1135"/>
      <c r="J17" s="1136"/>
      <c r="K17" s="268">
        <v>4586377</v>
      </c>
      <c r="L17" s="268">
        <v>59926</v>
      </c>
      <c r="M17" s="269">
        <v>72313</v>
      </c>
      <c r="N17" s="270">
        <v>-17.100000000000001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28" t="s">
        <v>486</v>
      </c>
      <c r="H21" s="1129"/>
      <c r="I21" s="1129"/>
      <c r="J21" s="1130"/>
      <c r="K21" s="280">
        <v>5.46</v>
      </c>
      <c r="L21" s="281">
        <v>7.17</v>
      </c>
      <c r="M21" s="282">
        <v>-1.71</v>
      </c>
      <c r="N21" s="249"/>
      <c r="O21" s="283"/>
      <c r="P21" s="279"/>
    </row>
    <row r="22" spans="1:16" s="284" customFormat="1" x14ac:dyDescent="0.15">
      <c r="A22" s="279"/>
      <c r="B22" s="249"/>
      <c r="C22" s="249"/>
      <c r="D22" s="249"/>
      <c r="E22" s="249"/>
      <c r="F22" s="249"/>
      <c r="G22" s="1128" t="s">
        <v>487</v>
      </c>
      <c r="H22" s="1129"/>
      <c r="I22" s="1129"/>
      <c r="J22" s="1130"/>
      <c r="K22" s="285">
        <v>96.8</v>
      </c>
      <c r="L22" s="286">
        <v>98.1</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19" t="s">
        <v>491</v>
      </c>
      <c r="H32" s="1120"/>
      <c r="I32" s="1120"/>
      <c r="J32" s="1121"/>
      <c r="K32" s="294">
        <v>3565988</v>
      </c>
      <c r="L32" s="294">
        <v>46594</v>
      </c>
      <c r="M32" s="295">
        <v>43357</v>
      </c>
      <c r="N32" s="296">
        <v>7.5</v>
      </c>
    </row>
    <row r="33" spans="1:16" ht="13.5" customHeight="1" x14ac:dyDescent="0.15">
      <c r="A33" s="248"/>
      <c r="B33" s="244"/>
      <c r="C33" s="244"/>
      <c r="D33" s="244"/>
      <c r="E33" s="244"/>
      <c r="F33" s="244"/>
      <c r="G33" s="1119" t="s">
        <v>492</v>
      </c>
      <c r="H33" s="1120"/>
      <c r="I33" s="1120"/>
      <c r="J33" s="1121"/>
      <c r="K33" s="294" t="s">
        <v>478</v>
      </c>
      <c r="L33" s="294" t="s">
        <v>478</v>
      </c>
      <c r="M33" s="295">
        <v>5</v>
      </c>
      <c r="N33" s="296" t="s">
        <v>478</v>
      </c>
    </row>
    <row r="34" spans="1:16" ht="27" customHeight="1" x14ac:dyDescent="0.15">
      <c r="A34" s="248"/>
      <c r="B34" s="244"/>
      <c r="C34" s="244"/>
      <c r="D34" s="244"/>
      <c r="E34" s="244"/>
      <c r="F34" s="244"/>
      <c r="G34" s="1119" t="s">
        <v>493</v>
      </c>
      <c r="H34" s="1120"/>
      <c r="I34" s="1120"/>
      <c r="J34" s="1121"/>
      <c r="K34" s="294">
        <v>21390</v>
      </c>
      <c r="L34" s="294">
        <v>279</v>
      </c>
      <c r="M34" s="295">
        <v>40</v>
      </c>
      <c r="N34" s="296">
        <v>597.5</v>
      </c>
    </row>
    <row r="35" spans="1:16" ht="27" customHeight="1" x14ac:dyDescent="0.15">
      <c r="A35" s="248"/>
      <c r="B35" s="244"/>
      <c r="C35" s="244"/>
      <c r="D35" s="244"/>
      <c r="E35" s="244"/>
      <c r="F35" s="244"/>
      <c r="G35" s="1119" t="s">
        <v>494</v>
      </c>
      <c r="H35" s="1120"/>
      <c r="I35" s="1120"/>
      <c r="J35" s="1121"/>
      <c r="K35" s="294">
        <v>1903506</v>
      </c>
      <c r="L35" s="294">
        <v>24871</v>
      </c>
      <c r="M35" s="295">
        <v>11850</v>
      </c>
      <c r="N35" s="296">
        <v>109.9</v>
      </c>
    </row>
    <row r="36" spans="1:16" ht="27" customHeight="1" x14ac:dyDescent="0.15">
      <c r="A36" s="248"/>
      <c r="B36" s="244"/>
      <c r="C36" s="244"/>
      <c r="D36" s="244"/>
      <c r="E36" s="244"/>
      <c r="F36" s="244"/>
      <c r="G36" s="1119" t="s">
        <v>495</v>
      </c>
      <c r="H36" s="1120"/>
      <c r="I36" s="1120"/>
      <c r="J36" s="1121"/>
      <c r="K36" s="294">
        <v>417163</v>
      </c>
      <c r="L36" s="294">
        <v>5451</v>
      </c>
      <c r="M36" s="295">
        <v>2171</v>
      </c>
      <c r="N36" s="296">
        <v>151.1</v>
      </c>
    </row>
    <row r="37" spans="1:16" ht="13.5" customHeight="1" x14ac:dyDescent="0.15">
      <c r="A37" s="248"/>
      <c r="B37" s="244"/>
      <c r="C37" s="244"/>
      <c r="D37" s="244"/>
      <c r="E37" s="244"/>
      <c r="F37" s="244"/>
      <c r="G37" s="1119" t="s">
        <v>496</v>
      </c>
      <c r="H37" s="1120"/>
      <c r="I37" s="1120"/>
      <c r="J37" s="1121"/>
      <c r="K37" s="294">
        <v>105082</v>
      </c>
      <c r="L37" s="294">
        <v>1373</v>
      </c>
      <c r="M37" s="295">
        <v>1425</v>
      </c>
      <c r="N37" s="296">
        <v>-3.6</v>
      </c>
    </row>
    <row r="38" spans="1:16" ht="27" customHeight="1" x14ac:dyDescent="0.15">
      <c r="A38" s="248"/>
      <c r="B38" s="244"/>
      <c r="C38" s="244"/>
      <c r="D38" s="244"/>
      <c r="E38" s="244"/>
      <c r="F38" s="244"/>
      <c r="G38" s="1122" t="s">
        <v>497</v>
      </c>
      <c r="H38" s="1123"/>
      <c r="I38" s="1123"/>
      <c r="J38" s="1124"/>
      <c r="K38" s="297">
        <v>1726</v>
      </c>
      <c r="L38" s="297">
        <v>23</v>
      </c>
      <c r="M38" s="298">
        <v>6</v>
      </c>
      <c r="N38" s="299">
        <v>283.3</v>
      </c>
      <c r="O38" s="293"/>
    </row>
    <row r="39" spans="1:16" x14ac:dyDescent="0.15">
      <c r="A39" s="248"/>
      <c r="B39" s="244"/>
      <c r="C39" s="244"/>
      <c r="D39" s="244"/>
      <c r="E39" s="244"/>
      <c r="F39" s="244"/>
      <c r="G39" s="1122" t="s">
        <v>498</v>
      </c>
      <c r="H39" s="1123"/>
      <c r="I39" s="1123"/>
      <c r="J39" s="1124"/>
      <c r="K39" s="300">
        <v>-851603</v>
      </c>
      <c r="L39" s="300">
        <v>-11127</v>
      </c>
      <c r="M39" s="301">
        <v>-5332</v>
      </c>
      <c r="N39" s="302">
        <v>108.7</v>
      </c>
      <c r="O39" s="293"/>
    </row>
    <row r="40" spans="1:16" ht="27" customHeight="1" x14ac:dyDescent="0.15">
      <c r="A40" s="248"/>
      <c r="B40" s="244"/>
      <c r="C40" s="244"/>
      <c r="D40" s="244"/>
      <c r="E40" s="244"/>
      <c r="F40" s="244"/>
      <c r="G40" s="1119" t="s">
        <v>499</v>
      </c>
      <c r="H40" s="1120"/>
      <c r="I40" s="1120"/>
      <c r="J40" s="1121"/>
      <c r="K40" s="300">
        <v>-2610985</v>
      </c>
      <c r="L40" s="300">
        <v>-34115</v>
      </c>
      <c r="M40" s="301">
        <v>-35626</v>
      </c>
      <c r="N40" s="302">
        <v>-4.2</v>
      </c>
      <c r="O40" s="293"/>
    </row>
    <row r="41" spans="1:16" x14ac:dyDescent="0.15">
      <c r="A41" s="248"/>
      <c r="B41" s="244"/>
      <c r="C41" s="244"/>
      <c r="D41" s="244"/>
      <c r="E41" s="244"/>
      <c r="F41" s="244"/>
      <c r="G41" s="1125" t="s">
        <v>280</v>
      </c>
      <c r="H41" s="1126"/>
      <c r="I41" s="1126"/>
      <c r="J41" s="1127"/>
      <c r="K41" s="294">
        <v>2552267</v>
      </c>
      <c r="L41" s="300">
        <v>33348</v>
      </c>
      <c r="M41" s="301">
        <v>17897</v>
      </c>
      <c r="N41" s="302">
        <v>86.3</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2" t="s">
        <v>468</v>
      </c>
      <c r="J49" s="1114" t="s">
        <v>503</v>
      </c>
      <c r="K49" s="1115"/>
      <c r="L49" s="1115"/>
      <c r="M49" s="1115"/>
      <c r="N49" s="1116"/>
    </row>
    <row r="50" spans="1:14" x14ac:dyDescent="0.15">
      <c r="A50" s="248"/>
      <c r="B50" s="244"/>
      <c r="C50" s="244"/>
      <c r="D50" s="244"/>
      <c r="E50" s="244"/>
      <c r="F50" s="244"/>
      <c r="G50" s="312"/>
      <c r="H50" s="313"/>
      <c r="I50" s="1113"/>
      <c r="J50" s="314" t="s">
        <v>504</v>
      </c>
      <c r="K50" s="315" t="s">
        <v>505</v>
      </c>
      <c r="L50" s="316" t="s">
        <v>506</v>
      </c>
      <c r="M50" s="317" t="s">
        <v>507</v>
      </c>
      <c r="N50" s="318" t="s">
        <v>508</v>
      </c>
    </row>
    <row r="51" spans="1:14" x14ac:dyDescent="0.15">
      <c r="A51" s="248"/>
      <c r="B51" s="244"/>
      <c r="C51" s="244"/>
      <c r="D51" s="244"/>
      <c r="E51" s="244"/>
      <c r="F51" s="244"/>
      <c r="G51" s="310" t="s">
        <v>509</v>
      </c>
      <c r="H51" s="311"/>
      <c r="I51" s="319">
        <v>2109083</v>
      </c>
      <c r="J51" s="320">
        <v>27611</v>
      </c>
      <c r="K51" s="321">
        <v>80.099999999999994</v>
      </c>
      <c r="L51" s="322">
        <v>38558</v>
      </c>
      <c r="M51" s="323">
        <v>17.3</v>
      </c>
      <c r="N51" s="324">
        <v>62.8</v>
      </c>
    </row>
    <row r="52" spans="1:14" x14ac:dyDescent="0.15">
      <c r="A52" s="248"/>
      <c r="B52" s="244"/>
      <c r="C52" s="244"/>
      <c r="D52" s="244"/>
      <c r="E52" s="244"/>
      <c r="F52" s="244"/>
      <c r="G52" s="325"/>
      <c r="H52" s="326" t="s">
        <v>510</v>
      </c>
      <c r="I52" s="327">
        <v>1324245</v>
      </c>
      <c r="J52" s="328">
        <v>17336</v>
      </c>
      <c r="K52" s="329">
        <v>48.4</v>
      </c>
      <c r="L52" s="330">
        <v>24217</v>
      </c>
      <c r="M52" s="331">
        <v>9.1999999999999993</v>
      </c>
      <c r="N52" s="332">
        <v>39.200000000000003</v>
      </c>
    </row>
    <row r="53" spans="1:14" x14ac:dyDescent="0.15">
      <c r="A53" s="248"/>
      <c r="B53" s="244"/>
      <c r="C53" s="244"/>
      <c r="D53" s="244"/>
      <c r="E53" s="244"/>
      <c r="F53" s="244"/>
      <c r="G53" s="310" t="s">
        <v>511</v>
      </c>
      <c r="H53" s="311"/>
      <c r="I53" s="319">
        <v>3076996</v>
      </c>
      <c r="J53" s="320">
        <v>40354</v>
      </c>
      <c r="K53" s="321">
        <v>46.2</v>
      </c>
      <c r="L53" s="322">
        <v>40203</v>
      </c>
      <c r="M53" s="323">
        <v>4.3</v>
      </c>
      <c r="N53" s="324">
        <v>41.9</v>
      </c>
    </row>
    <row r="54" spans="1:14" x14ac:dyDescent="0.15">
      <c r="A54" s="248"/>
      <c r="B54" s="244"/>
      <c r="C54" s="244"/>
      <c r="D54" s="244"/>
      <c r="E54" s="244"/>
      <c r="F54" s="244"/>
      <c r="G54" s="325"/>
      <c r="H54" s="326" t="s">
        <v>510</v>
      </c>
      <c r="I54" s="327">
        <v>1810397</v>
      </c>
      <c r="J54" s="328">
        <v>23743</v>
      </c>
      <c r="K54" s="329">
        <v>37</v>
      </c>
      <c r="L54" s="330">
        <v>23352</v>
      </c>
      <c r="M54" s="331">
        <v>-3.6</v>
      </c>
      <c r="N54" s="332">
        <v>40.6</v>
      </c>
    </row>
    <row r="55" spans="1:14" x14ac:dyDescent="0.15">
      <c r="A55" s="248"/>
      <c r="B55" s="244"/>
      <c r="C55" s="244"/>
      <c r="D55" s="244"/>
      <c r="E55" s="244"/>
      <c r="F55" s="244"/>
      <c r="G55" s="310" t="s">
        <v>512</v>
      </c>
      <c r="H55" s="311"/>
      <c r="I55" s="319">
        <v>1715475</v>
      </c>
      <c r="J55" s="320">
        <v>22534</v>
      </c>
      <c r="K55" s="321">
        <v>-44.2</v>
      </c>
      <c r="L55" s="322">
        <v>47569</v>
      </c>
      <c r="M55" s="323">
        <v>18.3</v>
      </c>
      <c r="N55" s="324">
        <v>-62.5</v>
      </c>
    </row>
    <row r="56" spans="1:14" x14ac:dyDescent="0.15">
      <c r="A56" s="248"/>
      <c r="B56" s="244"/>
      <c r="C56" s="244"/>
      <c r="D56" s="244"/>
      <c r="E56" s="244"/>
      <c r="F56" s="244"/>
      <c r="G56" s="325"/>
      <c r="H56" s="326" t="s">
        <v>510</v>
      </c>
      <c r="I56" s="327">
        <v>763534</v>
      </c>
      <c r="J56" s="328">
        <v>10029</v>
      </c>
      <c r="K56" s="329">
        <v>-57.8</v>
      </c>
      <c r="L56" s="330">
        <v>26255</v>
      </c>
      <c r="M56" s="331">
        <v>12.4</v>
      </c>
      <c r="N56" s="332">
        <v>-70.2</v>
      </c>
    </row>
    <row r="57" spans="1:14" x14ac:dyDescent="0.15">
      <c r="A57" s="248"/>
      <c r="B57" s="244"/>
      <c r="C57" s="244"/>
      <c r="D57" s="244"/>
      <c r="E57" s="244"/>
      <c r="F57" s="244"/>
      <c r="G57" s="310" t="s">
        <v>513</v>
      </c>
      <c r="H57" s="311"/>
      <c r="I57" s="319">
        <v>2120536</v>
      </c>
      <c r="J57" s="320">
        <v>27602</v>
      </c>
      <c r="K57" s="321">
        <v>22.5</v>
      </c>
      <c r="L57" s="322">
        <v>50880</v>
      </c>
      <c r="M57" s="323">
        <v>7</v>
      </c>
      <c r="N57" s="324">
        <v>15.5</v>
      </c>
    </row>
    <row r="58" spans="1:14" x14ac:dyDescent="0.15">
      <c r="A58" s="248"/>
      <c r="B58" s="244"/>
      <c r="C58" s="244"/>
      <c r="D58" s="244"/>
      <c r="E58" s="244"/>
      <c r="F58" s="244"/>
      <c r="G58" s="325"/>
      <c r="H58" s="326" t="s">
        <v>510</v>
      </c>
      <c r="I58" s="327">
        <v>928042</v>
      </c>
      <c r="J58" s="328">
        <v>12080</v>
      </c>
      <c r="K58" s="329">
        <v>20.5</v>
      </c>
      <c r="L58" s="330">
        <v>26879</v>
      </c>
      <c r="M58" s="331">
        <v>2.4</v>
      </c>
      <c r="N58" s="332">
        <v>18.100000000000001</v>
      </c>
    </row>
    <row r="59" spans="1:14" x14ac:dyDescent="0.15">
      <c r="A59" s="248"/>
      <c r="B59" s="244"/>
      <c r="C59" s="244"/>
      <c r="D59" s="244"/>
      <c r="E59" s="244"/>
      <c r="F59" s="244"/>
      <c r="G59" s="310" t="s">
        <v>514</v>
      </c>
      <c r="H59" s="311"/>
      <c r="I59" s="319">
        <v>3444224</v>
      </c>
      <c r="J59" s="320">
        <v>45003</v>
      </c>
      <c r="K59" s="321">
        <v>63</v>
      </c>
      <c r="L59" s="322">
        <v>63956</v>
      </c>
      <c r="M59" s="323">
        <v>25.7</v>
      </c>
      <c r="N59" s="324">
        <v>37.299999999999997</v>
      </c>
    </row>
    <row r="60" spans="1:14" x14ac:dyDescent="0.15">
      <c r="A60" s="248"/>
      <c r="B60" s="244"/>
      <c r="C60" s="244"/>
      <c r="D60" s="244"/>
      <c r="E60" s="244"/>
      <c r="F60" s="244"/>
      <c r="G60" s="325"/>
      <c r="H60" s="326" t="s">
        <v>510</v>
      </c>
      <c r="I60" s="333">
        <v>882872</v>
      </c>
      <c r="J60" s="328">
        <v>11536</v>
      </c>
      <c r="K60" s="329">
        <v>-4.5</v>
      </c>
      <c r="L60" s="330">
        <v>29239</v>
      </c>
      <c r="M60" s="331">
        <v>8.8000000000000007</v>
      </c>
      <c r="N60" s="332">
        <v>-13.3</v>
      </c>
    </row>
    <row r="61" spans="1:14" x14ac:dyDescent="0.15">
      <c r="A61" s="248"/>
      <c r="B61" s="244"/>
      <c r="C61" s="244"/>
      <c r="D61" s="244"/>
      <c r="E61" s="244"/>
      <c r="F61" s="244"/>
      <c r="G61" s="310" t="s">
        <v>515</v>
      </c>
      <c r="H61" s="334"/>
      <c r="I61" s="335">
        <v>2493263</v>
      </c>
      <c r="J61" s="336">
        <v>32621</v>
      </c>
      <c r="K61" s="337">
        <v>33.5</v>
      </c>
      <c r="L61" s="338">
        <v>48233</v>
      </c>
      <c r="M61" s="339">
        <v>14.5</v>
      </c>
      <c r="N61" s="324">
        <v>19</v>
      </c>
    </row>
    <row r="62" spans="1:14" x14ac:dyDescent="0.15">
      <c r="A62" s="248"/>
      <c r="B62" s="244"/>
      <c r="C62" s="244"/>
      <c r="D62" s="244"/>
      <c r="E62" s="244"/>
      <c r="F62" s="244"/>
      <c r="G62" s="325"/>
      <c r="H62" s="326" t="s">
        <v>510</v>
      </c>
      <c r="I62" s="327">
        <v>1141818</v>
      </c>
      <c r="J62" s="328">
        <v>14945</v>
      </c>
      <c r="K62" s="329">
        <v>8.6999999999999993</v>
      </c>
      <c r="L62" s="330">
        <v>25988</v>
      </c>
      <c r="M62" s="331">
        <v>5.8</v>
      </c>
      <c r="N62" s="332">
        <v>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7" t="s">
        <v>3</v>
      </c>
      <c r="D47" s="1137"/>
      <c r="E47" s="1138"/>
      <c r="F47" s="11" t="s">
        <v>478</v>
      </c>
      <c r="G47" s="12">
        <v>1.07</v>
      </c>
      <c r="H47" s="12">
        <v>1.89</v>
      </c>
      <c r="I47" s="12">
        <v>2.58</v>
      </c>
      <c r="J47" s="13">
        <v>6.12</v>
      </c>
    </row>
    <row r="48" spans="2:10" ht="57.75" customHeight="1" x14ac:dyDescent="0.15">
      <c r="B48" s="14"/>
      <c r="C48" s="1139" t="s">
        <v>4</v>
      </c>
      <c r="D48" s="1139"/>
      <c r="E48" s="1140"/>
      <c r="F48" s="15">
        <v>1.25</v>
      </c>
      <c r="G48" s="16">
        <v>0.65</v>
      </c>
      <c r="H48" s="16">
        <v>0.87</v>
      </c>
      <c r="I48" s="16">
        <v>3.03</v>
      </c>
      <c r="J48" s="17">
        <v>1.87</v>
      </c>
    </row>
    <row r="49" spans="2:10" ht="57.75" customHeight="1" thickBot="1" x14ac:dyDescent="0.2">
      <c r="B49" s="18"/>
      <c r="C49" s="1141" t="s">
        <v>5</v>
      </c>
      <c r="D49" s="1141"/>
      <c r="E49" s="1142"/>
      <c r="F49" s="19" t="s">
        <v>522</v>
      </c>
      <c r="G49" s="20">
        <v>0.51</v>
      </c>
      <c r="H49" s="20">
        <v>1.04</v>
      </c>
      <c r="I49" s="20">
        <v>2.89</v>
      </c>
      <c r="J49" s="21">
        <v>2.44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election activeCell="N32" sqref="N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49" t="s">
        <v>523</v>
      </c>
      <c r="D34" s="1149"/>
      <c r="E34" s="1150"/>
      <c r="F34" s="32" t="s">
        <v>524</v>
      </c>
      <c r="G34" s="33" t="s">
        <v>525</v>
      </c>
      <c r="H34" s="33" t="s">
        <v>526</v>
      </c>
      <c r="I34" s="33" t="s">
        <v>527</v>
      </c>
      <c r="J34" s="34" t="s">
        <v>528</v>
      </c>
      <c r="K34" s="22"/>
      <c r="L34" s="22"/>
      <c r="M34" s="22"/>
      <c r="N34" s="22"/>
      <c r="O34" s="22"/>
      <c r="P34" s="22"/>
    </row>
    <row r="35" spans="1:16" ht="39" customHeight="1" x14ac:dyDescent="0.15">
      <c r="A35" s="22"/>
      <c r="B35" s="35"/>
      <c r="C35" s="1143" t="s">
        <v>529</v>
      </c>
      <c r="D35" s="1144"/>
      <c r="E35" s="1145"/>
      <c r="F35" s="36" t="s">
        <v>530</v>
      </c>
      <c r="G35" s="37" t="s">
        <v>531</v>
      </c>
      <c r="H35" s="37" t="s">
        <v>532</v>
      </c>
      <c r="I35" s="37" t="s">
        <v>533</v>
      </c>
      <c r="J35" s="38" t="s">
        <v>534</v>
      </c>
      <c r="K35" s="22"/>
      <c r="L35" s="22"/>
      <c r="M35" s="22"/>
      <c r="N35" s="22"/>
      <c r="O35" s="22"/>
      <c r="P35" s="22"/>
    </row>
    <row r="36" spans="1:16" ht="39" customHeight="1" x14ac:dyDescent="0.15">
      <c r="A36" s="22"/>
      <c r="B36" s="35"/>
      <c r="C36" s="1143" t="s">
        <v>535</v>
      </c>
      <c r="D36" s="1144"/>
      <c r="E36" s="1145"/>
      <c r="F36" s="36" t="s">
        <v>536</v>
      </c>
      <c r="G36" s="37" t="s">
        <v>537</v>
      </c>
      <c r="H36" s="37" t="s">
        <v>538</v>
      </c>
      <c r="I36" s="37" t="s">
        <v>539</v>
      </c>
      <c r="J36" s="38" t="s">
        <v>540</v>
      </c>
      <c r="K36" s="22"/>
      <c r="L36" s="22"/>
      <c r="M36" s="22"/>
      <c r="N36" s="22"/>
      <c r="O36" s="22"/>
      <c r="P36" s="22"/>
    </row>
    <row r="37" spans="1:16" ht="39" customHeight="1" x14ac:dyDescent="0.15">
      <c r="A37" s="22"/>
      <c r="B37" s="35"/>
      <c r="C37" s="1143" t="s">
        <v>541</v>
      </c>
      <c r="D37" s="1144"/>
      <c r="E37" s="1145"/>
      <c r="F37" s="36">
        <v>3.56</v>
      </c>
      <c r="G37" s="37">
        <v>5.37</v>
      </c>
      <c r="H37" s="37">
        <v>6.4</v>
      </c>
      <c r="I37" s="37">
        <v>7.64</v>
      </c>
      <c r="J37" s="38">
        <v>8.61</v>
      </c>
      <c r="K37" s="22"/>
      <c r="L37" s="22"/>
      <c r="M37" s="22"/>
      <c r="N37" s="22"/>
      <c r="O37" s="22"/>
      <c r="P37" s="22"/>
    </row>
    <row r="38" spans="1:16" ht="39" customHeight="1" x14ac:dyDescent="0.15">
      <c r="A38" s="22"/>
      <c r="B38" s="35"/>
      <c r="C38" s="1143" t="s">
        <v>542</v>
      </c>
      <c r="D38" s="1144"/>
      <c r="E38" s="1145"/>
      <c r="F38" s="36">
        <v>1.25</v>
      </c>
      <c r="G38" s="37">
        <v>0.65</v>
      </c>
      <c r="H38" s="37">
        <v>0.87</v>
      </c>
      <c r="I38" s="37">
        <v>3.03</v>
      </c>
      <c r="J38" s="38">
        <v>1.87</v>
      </c>
      <c r="K38" s="22"/>
      <c r="L38" s="22"/>
      <c r="M38" s="22"/>
      <c r="N38" s="22"/>
      <c r="O38" s="22"/>
      <c r="P38" s="22"/>
    </row>
    <row r="39" spans="1:16" ht="39" customHeight="1" x14ac:dyDescent="0.15">
      <c r="A39" s="22"/>
      <c r="B39" s="35"/>
      <c r="C39" s="1143" t="s">
        <v>543</v>
      </c>
      <c r="D39" s="1144"/>
      <c r="E39" s="1145"/>
      <c r="F39" s="36">
        <v>0.1</v>
      </c>
      <c r="G39" s="37">
        <v>0.1</v>
      </c>
      <c r="H39" s="37">
        <v>0.12</v>
      </c>
      <c r="I39" s="37">
        <v>0.14000000000000001</v>
      </c>
      <c r="J39" s="38">
        <v>0.13</v>
      </c>
      <c r="K39" s="22"/>
      <c r="L39" s="22"/>
      <c r="M39" s="22"/>
      <c r="N39" s="22"/>
      <c r="O39" s="22"/>
      <c r="P39" s="22"/>
    </row>
    <row r="40" spans="1:16" ht="39" customHeight="1" x14ac:dyDescent="0.15">
      <c r="A40" s="22"/>
      <c r="B40" s="35"/>
      <c r="C40" s="1143" t="s">
        <v>544</v>
      </c>
      <c r="D40" s="1144"/>
      <c r="E40" s="1145"/>
      <c r="F40" s="36">
        <v>0.12</v>
      </c>
      <c r="G40" s="37">
        <v>0.01</v>
      </c>
      <c r="H40" s="37">
        <v>0.01</v>
      </c>
      <c r="I40" s="37">
        <v>0.59</v>
      </c>
      <c r="J40" s="38">
        <v>0.13</v>
      </c>
      <c r="K40" s="22"/>
      <c r="L40" s="22"/>
      <c r="M40" s="22"/>
      <c r="N40" s="22"/>
      <c r="O40" s="22"/>
      <c r="P40" s="22"/>
    </row>
    <row r="41" spans="1:16" ht="39" customHeight="1" x14ac:dyDescent="0.15">
      <c r="A41" s="22"/>
      <c r="B41" s="35"/>
      <c r="C41" s="1143" t="s">
        <v>545</v>
      </c>
      <c r="D41" s="1144"/>
      <c r="E41" s="1145"/>
      <c r="F41" s="36">
        <v>0</v>
      </c>
      <c r="G41" s="37">
        <v>0</v>
      </c>
      <c r="H41" s="37">
        <v>0</v>
      </c>
      <c r="I41" s="37">
        <v>0</v>
      </c>
      <c r="J41" s="38">
        <v>0</v>
      </c>
      <c r="K41" s="22"/>
      <c r="L41" s="22"/>
      <c r="M41" s="22"/>
      <c r="N41" s="22"/>
      <c r="O41" s="22"/>
      <c r="P41" s="22"/>
    </row>
    <row r="42" spans="1:16" ht="39" customHeight="1" x14ac:dyDescent="0.15">
      <c r="A42" s="22"/>
      <c r="B42" s="39"/>
      <c r="C42" s="1143" t="s">
        <v>546</v>
      </c>
      <c r="D42" s="1144"/>
      <c r="E42" s="1145"/>
      <c r="F42" s="36" t="s">
        <v>478</v>
      </c>
      <c r="G42" s="37" t="s">
        <v>478</v>
      </c>
      <c r="H42" s="37" t="s">
        <v>478</v>
      </c>
      <c r="I42" s="37" t="s">
        <v>478</v>
      </c>
      <c r="J42" s="38" t="s">
        <v>478</v>
      </c>
      <c r="K42" s="22"/>
      <c r="L42" s="22"/>
      <c r="M42" s="22"/>
      <c r="N42" s="22"/>
      <c r="O42" s="22"/>
      <c r="P42" s="22"/>
    </row>
    <row r="43" spans="1:16" ht="39" customHeight="1" thickBot="1" x14ac:dyDescent="0.2">
      <c r="A43" s="22"/>
      <c r="B43" s="40"/>
      <c r="C43" s="1146" t="s">
        <v>547</v>
      </c>
      <c r="D43" s="1147"/>
      <c r="E43" s="114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3582</v>
      </c>
      <c r="L45" s="60">
        <v>3677</v>
      </c>
      <c r="M45" s="60">
        <v>3699</v>
      </c>
      <c r="N45" s="60">
        <v>3667</v>
      </c>
      <c r="O45" s="61">
        <v>3566</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478</v>
      </c>
      <c r="L47" s="64" t="s">
        <v>478</v>
      </c>
      <c r="M47" s="64">
        <v>21</v>
      </c>
      <c r="N47" s="64">
        <v>21</v>
      </c>
      <c r="O47" s="65">
        <v>21</v>
      </c>
      <c r="P47" s="48"/>
      <c r="Q47" s="48"/>
      <c r="R47" s="48"/>
      <c r="S47" s="48"/>
      <c r="T47" s="48"/>
      <c r="U47" s="48"/>
    </row>
    <row r="48" spans="1:21" ht="30.75" customHeight="1" x14ac:dyDescent="0.15">
      <c r="A48" s="48"/>
      <c r="B48" s="1161"/>
      <c r="C48" s="1162"/>
      <c r="D48" s="62"/>
      <c r="E48" s="1153" t="s">
        <v>15</v>
      </c>
      <c r="F48" s="1153"/>
      <c r="G48" s="1153"/>
      <c r="H48" s="1153"/>
      <c r="I48" s="1153"/>
      <c r="J48" s="1154"/>
      <c r="K48" s="63">
        <v>1800</v>
      </c>
      <c r="L48" s="64">
        <v>1704</v>
      </c>
      <c r="M48" s="64">
        <v>1805</v>
      </c>
      <c r="N48" s="64">
        <v>1817</v>
      </c>
      <c r="O48" s="65">
        <v>1904</v>
      </c>
      <c r="P48" s="48"/>
      <c r="Q48" s="48"/>
      <c r="R48" s="48"/>
      <c r="S48" s="48"/>
      <c r="T48" s="48"/>
      <c r="U48" s="48"/>
    </row>
    <row r="49" spans="1:21" ht="30.75" customHeight="1" x14ac:dyDescent="0.15">
      <c r="A49" s="48"/>
      <c r="B49" s="1161"/>
      <c r="C49" s="1162"/>
      <c r="D49" s="62"/>
      <c r="E49" s="1153" t="s">
        <v>16</v>
      </c>
      <c r="F49" s="1153"/>
      <c r="G49" s="1153"/>
      <c r="H49" s="1153"/>
      <c r="I49" s="1153"/>
      <c r="J49" s="1154"/>
      <c r="K49" s="63">
        <v>452</v>
      </c>
      <c r="L49" s="64">
        <v>449</v>
      </c>
      <c r="M49" s="64">
        <v>435</v>
      </c>
      <c r="N49" s="64">
        <v>424</v>
      </c>
      <c r="O49" s="65">
        <v>417</v>
      </c>
      <c r="P49" s="48"/>
      <c r="Q49" s="48"/>
      <c r="R49" s="48"/>
      <c r="S49" s="48"/>
      <c r="T49" s="48"/>
      <c r="U49" s="48"/>
    </row>
    <row r="50" spans="1:21" ht="30.75" customHeight="1" x14ac:dyDescent="0.15">
      <c r="A50" s="48"/>
      <c r="B50" s="1161"/>
      <c r="C50" s="1162"/>
      <c r="D50" s="62"/>
      <c r="E50" s="1153" t="s">
        <v>17</v>
      </c>
      <c r="F50" s="1153"/>
      <c r="G50" s="1153"/>
      <c r="H50" s="1153"/>
      <c r="I50" s="1153"/>
      <c r="J50" s="1154"/>
      <c r="K50" s="63">
        <v>110</v>
      </c>
      <c r="L50" s="64">
        <v>109</v>
      </c>
      <c r="M50" s="64">
        <v>108</v>
      </c>
      <c r="N50" s="64">
        <v>107</v>
      </c>
      <c r="O50" s="65">
        <v>105</v>
      </c>
      <c r="P50" s="48"/>
      <c r="Q50" s="48"/>
      <c r="R50" s="48"/>
      <c r="S50" s="48"/>
      <c r="T50" s="48"/>
      <c r="U50" s="48"/>
    </row>
    <row r="51" spans="1:21" ht="30.75" customHeight="1" x14ac:dyDescent="0.15">
      <c r="A51" s="48"/>
      <c r="B51" s="1163"/>
      <c r="C51" s="1164"/>
      <c r="D51" s="66"/>
      <c r="E51" s="1153" t="s">
        <v>18</v>
      </c>
      <c r="F51" s="1153"/>
      <c r="G51" s="1153"/>
      <c r="H51" s="1153"/>
      <c r="I51" s="1153"/>
      <c r="J51" s="1154"/>
      <c r="K51" s="63">
        <v>7</v>
      </c>
      <c r="L51" s="64">
        <v>5</v>
      </c>
      <c r="M51" s="64">
        <v>4</v>
      </c>
      <c r="N51" s="64">
        <v>3</v>
      </c>
      <c r="O51" s="65">
        <v>2</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3396</v>
      </c>
      <c r="L52" s="64">
        <v>3462</v>
      </c>
      <c r="M52" s="64">
        <v>3516</v>
      </c>
      <c r="N52" s="64">
        <v>3493</v>
      </c>
      <c r="O52" s="65">
        <v>3464</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2555</v>
      </c>
      <c r="L53" s="69">
        <v>2482</v>
      </c>
      <c r="M53" s="69">
        <v>2556</v>
      </c>
      <c r="N53" s="69">
        <v>2546</v>
      </c>
      <c r="O53" s="70">
        <v>2551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2015-04-20T04:08:27Z</cp:lastPrinted>
  <dcterms:created xsi:type="dcterms:W3CDTF">2015-02-17T07:10:46Z</dcterms:created>
  <dcterms:modified xsi:type="dcterms:W3CDTF">2015-05-11T08:51:13Z</dcterms:modified>
</cp:coreProperties>
</file>