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9.84.21\社会教育g\H31年度\28　社会教育調査\05 府Web掲載\01 案\01 起案\(案5)\"/>
    </mc:Choice>
  </mc:AlternateContent>
  <bookViews>
    <workbookView xWindow="0" yWindow="0" windowWidth="20460" windowHeight="8160"/>
  </bookViews>
  <sheets>
    <sheet name="(HP)家庭教育学級実施状況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/>
  <c r="D40" i="1"/>
  <c r="D39" i="1"/>
  <c r="D38" i="1"/>
  <c r="D37" i="1"/>
  <c r="D36" i="1"/>
  <c r="D35" i="1"/>
  <c r="D34" i="1"/>
  <c r="D33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4" i="1"/>
  <c r="D14" i="1"/>
  <c r="H13" i="1"/>
  <c r="D13" i="1"/>
  <c r="H12" i="1"/>
  <c r="D12" i="1"/>
  <c r="H11" i="1"/>
  <c r="D11" i="1"/>
  <c r="H10" i="1"/>
  <c r="D10" i="1"/>
  <c r="H9" i="1"/>
  <c r="D9" i="1"/>
  <c r="H8" i="1"/>
  <c r="D8" i="1"/>
  <c r="H7" i="1"/>
  <c r="D7" i="1"/>
  <c r="H6" i="1"/>
  <c r="D6" i="1"/>
  <c r="H5" i="1"/>
  <c r="D5" i="1"/>
  <c r="E10" i="1" l="1"/>
  <c r="E12" i="1"/>
  <c r="E20" i="1"/>
  <c r="E22" i="1"/>
  <c r="E24" i="1"/>
  <c r="E28" i="1"/>
  <c r="E39" i="1"/>
  <c r="I12" i="1"/>
  <c r="E40" i="1"/>
  <c r="E9" i="1"/>
  <c r="E11" i="1"/>
  <c r="E19" i="1"/>
  <c r="E21" i="1"/>
  <c r="E23" i="1"/>
  <c r="E27" i="1"/>
  <c r="E37" i="1"/>
  <c r="I9" i="1"/>
  <c r="E34" i="1"/>
  <c r="H15" i="1"/>
  <c r="I15" i="1" s="1"/>
  <c r="H29" i="1"/>
  <c r="I29" i="1" s="1"/>
  <c r="D29" i="1"/>
  <c r="E29" i="1" s="1"/>
  <c r="D15" i="1"/>
  <c r="E15" i="1" s="1"/>
  <c r="D43" i="1"/>
  <c r="E43" i="1" s="1"/>
  <c r="I21" i="1" l="1"/>
  <c r="I24" i="1"/>
  <c r="I27" i="1"/>
  <c r="I19" i="1"/>
  <c r="I7" i="1"/>
  <c r="E33" i="1"/>
  <c r="E36" i="1"/>
  <c r="I22" i="1"/>
  <c r="I10" i="1"/>
  <c r="E35" i="1"/>
  <c r="E42" i="1"/>
  <c r="I25" i="1"/>
  <c r="I13" i="1"/>
  <c r="I5" i="1"/>
  <c r="E7" i="1"/>
  <c r="I28" i="1"/>
  <c r="I20" i="1"/>
  <c r="I8" i="1"/>
  <c r="E8" i="1"/>
  <c r="E38" i="1"/>
  <c r="I23" i="1"/>
  <c r="I11" i="1"/>
  <c r="E41" i="1"/>
  <c r="E25" i="1"/>
  <c r="E13" i="1"/>
  <c r="E5" i="1"/>
  <c r="I26" i="1"/>
  <c r="I14" i="1"/>
  <c r="I6" i="1"/>
  <c r="E26" i="1"/>
  <c r="E14" i="1"/>
  <c r="E6" i="1"/>
</calcChain>
</file>

<file path=xl/sharedStrings.xml><?xml version="1.0" encoding="utf-8"?>
<sst xmlns="http://schemas.openxmlformats.org/spreadsheetml/2006/main" count="79" uniqueCount="40">
  <si>
    <t>家庭教育学級実施状況</t>
    <phoneticPr fontId="4"/>
  </si>
  <si>
    <t>平成30</t>
    <rPh sb="0" eb="2">
      <t>ヘイセイ</t>
    </rPh>
    <phoneticPr fontId="6"/>
  </si>
  <si>
    <t>年度状況</t>
    <rPh sb="0" eb="1">
      <t>ネン</t>
    </rPh>
    <rPh sb="1" eb="2">
      <t>ド</t>
    </rPh>
    <rPh sb="2" eb="4">
      <t>ジョウキョウ</t>
    </rPh>
    <phoneticPr fontId="6"/>
  </si>
  <si>
    <t>幼稚園・保育園</t>
    <rPh sb="0" eb="3">
      <t>ヨウチエン</t>
    </rPh>
    <rPh sb="4" eb="7">
      <t>ホイクエン</t>
    </rPh>
    <phoneticPr fontId="4"/>
  </si>
  <si>
    <t>中学校</t>
    <rPh sb="0" eb="3">
      <t>チュウガッコウ</t>
    </rPh>
    <phoneticPr fontId="4"/>
  </si>
  <si>
    <t>箇所数</t>
    <rPh sb="0" eb="2">
      <t>カショ</t>
    </rPh>
    <rPh sb="2" eb="3">
      <t>スウ</t>
    </rPh>
    <phoneticPr fontId="4"/>
  </si>
  <si>
    <t>市町村数</t>
    <rPh sb="0" eb="3">
      <t>シチョウソン</t>
    </rPh>
    <rPh sb="3" eb="4">
      <t>スウ</t>
    </rPh>
    <phoneticPr fontId="4"/>
  </si>
  <si>
    <t>％</t>
    <phoneticPr fontId="4"/>
  </si>
  <si>
    <t>％</t>
    <phoneticPr fontId="4"/>
  </si>
  <si>
    <t>0・不明</t>
    <rPh sb="2" eb="4">
      <t>フメイ</t>
    </rPh>
    <phoneticPr fontId="4"/>
  </si>
  <si>
    <t>1～9</t>
    <phoneticPr fontId="4"/>
  </si>
  <si>
    <t>1～9</t>
    <phoneticPr fontId="4"/>
  </si>
  <si>
    <t>10～19</t>
    <phoneticPr fontId="4"/>
  </si>
  <si>
    <t>20～29</t>
    <phoneticPr fontId="4"/>
  </si>
  <si>
    <t>20～29</t>
    <phoneticPr fontId="4"/>
  </si>
  <si>
    <t>30～39</t>
    <phoneticPr fontId="4"/>
  </si>
  <si>
    <t>30～39</t>
    <phoneticPr fontId="4"/>
  </si>
  <si>
    <t>40～49</t>
    <phoneticPr fontId="4"/>
  </si>
  <si>
    <t>40～49</t>
    <phoneticPr fontId="4"/>
  </si>
  <si>
    <t>50～99</t>
    <phoneticPr fontId="4"/>
  </si>
  <si>
    <t>50～99</t>
    <phoneticPr fontId="4"/>
  </si>
  <si>
    <t>100～199</t>
    <phoneticPr fontId="4"/>
  </si>
  <si>
    <t>100～199</t>
    <phoneticPr fontId="4"/>
  </si>
  <si>
    <t>200～299</t>
    <phoneticPr fontId="4"/>
  </si>
  <si>
    <t>300以上</t>
    <rPh sb="3" eb="5">
      <t>イジョウ</t>
    </rPh>
    <phoneticPr fontId="6"/>
  </si>
  <si>
    <t>合計</t>
    <rPh sb="0" eb="2">
      <t>ゴウケイ</t>
    </rPh>
    <phoneticPr fontId="4"/>
  </si>
  <si>
    <t>小学校</t>
    <rPh sb="0" eb="3">
      <t>ショウガッコウ</t>
    </rPh>
    <phoneticPr fontId="4"/>
  </si>
  <si>
    <t>その他</t>
    <rPh sb="2" eb="3">
      <t>タ</t>
    </rPh>
    <phoneticPr fontId="4"/>
  </si>
  <si>
    <t>％</t>
    <phoneticPr fontId="4"/>
  </si>
  <si>
    <t>1～9</t>
    <phoneticPr fontId="4"/>
  </si>
  <si>
    <t>10～19</t>
    <phoneticPr fontId="4"/>
  </si>
  <si>
    <t>20～29</t>
    <phoneticPr fontId="4"/>
  </si>
  <si>
    <t>30～39</t>
    <phoneticPr fontId="4"/>
  </si>
  <si>
    <t>50～99</t>
    <phoneticPr fontId="4"/>
  </si>
  <si>
    <t>100～199</t>
    <phoneticPr fontId="4"/>
  </si>
  <si>
    <t>200～299</t>
    <phoneticPr fontId="4"/>
  </si>
  <si>
    <t>上記学級の合計</t>
    <rPh sb="0" eb="2">
      <t>ジョウキ</t>
    </rPh>
    <rPh sb="5" eb="7">
      <t>ゴウケイ</t>
    </rPh>
    <phoneticPr fontId="4"/>
  </si>
  <si>
    <t>％</t>
    <phoneticPr fontId="4"/>
  </si>
  <si>
    <t>40～49</t>
    <phoneticPr fontId="4"/>
  </si>
  <si>
    <t>※値は小数点以下を四捨五入しているため、
　合計が100%にならない場合があります。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</si>
</sst>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HG丸ｺﾞｼｯｸM-PRO"/>
      <family val="3"/>
      <charset val="128"/>
    </font>
    <font>
      <sz val="6"/>
      <name val="Meiryo UI"/>
      <family val="2"/>
      <charset val="128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0">
    <xf numFmtId="0" fontId="0" fillId="0" borderId="0" xfId="0"/>
    <xf numFmtId="0" fontId="1" fillId="2" borderId="0" xfId="1" applyFill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9" fontId="5" fillId="2" borderId="14" xfId="1" applyNumberFormat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9" fontId="5" fillId="2" borderId="17" xfId="1" applyNumberFormat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0" xfId="1" applyFont="1" applyFill="1" applyBorder="1">
      <alignment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center" vertical="center"/>
    </xf>
    <xf numFmtId="0" fontId="5" fillId="2" borderId="27" xfId="1" applyFont="1" applyFill="1" applyBorder="1" applyAlignment="1">
      <alignment horizontal="center" vertical="center"/>
    </xf>
    <xf numFmtId="0" fontId="5" fillId="2" borderId="28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8" fillId="2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0" fontId="5" fillId="2" borderId="33" xfId="1" applyFont="1" applyFill="1" applyBorder="1" applyAlignment="1">
      <alignment horizontal="center" vertical="center"/>
    </xf>
    <xf numFmtId="0" fontId="5" fillId="2" borderId="3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2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31&#24180;&#24230;/28&#12288;&#31038;&#20250;&#25945;&#32946;&#35519;&#26619;/04%20&#38598;&#35336;/02&#38598;&#35336;&#12475;&#12483;&#12488;/&#35519;&#26619;&#8544;(&#27096;&#24335;1&#12539;&#27096;&#24335;2&#12539;&#27096;&#24335;4-1&#12539;&#27096;&#24335;5&#12539;&#27096;&#24335;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データ入力用"/>
      <sheetName val="(HP)社会教育委員数及び社会教育委員会議の開催回数"/>
      <sheetName val="(HP)府内公立社会教育施設設置状況"/>
      <sheetName val="(HP)家庭教育学級実施状況"/>
      <sheetName val="(HP)公民館･公民館類似施設の主催事業以外の利用状況"/>
      <sheetName val="(HP)図書館のサービスの状況"/>
      <sheetName val="(様式2 自由記述)"/>
    </sheetNames>
    <sheetDataSet>
      <sheetData sheetId="0"/>
      <sheetData sheetId="1">
        <row r="6"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</row>
        <row r="7"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</row>
        <row r="8">
          <cell r="AJ8">
            <v>0</v>
          </cell>
          <cell r="AK8">
            <v>20</v>
          </cell>
          <cell r="AL8">
            <v>0</v>
          </cell>
          <cell r="AM8">
            <v>0</v>
          </cell>
          <cell r="AN8">
            <v>20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</row>
        <row r="10">
          <cell r="AJ10">
            <v>0</v>
          </cell>
          <cell r="AK10">
            <v>22</v>
          </cell>
          <cell r="AL10">
            <v>0</v>
          </cell>
          <cell r="AM10">
            <v>0</v>
          </cell>
          <cell r="AN10">
            <v>22</v>
          </cell>
        </row>
        <row r="11">
          <cell r="AJ11">
            <v>5</v>
          </cell>
          <cell r="AK11">
            <v>0</v>
          </cell>
          <cell r="AL11">
            <v>0</v>
          </cell>
          <cell r="AM11">
            <v>6</v>
          </cell>
          <cell r="AN11">
            <v>11</v>
          </cell>
        </row>
        <row r="12">
          <cell r="AJ12">
            <v>14</v>
          </cell>
          <cell r="AK12">
            <v>16</v>
          </cell>
          <cell r="AL12">
            <v>10</v>
          </cell>
          <cell r="AM12">
            <v>0</v>
          </cell>
          <cell r="AN12">
            <v>40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</row>
        <row r="15"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</row>
        <row r="16"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</row>
        <row r="18"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AJ19">
            <v>0</v>
          </cell>
          <cell r="AK19">
            <v>2</v>
          </cell>
          <cell r="AL19">
            <v>1</v>
          </cell>
          <cell r="AM19">
            <v>12</v>
          </cell>
          <cell r="AN19">
            <v>15</v>
          </cell>
        </row>
        <row r="20">
          <cell r="AJ20">
            <v>2</v>
          </cell>
          <cell r="AK20">
            <v>5</v>
          </cell>
          <cell r="AL20">
            <v>1</v>
          </cell>
          <cell r="AM20">
            <v>0</v>
          </cell>
          <cell r="AN20">
            <v>8</v>
          </cell>
        </row>
        <row r="21"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</row>
        <row r="22">
          <cell r="AJ22">
            <v>3</v>
          </cell>
          <cell r="AK22">
            <v>3</v>
          </cell>
          <cell r="AL22">
            <v>1</v>
          </cell>
          <cell r="AM22">
            <v>0</v>
          </cell>
          <cell r="AN22">
            <v>7</v>
          </cell>
        </row>
        <row r="23">
          <cell r="AJ23">
            <v>0</v>
          </cell>
          <cell r="AK23">
            <v>11</v>
          </cell>
          <cell r="AL23">
            <v>0</v>
          </cell>
          <cell r="AM23">
            <v>0</v>
          </cell>
          <cell r="AN23">
            <v>11</v>
          </cell>
        </row>
        <row r="24">
          <cell r="AJ24">
            <v>0</v>
          </cell>
          <cell r="AK24">
            <v>13</v>
          </cell>
          <cell r="AL24">
            <v>0</v>
          </cell>
          <cell r="AM24">
            <v>0</v>
          </cell>
          <cell r="AN24">
            <v>13</v>
          </cell>
        </row>
        <row r="25"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</row>
        <row r="29"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</row>
        <row r="30"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1</v>
          </cell>
        </row>
        <row r="31">
          <cell r="AJ31">
            <v>2</v>
          </cell>
          <cell r="AK31">
            <v>33</v>
          </cell>
          <cell r="AL31">
            <v>12</v>
          </cell>
          <cell r="AM31">
            <v>6</v>
          </cell>
          <cell r="AN31">
            <v>53</v>
          </cell>
        </row>
        <row r="32">
          <cell r="AJ32">
            <v>5</v>
          </cell>
          <cell r="AK32">
            <v>15</v>
          </cell>
          <cell r="AL32">
            <v>7</v>
          </cell>
          <cell r="AM32">
            <v>0</v>
          </cell>
          <cell r="AN32">
            <v>27</v>
          </cell>
        </row>
        <row r="33">
          <cell r="AJ33">
            <v>6</v>
          </cell>
          <cell r="AK33">
            <v>0</v>
          </cell>
          <cell r="AL33">
            <v>0</v>
          </cell>
          <cell r="AM33">
            <v>5</v>
          </cell>
          <cell r="AN33">
            <v>11</v>
          </cell>
        </row>
        <row r="34"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</row>
        <row r="35"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</row>
        <row r="36"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</row>
        <row r="38"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39">
          <cell r="AJ39">
            <v>0</v>
          </cell>
          <cell r="AK39">
            <v>26</v>
          </cell>
          <cell r="AL39">
            <v>0</v>
          </cell>
          <cell r="AM39">
            <v>0</v>
          </cell>
          <cell r="AN39">
            <v>26</v>
          </cell>
        </row>
        <row r="40"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</row>
        <row r="41"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</row>
        <row r="42"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</row>
        <row r="44">
          <cell r="AJ44">
            <v>0</v>
          </cell>
          <cell r="AK44">
            <v>23</v>
          </cell>
          <cell r="AL44">
            <v>0</v>
          </cell>
          <cell r="AM44">
            <v>12</v>
          </cell>
          <cell r="AN44">
            <v>35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</row>
        <row r="46"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1</v>
          </cell>
          <cell r="AN47">
            <v>1</v>
          </cell>
        </row>
        <row r="48">
          <cell r="AJ48">
            <v>0</v>
          </cell>
          <cell r="AK48">
            <v>0</v>
          </cell>
          <cell r="AL48">
            <v>1</v>
          </cell>
          <cell r="AM48">
            <v>1</v>
          </cell>
          <cell r="AN48">
            <v>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44"/>
  <sheetViews>
    <sheetView tabSelected="1" view="pageBreakPreview" topLeftCell="A16" zoomScaleNormal="100" zoomScaleSheetLayoutView="100" workbookViewId="0">
      <selection activeCell="G39" sqref="G39"/>
    </sheetView>
  </sheetViews>
  <sheetFormatPr defaultRowHeight="18.75" x14ac:dyDescent="0.4"/>
  <cols>
    <col min="1" max="1" width="3.75" customWidth="1"/>
    <col min="2" max="2" width="2.375" customWidth="1"/>
    <col min="3" max="5" width="12.625" customWidth="1"/>
    <col min="6" max="6" width="10.75" customWidth="1"/>
    <col min="7" max="9" width="12.625" customWidth="1"/>
    <col min="10" max="10" width="3.125" customWidth="1"/>
  </cols>
  <sheetData>
    <row r="1" spans="2:10" x14ac:dyDescent="0.4">
      <c r="B1" s="47" t="s">
        <v>0</v>
      </c>
      <c r="C1" s="47"/>
      <c r="D1" s="47"/>
      <c r="E1" s="1"/>
      <c r="F1" s="1"/>
      <c r="G1" s="1"/>
      <c r="H1" s="2" t="s">
        <v>1</v>
      </c>
      <c r="I1" s="3" t="s">
        <v>2</v>
      </c>
      <c r="J1" s="1"/>
    </row>
    <row r="2" spans="2:10" x14ac:dyDescent="0.4">
      <c r="B2" s="1"/>
      <c r="C2" s="1"/>
      <c r="D2" s="1"/>
      <c r="E2" s="1"/>
      <c r="F2" s="1"/>
      <c r="G2" s="1"/>
      <c r="H2" s="1"/>
      <c r="I2" s="1"/>
      <c r="J2" s="1"/>
    </row>
    <row r="3" spans="2:10" ht="19.5" thickBot="1" x14ac:dyDescent="0.45">
      <c r="B3" s="1"/>
      <c r="C3" s="4" t="s">
        <v>3</v>
      </c>
      <c r="D3" s="5"/>
      <c r="E3" s="5"/>
      <c r="F3" s="5"/>
      <c r="G3" s="4" t="s">
        <v>4</v>
      </c>
      <c r="H3" s="5"/>
      <c r="I3" s="5"/>
      <c r="J3" s="1"/>
    </row>
    <row r="4" spans="2:10" ht="19.5" thickBot="1" x14ac:dyDescent="0.45">
      <c r="B4" s="1"/>
      <c r="C4" s="6" t="s">
        <v>5</v>
      </c>
      <c r="D4" s="7" t="s">
        <v>6</v>
      </c>
      <c r="E4" s="8" t="s">
        <v>7</v>
      </c>
      <c r="F4" s="5"/>
      <c r="G4" s="6" t="s">
        <v>5</v>
      </c>
      <c r="H4" s="7" t="s">
        <v>6</v>
      </c>
      <c r="I4" s="8" t="s">
        <v>8</v>
      </c>
      <c r="J4" s="1"/>
    </row>
    <row r="5" spans="2:10" ht="19.5" thickTop="1" x14ac:dyDescent="0.4">
      <c r="B5" s="1"/>
      <c r="C5" s="9" t="s">
        <v>9</v>
      </c>
      <c r="D5" s="10">
        <f>COUNTIF([1]データ入力用!AJ6:AJ48,0)</f>
        <v>36</v>
      </c>
      <c r="E5" s="11">
        <f>D5/$D$15</f>
        <v>0.83720930232558144</v>
      </c>
      <c r="F5" s="5"/>
      <c r="G5" s="9" t="s">
        <v>9</v>
      </c>
      <c r="H5" s="10">
        <f>COUNTIF([1]データ入力用!AL6:AL48,0)</f>
        <v>36</v>
      </c>
      <c r="I5" s="11">
        <f>H5/$H$15</f>
        <v>0.83720930232558144</v>
      </c>
      <c r="J5" s="1"/>
    </row>
    <row r="6" spans="2:10" x14ac:dyDescent="0.4">
      <c r="B6" s="1"/>
      <c r="C6" s="12" t="s">
        <v>10</v>
      </c>
      <c r="D6" s="13">
        <f>COUNTIFS([1]データ入力用!AJ6:AJ48,"&gt;=1",[1]データ入力用!AJ6:AJ48,"&lt;10")</f>
        <v>6</v>
      </c>
      <c r="E6" s="11">
        <f t="shared" ref="E6:E14" si="0">D6/$D$15</f>
        <v>0.13953488372093023</v>
      </c>
      <c r="F6" s="5"/>
      <c r="G6" s="12" t="s">
        <v>11</v>
      </c>
      <c r="H6" s="13">
        <f>COUNTIFS([1]データ入力用!AL6:AL48,"&gt;=1",[1]データ入力用!AL6:AL48,"&lt;10")</f>
        <v>5</v>
      </c>
      <c r="I6" s="11">
        <f t="shared" ref="I6:I15" si="1">H6/$H$15</f>
        <v>0.11627906976744186</v>
      </c>
      <c r="J6" s="1"/>
    </row>
    <row r="7" spans="2:10" x14ac:dyDescent="0.4">
      <c r="B7" s="1"/>
      <c r="C7" s="12" t="s">
        <v>12</v>
      </c>
      <c r="D7" s="13">
        <f>COUNTIFS([1]データ入力用!AJ6:AJ48,"&gt;=10",[1]データ入力用!AJ6:AJ48,"&lt;20")</f>
        <v>1</v>
      </c>
      <c r="E7" s="11">
        <f t="shared" si="0"/>
        <v>2.3255813953488372E-2</v>
      </c>
      <c r="F7" s="5"/>
      <c r="G7" s="12" t="s">
        <v>12</v>
      </c>
      <c r="H7" s="13">
        <f>COUNTIFS([1]データ入力用!AL6:AL48,"&gt;=10",[1]データ入力用!AL6:AL48,"&lt;20")</f>
        <v>2</v>
      </c>
      <c r="I7" s="11">
        <f t="shared" si="1"/>
        <v>4.6511627906976744E-2</v>
      </c>
      <c r="J7" s="1"/>
    </row>
    <row r="8" spans="2:10" x14ac:dyDescent="0.4">
      <c r="B8" s="1"/>
      <c r="C8" s="12" t="s">
        <v>13</v>
      </c>
      <c r="D8" s="13">
        <f>COUNTIFS([1]データ入力用!AJ6:AJ48,"&gt;=20",[1]データ入力用!AJ6:AJ48,"&lt;30")</f>
        <v>0</v>
      </c>
      <c r="E8" s="11">
        <f t="shared" si="0"/>
        <v>0</v>
      </c>
      <c r="F8" s="5"/>
      <c r="G8" s="12" t="s">
        <v>14</v>
      </c>
      <c r="H8" s="13">
        <f>COUNTIFS([1]データ入力用!AL6:AL48,"&gt;=20",[1]データ入力用!AL6:AL48,"&lt;30")</f>
        <v>0</v>
      </c>
      <c r="I8" s="11">
        <f t="shared" si="1"/>
        <v>0</v>
      </c>
      <c r="J8" s="1"/>
    </row>
    <row r="9" spans="2:10" x14ac:dyDescent="0.4">
      <c r="B9" s="1"/>
      <c r="C9" s="12" t="s">
        <v>15</v>
      </c>
      <c r="D9" s="13">
        <f>COUNTIFS([1]データ入力用!AJ6:AJ48,"&gt;=30",[1]データ入力用!AJ6:AJ48,"&lt;40")</f>
        <v>0</v>
      </c>
      <c r="E9" s="11">
        <f t="shared" si="0"/>
        <v>0</v>
      </c>
      <c r="F9" s="5"/>
      <c r="G9" s="12" t="s">
        <v>16</v>
      </c>
      <c r="H9" s="13">
        <f>COUNTIFS([1]データ入力用!AL6:AL48,"&gt;=30",[1]データ入力用!AL6:AL48,"&lt;40")</f>
        <v>0</v>
      </c>
      <c r="I9" s="11">
        <f t="shared" si="1"/>
        <v>0</v>
      </c>
      <c r="J9" s="1"/>
    </row>
    <row r="10" spans="2:10" x14ac:dyDescent="0.4">
      <c r="B10" s="1"/>
      <c r="C10" s="12" t="s">
        <v>17</v>
      </c>
      <c r="D10" s="13">
        <f>COUNTIFS([1]データ入力用!AJ6:AJ48,"&gt;=40",[1]データ入力用!AJ6:AJ48,"&lt;50")</f>
        <v>0</v>
      </c>
      <c r="E10" s="11">
        <f t="shared" si="0"/>
        <v>0</v>
      </c>
      <c r="F10" s="5"/>
      <c r="G10" s="12" t="s">
        <v>18</v>
      </c>
      <c r="H10" s="13">
        <f>COUNTIFS([1]データ入力用!AL6:AL48,"&gt;=40",[1]データ入力用!AL6:AL48,"&lt;50")</f>
        <v>0</v>
      </c>
      <c r="I10" s="11">
        <f t="shared" si="1"/>
        <v>0</v>
      </c>
      <c r="J10" s="1"/>
    </row>
    <row r="11" spans="2:10" x14ac:dyDescent="0.4">
      <c r="B11" s="1"/>
      <c r="C11" s="12" t="s">
        <v>19</v>
      </c>
      <c r="D11" s="13">
        <f>COUNTIFS([1]データ入力用!AJ6:AJ48,"&gt;=50",[1]データ入力用!AJ6:AJ48,"&lt;100")</f>
        <v>0</v>
      </c>
      <c r="E11" s="11">
        <f t="shared" si="0"/>
        <v>0</v>
      </c>
      <c r="F11" s="5"/>
      <c r="G11" s="12" t="s">
        <v>20</v>
      </c>
      <c r="H11" s="13">
        <f>COUNTIFS([1]データ入力用!AL6:AL48,"&gt;=50",[1]データ入力用!AL6:AL48,"&lt;100")</f>
        <v>0</v>
      </c>
      <c r="I11" s="11">
        <f t="shared" si="1"/>
        <v>0</v>
      </c>
      <c r="J11" s="1"/>
    </row>
    <row r="12" spans="2:10" x14ac:dyDescent="0.4">
      <c r="B12" s="1"/>
      <c r="C12" s="12" t="s">
        <v>21</v>
      </c>
      <c r="D12" s="13">
        <f>COUNTIFS([1]データ入力用!AJ6:AJ48,"&gt;=100",[1]データ入力用!AJ6:AJ48,"&lt;200")</f>
        <v>0</v>
      </c>
      <c r="E12" s="11">
        <f t="shared" si="0"/>
        <v>0</v>
      </c>
      <c r="F12" s="5"/>
      <c r="G12" s="12" t="s">
        <v>22</v>
      </c>
      <c r="H12" s="13">
        <f>COUNTIFS([1]データ入力用!AL6:AL48,"&gt;=100",[1]データ入力用!AL6:AL48,"&lt;200")</f>
        <v>0</v>
      </c>
      <c r="I12" s="11">
        <f t="shared" si="1"/>
        <v>0</v>
      </c>
      <c r="J12" s="1"/>
    </row>
    <row r="13" spans="2:10" x14ac:dyDescent="0.4">
      <c r="B13" s="1"/>
      <c r="C13" s="14" t="s">
        <v>23</v>
      </c>
      <c r="D13" s="13">
        <f>COUNTIFS([1]データ入力用!AJ6:AJ48,"&gt;=200",[1]データ入力用!AJ6:AJ48,"&lt;300")</f>
        <v>0</v>
      </c>
      <c r="E13" s="11">
        <f t="shared" si="0"/>
        <v>0</v>
      </c>
      <c r="F13" s="5"/>
      <c r="G13" s="14" t="s">
        <v>23</v>
      </c>
      <c r="H13" s="13">
        <f>COUNTIFS([1]データ入力用!AL6:AL48,"&gt;=200",[1]データ入力用!AL6:AL48,"&lt;300")</f>
        <v>0</v>
      </c>
      <c r="I13" s="11">
        <f t="shared" si="1"/>
        <v>0</v>
      </c>
      <c r="J13" s="1"/>
    </row>
    <row r="14" spans="2:10" ht="19.5" thickBot="1" x14ac:dyDescent="0.45">
      <c r="B14" s="1"/>
      <c r="C14" s="15" t="s">
        <v>24</v>
      </c>
      <c r="D14" s="16">
        <f>COUNTIF([1]データ入力用!AJ6:AJ48,"&gt;=300")</f>
        <v>0</v>
      </c>
      <c r="E14" s="17">
        <f t="shared" si="0"/>
        <v>0</v>
      </c>
      <c r="F14" s="5"/>
      <c r="G14" s="15" t="s">
        <v>24</v>
      </c>
      <c r="H14" s="16">
        <f>COUNTIF([1]データ入力用!AL6:AL48,"&gt;=300")</f>
        <v>0</v>
      </c>
      <c r="I14" s="17">
        <f t="shared" si="1"/>
        <v>0</v>
      </c>
      <c r="J14" s="1"/>
    </row>
    <row r="15" spans="2:10" ht="20.25" thickTop="1" thickBot="1" x14ac:dyDescent="0.45">
      <c r="B15" s="1"/>
      <c r="C15" s="18" t="s">
        <v>25</v>
      </c>
      <c r="D15" s="19">
        <f>SUM(D5:D14)</f>
        <v>43</v>
      </c>
      <c r="E15" s="20">
        <f>D15/$D$15</f>
        <v>1</v>
      </c>
      <c r="F15" s="5"/>
      <c r="G15" s="21" t="s">
        <v>25</v>
      </c>
      <c r="H15" s="22">
        <f>SUM(H5:H14)</f>
        <v>43</v>
      </c>
      <c r="I15" s="11">
        <f t="shared" si="1"/>
        <v>1</v>
      </c>
      <c r="J15" s="1"/>
    </row>
    <row r="16" spans="2:10" x14ac:dyDescent="0.4">
      <c r="B16" s="1"/>
      <c r="C16" s="5"/>
      <c r="D16" s="5"/>
      <c r="E16" s="5"/>
      <c r="F16" s="5"/>
      <c r="G16" s="23"/>
      <c r="H16" s="23"/>
      <c r="I16" s="24"/>
      <c r="J16" s="1"/>
    </row>
    <row r="17" spans="2:10" ht="19.5" thickBot="1" x14ac:dyDescent="0.45">
      <c r="B17" s="1"/>
      <c r="C17" s="4" t="s">
        <v>26</v>
      </c>
      <c r="D17" s="5"/>
      <c r="E17" s="5"/>
      <c r="F17" s="5"/>
      <c r="G17" s="4" t="s">
        <v>27</v>
      </c>
      <c r="H17" s="5"/>
      <c r="I17" s="5"/>
      <c r="J17" s="1"/>
    </row>
    <row r="18" spans="2:10" ht="19.5" thickBot="1" x14ac:dyDescent="0.45">
      <c r="B18" s="1"/>
      <c r="C18" s="25" t="s">
        <v>5</v>
      </c>
      <c r="D18" s="6" t="s">
        <v>6</v>
      </c>
      <c r="E18" s="8" t="s">
        <v>28</v>
      </c>
      <c r="F18" s="26"/>
      <c r="G18" s="27" t="s">
        <v>5</v>
      </c>
      <c r="H18" s="28" t="s">
        <v>6</v>
      </c>
      <c r="I18" s="8" t="s">
        <v>28</v>
      </c>
      <c r="J18" s="1"/>
    </row>
    <row r="19" spans="2:10" ht="19.5" thickTop="1" x14ac:dyDescent="0.4">
      <c r="B19" s="1"/>
      <c r="C19" s="29" t="s">
        <v>9</v>
      </c>
      <c r="D19" s="30">
        <f>COUNTIF([1]データ入力用!AK6:AK48,0)</f>
        <v>30</v>
      </c>
      <c r="E19" s="11">
        <f>D19/$D$29</f>
        <v>0.69767441860465118</v>
      </c>
      <c r="F19" s="26"/>
      <c r="G19" s="31" t="s">
        <v>9</v>
      </c>
      <c r="H19" s="10">
        <f>COUNTIF([1]データ入力用!AM6:AM48,0)</f>
        <v>36</v>
      </c>
      <c r="I19" s="11">
        <f>H19/$H$29</f>
        <v>0.83720930232558144</v>
      </c>
      <c r="J19" s="1"/>
    </row>
    <row r="20" spans="2:10" x14ac:dyDescent="0.4">
      <c r="B20" s="1"/>
      <c r="C20" s="32" t="s">
        <v>10</v>
      </c>
      <c r="D20" s="12">
        <f>COUNTIFS([1]データ入力用!AK6:AK48,"&gt;=1",[1]データ入力用!AK6:AK48,"&lt;10")</f>
        <v>4</v>
      </c>
      <c r="E20" s="11">
        <f t="shared" ref="E20:E29" si="2">D20/$D$29</f>
        <v>9.3023255813953487E-2</v>
      </c>
      <c r="F20" s="26"/>
      <c r="G20" s="33" t="s">
        <v>29</v>
      </c>
      <c r="H20" s="34">
        <f>COUNTIFS([1]データ入力用!AM6:AM48,"&gt;=1",[1]データ入力用!AM6:AM48,"&lt;10")</f>
        <v>5</v>
      </c>
      <c r="I20" s="11">
        <f t="shared" ref="I20:I29" si="3">H20/$H$29</f>
        <v>0.11627906976744186</v>
      </c>
      <c r="J20" s="1"/>
    </row>
    <row r="21" spans="2:10" x14ac:dyDescent="0.4">
      <c r="B21" s="1"/>
      <c r="C21" s="32" t="s">
        <v>30</v>
      </c>
      <c r="D21" s="12">
        <f>COUNTIFS([1]データ入力用!AK6:AK48,"&gt;=10",[1]データ入力用!AK6:AK48,"&lt;20")</f>
        <v>4</v>
      </c>
      <c r="E21" s="11">
        <f t="shared" si="2"/>
        <v>9.3023255813953487E-2</v>
      </c>
      <c r="F21" s="26"/>
      <c r="G21" s="33" t="s">
        <v>30</v>
      </c>
      <c r="H21" s="34">
        <f>COUNTIFS([1]データ入力用!AM6:AM48,"&gt;=10",[1]データ入力用!AM6:AM48,"&lt;20")</f>
        <v>2</v>
      </c>
      <c r="I21" s="11">
        <f t="shared" si="3"/>
        <v>4.6511627906976744E-2</v>
      </c>
      <c r="J21" s="1"/>
    </row>
    <row r="22" spans="2:10" x14ac:dyDescent="0.4">
      <c r="B22" s="1"/>
      <c r="C22" s="32" t="s">
        <v>31</v>
      </c>
      <c r="D22" s="12">
        <f>COUNTIFS([1]データ入力用!AK6:AK48,"&gt;=20",[1]データ入力用!AK6:AK48,"&lt;30")</f>
        <v>4</v>
      </c>
      <c r="E22" s="11">
        <f t="shared" si="2"/>
        <v>9.3023255813953487E-2</v>
      </c>
      <c r="F22" s="26"/>
      <c r="G22" s="33" t="s">
        <v>31</v>
      </c>
      <c r="H22" s="34">
        <f>COUNTIFS([1]データ入力用!AM6:AM48,"&gt;=20",[1]データ入力用!AM6:AM48,"&lt;30")</f>
        <v>0</v>
      </c>
      <c r="I22" s="11">
        <f t="shared" si="3"/>
        <v>0</v>
      </c>
      <c r="J22" s="1"/>
    </row>
    <row r="23" spans="2:10" x14ac:dyDescent="0.4">
      <c r="B23" s="1"/>
      <c r="C23" s="32" t="s">
        <v>32</v>
      </c>
      <c r="D23" s="12">
        <f>COUNTIFS([1]データ入力用!AK6:AK48,"&gt;=30",[1]データ入力用!AK6:AK48,"&lt;40")</f>
        <v>1</v>
      </c>
      <c r="E23" s="11">
        <f t="shared" si="2"/>
        <v>2.3255813953488372E-2</v>
      </c>
      <c r="F23" s="26"/>
      <c r="G23" s="33" t="s">
        <v>32</v>
      </c>
      <c r="H23" s="34">
        <f>COUNTIFS([1]データ入力用!AM6:AM48,"&gt;=30",[1]データ入力用!AM6:AM48,"&lt;40")</f>
        <v>0</v>
      </c>
      <c r="I23" s="11">
        <f t="shared" si="3"/>
        <v>0</v>
      </c>
      <c r="J23" s="1"/>
    </row>
    <row r="24" spans="2:10" x14ac:dyDescent="0.4">
      <c r="B24" s="1"/>
      <c r="C24" s="32" t="s">
        <v>17</v>
      </c>
      <c r="D24" s="12">
        <f>COUNTIFS([1]データ入力用!AK6:AK48,"&gt;=40",[1]データ入力用!AK6:AK48,"&lt;50")</f>
        <v>0</v>
      </c>
      <c r="E24" s="11">
        <f t="shared" si="2"/>
        <v>0</v>
      </c>
      <c r="F24" s="26"/>
      <c r="G24" s="33" t="s">
        <v>17</v>
      </c>
      <c r="H24" s="34">
        <f>COUNTIFS([1]データ入力用!AM6:AM48,"&gt;=40",[1]データ入力用!AM6:AM48,"&lt;50")</f>
        <v>0</v>
      </c>
      <c r="I24" s="11">
        <f t="shared" si="3"/>
        <v>0</v>
      </c>
      <c r="J24" s="1"/>
    </row>
    <row r="25" spans="2:10" x14ac:dyDescent="0.4">
      <c r="B25" s="1"/>
      <c r="C25" s="32" t="s">
        <v>33</v>
      </c>
      <c r="D25" s="12">
        <f>COUNTIFS([1]データ入力用!AK6:AK48,"&gt;=50",[1]データ入力用!AK6:AK48,"&lt;100")</f>
        <v>0</v>
      </c>
      <c r="E25" s="11">
        <f t="shared" si="2"/>
        <v>0</v>
      </c>
      <c r="F25" s="26"/>
      <c r="G25" s="33" t="s">
        <v>33</v>
      </c>
      <c r="H25" s="34">
        <f>COUNTIFS([1]データ入力用!AM6:AM48,"&gt;=50",[1]データ入力用!AM6:AM48,"&lt;100")</f>
        <v>0</v>
      </c>
      <c r="I25" s="11">
        <f t="shared" si="3"/>
        <v>0</v>
      </c>
      <c r="J25" s="1"/>
    </row>
    <row r="26" spans="2:10" x14ac:dyDescent="0.4">
      <c r="B26" s="1"/>
      <c r="C26" s="32" t="s">
        <v>34</v>
      </c>
      <c r="D26" s="12">
        <f>COUNTIFS([1]データ入力用!AK6:AK48,"&gt;=100",[1]データ入力用!AK6:AK48,"&lt;200")</f>
        <v>0</v>
      </c>
      <c r="E26" s="11">
        <f t="shared" si="2"/>
        <v>0</v>
      </c>
      <c r="F26" s="26"/>
      <c r="G26" s="33" t="s">
        <v>34</v>
      </c>
      <c r="H26" s="34">
        <f>COUNTIFS([1]データ入力用!AM6:AM48,"&gt;=100",[1]データ入力用!AM6:AM48,"&lt;200")</f>
        <v>0</v>
      </c>
      <c r="I26" s="11">
        <f t="shared" si="3"/>
        <v>0</v>
      </c>
      <c r="J26" s="1"/>
    </row>
    <row r="27" spans="2:10" x14ac:dyDescent="0.4">
      <c r="B27" s="1"/>
      <c r="C27" s="35" t="s">
        <v>35</v>
      </c>
      <c r="D27" s="12">
        <f>COUNTIFS([1]データ入力用!AK6:AK48,"&gt;=200",[1]データ入力用!AK6:AK48,"&lt;300")</f>
        <v>0</v>
      </c>
      <c r="E27" s="11">
        <f t="shared" si="2"/>
        <v>0</v>
      </c>
      <c r="F27" s="26"/>
      <c r="G27" s="36" t="s">
        <v>35</v>
      </c>
      <c r="H27" s="34">
        <f>COUNTIFS([1]データ入力用!AM6:AM48,"&gt;=200",[1]データ入力用!AM6:AM48,"&lt;300")</f>
        <v>0</v>
      </c>
      <c r="I27" s="11">
        <f t="shared" si="3"/>
        <v>0</v>
      </c>
      <c r="J27" s="1"/>
    </row>
    <row r="28" spans="2:10" ht="19.5" thickBot="1" x14ac:dyDescent="0.45">
      <c r="B28" s="1"/>
      <c r="C28" s="37" t="s">
        <v>24</v>
      </c>
      <c r="D28" s="15">
        <f>COUNTIF([1]データ入力用!AK6:AK48,"&gt;=300")</f>
        <v>0</v>
      </c>
      <c r="E28" s="17">
        <f t="shared" si="2"/>
        <v>0</v>
      </c>
      <c r="F28" s="26"/>
      <c r="G28" s="38" t="s">
        <v>24</v>
      </c>
      <c r="H28" s="39">
        <f>COUNTIF([1]データ入力用!AM6:AM48,"&gt;=300")</f>
        <v>0</v>
      </c>
      <c r="I28" s="17">
        <f t="shared" si="3"/>
        <v>0</v>
      </c>
      <c r="J28" s="1"/>
    </row>
    <row r="29" spans="2:10" ht="20.25" thickTop="1" thickBot="1" x14ac:dyDescent="0.45">
      <c r="B29" s="1"/>
      <c r="C29" s="40" t="s">
        <v>25</v>
      </c>
      <c r="D29" s="18">
        <f>SUM(D19:D28)</f>
        <v>43</v>
      </c>
      <c r="E29" s="20">
        <f t="shared" si="2"/>
        <v>1</v>
      </c>
      <c r="F29" s="26"/>
      <c r="G29" s="41" t="s">
        <v>25</v>
      </c>
      <c r="H29" s="42">
        <f>SUM(H19:H28)</f>
        <v>43</v>
      </c>
      <c r="I29" s="20">
        <f t="shared" si="3"/>
        <v>1</v>
      </c>
      <c r="J29" s="1"/>
    </row>
    <row r="30" spans="2:10" x14ac:dyDescent="0.4">
      <c r="B30" s="1"/>
      <c r="C30" s="43"/>
      <c r="D30" s="43"/>
      <c r="E30" s="44"/>
      <c r="F30" s="5"/>
      <c r="G30" s="43"/>
      <c r="H30" s="43"/>
      <c r="I30" s="44"/>
      <c r="J30" s="1"/>
    </row>
    <row r="31" spans="2:10" ht="19.5" thickBot="1" x14ac:dyDescent="0.45">
      <c r="B31" s="1"/>
      <c r="C31" s="4" t="s">
        <v>36</v>
      </c>
      <c r="D31" s="5"/>
      <c r="E31" s="5"/>
      <c r="F31" s="5"/>
      <c r="G31" s="5"/>
      <c r="H31" s="5"/>
      <c r="I31" s="5"/>
      <c r="J31" s="1"/>
    </row>
    <row r="32" spans="2:10" ht="19.5" thickBot="1" x14ac:dyDescent="0.45">
      <c r="B32" s="1"/>
      <c r="C32" s="25" t="s">
        <v>5</v>
      </c>
      <c r="D32" s="6" t="s">
        <v>6</v>
      </c>
      <c r="E32" s="8" t="s">
        <v>37</v>
      </c>
      <c r="F32" s="5"/>
      <c r="G32" s="5"/>
      <c r="H32" s="5"/>
      <c r="I32" s="5"/>
      <c r="J32" s="1"/>
    </row>
    <row r="33" spans="2:10" ht="19.5" thickTop="1" x14ac:dyDescent="0.4">
      <c r="B33" s="1"/>
      <c r="C33" s="29" t="s">
        <v>9</v>
      </c>
      <c r="D33" s="21">
        <f>COUNTIF([1]データ入力用!AN6:AN48,0)</f>
        <v>26</v>
      </c>
      <c r="E33" s="11">
        <f>D33/$D$43</f>
        <v>0.60465116279069764</v>
      </c>
      <c r="F33" s="5"/>
      <c r="G33" s="5"/>
      <c r="H33" s="5"/>
      <c r="I33" s="5"/>
      <c r="J33" s="1"/>
    </row>
    <row r="34" spans="2:10" x14ac:dyDescent="0.4">
      <c r="B34" s="1"/>
      <c r="C34" s="32" t="s">
        <v>10</v>
      </c>
      <c r="D34" s="12">
        <f>COUNTIFS([1]データ入力用!AN6:AN48,"&gt;=1",[1]データ入力用!AN6:AN48,"&lt;10")</f>
        <v>5</v>
      </c>
      <c r="E34" s="11">
        <f t="shared" ref="E34:E43" si="4">D34/$D$43</f>
        <v>0.11627906976744186</v>
      </c>
      <c r="F34" s="5"/>
      <c r="G34" s="5"/>
      <c r="H34" s="5"/>
      <c r="I34" s="5"/>
      <c r="J34" s="1"/>
    </row>
    <row r="35" spans="2:10" x14ac:dyDescent="0.4">
      <c r="B35" s="1"/>
      <c r="C35" s="32" t="s">
        <v>12</v>
      </c>
      <c r="D35" s="12">
        <f>COUNTIFS([1]データ入力用!AN6:AN48,"&gt;=10",[1]データ入力用!AN6:AN48,"&lt;20")</f>
        <v>5</v>
      </c>
      <c r="E35" s="11">
        <f t="shared" si="4"/>
        <v>0.11627906976744186</v>
      </c>
      <c r="F35" s="5"/>
      <c r="G35" s="5"/>
      <c r="H35" s="5"/>
      <c r="I35" s="5"/>
      <c r="J35" s="1"/>
    </row>
    <row r="36" spans="2:10" x14ac:dyDescent="0.4">
      <c r="B36" s="1"/>
      <c r="C36" s="32" t="s">
        <v>31</v>
      </c>
      <c r="D36" s="12">
        <f>COUNTIFS([1]データ入力用!AN6:AN48,"&gt;=20",[1]データ入力用!AN6:AN48,"&lt;30")</f>
        <v>4</v>
      </c>
      <c r="E36" s="11">
        <f t="shared" si="4"/>
        <v>9.3023255813953487E-2</v>
      </c>
      <c r="F36" s="5"/>
      <c r="G36" s="5"/>
      <c r="H36" s="5"/>
      <c r="I36" s="5"/>
      <c r="J36" s="1"/>
    </row>
    <row r="37" spans="2:10" x14ac:dyDescent="0.4">
      <c r="B37" s="1"/>
      <c r="C37" s="32" t="s">
        <v>32</v>
      </c>
      <c r="D37" s="12">
        <f>COUNTIFS([1]データ入力用!AN6:AN48,"&gt;=30",[1]データ入力用!AN6:AN48,"&lt;40")</f>
        <v>1</v>
      </c>
      <c r="E37" s="11">
        <f t="shared" si="4"/>
        <v>2.3255813953488372E-2</v>
      </c>
      <c r="F37" s="5"/>
      <c r="G37" s="5"/>
      <c r="H37" s="5"/>
      <c r="I37" s="5"/>
      <c r="J37" s="1"/>
    </row>
    <row r="38" spans="2:10" x14ac:dyDescent="0.4">
      <c r="B38" s="1"/>
      <c r="C38" s="32" t="s">
        <v>38</v>
      </c>
      <c r="D38" s="12">
        <f>COUNTIFS([1]データ入力用!AN6:AN48,"&gt;=40",[1]データ入力用!AN6:AN48,"&lt;50")</f>
        <v>1</v>
      </c>
      <c r="E38" s="11">
        <f t="shared" si="4"/>
        <v>2.3255813953488372E-2</v>
      </c>
      <c r="F38" s="5"/>
      <c r="G38" s="5"/>
      <c r="H38" s="5"/>
      <c r="I38" s="5"/>
      <c r="J38" s="1"/>
    </row>
    <row r="39" spans="2:10" x14ac:dyDescent="0.4">
      <c r="B39" s="1"/>
      <c r="C39" s="32" t="s">
        <v>33</v>
      </c>
      <c r="D39" s="12">
        <f>COUNTIFS([1]データ入力用!AN6:AN48,"&gt;=50",[1]データ入力用!AN6:AN48,"&lt;100")</f>
        <v>1</v>
      </c>
      <c r="E39" s="11">
        <f t="shared" si="4"/>
        <v>2.3255813953488372E-2</v>
      </c>
      <c r="F39" s="5"/>
      <c r="G39" s="5"/>
      <c r="H39" s="5"/>
      <c r="I39" s="5"/>
      <c r="J39" s="1"/>
    </row>
    <row r="40" spans="2:10" x14ac:dyDescent="0.4">
      <c r="B40" s="1"/>
      <c r="C40" s="32" t="s">
        <v>34</v>
      </c>
      <c r="D40" s="12">
        <f>COUNTIFS([1]データ入力用!AN6:AN48,"&gt;=100",[1]データ入力用!AN6:AN48,"&lt;200")</f>
        <v>0</v>
      </c>
      <c r="E40" s="11">
        <f t="shared" si="4"/>
        <v>0</v>
      </c>
      <c r="F40" s="5"/>
      <c r="G40" s="5"/>
      <c r="H40" s="5"/>
      <c r="I40" s="5"/>
      <c r="J40" s="1"/>
    </row>
    <row r="41" spans="2:10" x14ac:dyDescent="0.4">
      <c r="B41" s="1"/>
      <c r="C41" s="32" t="s">
        <v>35</v>
      </c>
      <c r="D41" s="12">
        <f>COUNTIFS([1]データ入力用!AN6:AN48,"&gt;=200",[1]データ入力用!AN6:AN48,"&lt;300")</f>
        <v>0</v>
      </c>
      <c r="E41" s="11">
        <f t="shared" si="4"/>
        <v>0</v>
      </c>
      <c r="F41" s="5"/>
      <c r="G41" s="48" t="s">
        <v>39</v>
      </c>
      <c r="H41" s="49"/>
      <c r="I41" s="49"/>
      <c r="J41" s="49"/>
    </row>
    <row r="42" spans="2:10" ht="19.5" thickBot="1" x14ac:dyDescent="0.45">
      <c r="B42" s="1"/>
      <c r="C42" s="45" t="s">
        <v>24</v>
      </c>
      <c r="D42" s="46">
        <f>COUNTIF([1]データ入力用!AN6:AN48,"&gt;=300")</f>
        <v>0</v>
      </c>
      <c r="E42" s="17">
        <f t="shared" si="4"/>
        <v>0</v>
      </c>
      <c r="F42" s="5"/>
      <c r="G42" s="49"/>
      <c r="H42" s="49"/>
      <c r="I42" s="49"/>
      <c r="J42" s="49"/>
    </row>
    <row r="43" spans="2:10" ht="20.25" thickTop="1" thickBot="1" x14ac:dyDescent="0.45">
      <c r="B43" s="1"/>
      <c r="C43" s="40" t="s">
        <v>25</v>
      </c>
      <c r="D43" s="18">
        <f>SUM(D33:D42)</f>
        <v>43</v>
      </c>
      <c r="E43" s="20">
        <f t="shared" si="4"/>
        <v>1</v>
      </c>
      <c r="F43" s="5"/>
      <c r="G43" s="1"/>
      <c r="H43" s="1"/>
      <c r="I43" s="1"/>
      <c r="J43" s="1"/>
    </row>
    <row r="44" spans="2:10" x14ac:dyDescent="0.4">
      <c r="B44" s="1"/>
      <c r="C44" s="1"/>
      <c r="D44" s="1"/>
      <c r="E44" s="1"/>
      <c r="F44" s="5"/>
      <c r="G44" s="1"/>
      <c r="H44" s="1"/>
      <c r="I44" s="1"/>
      <c r="J44" s="1"/>
    </row>
  </sheetData>
  <mergeCells count="2">
    <mergeCell ref="B1:D1"/>
    <mergeCell ref="G41:J42"/>
  </mergeCells>
  <phoneticPr fontId="3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(HP)家庭教育学級実施状況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2019-09-19T10:26:59Z</cp:lastPrinted>
  <dcterms:created xsi:type="dcterms:W3CDTF">2019-09-18T10:59:06Z</dcterms:created>
  <dcterms:modified xsi:type="dcterms:W3CDTF">2019-09-19T10:27:08Z</dcterms:modified>
</cp:coreProperties>
</file>