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tabRatio="644" activeTab="0"/>
  </bookViews>
  <sheets>
    <sheet name="sheet1" sheetId="1" r:id="rId1"/>
  </sheets>
  <definedNames>
    <definedName name="_xlnm.Print_Area" localSheetId="0">'sheet1'!$A$1:$AA$58</definedName>
    <definedName name="Z_2C48930A_F51C_4613_BF9B_334A1AE18718_.wvu.PrintArea" localSheetId="0" hidden="1">'sheet1'!$A$2:$L$59</definedName>
    <definedName name="Z_2C48930A_F51C_4613_BF9B_334A1AE18718_.wvu.Rows" localSheetId="0" hidden="1">'sheet1'!#REF!,'sheet1'!$29:$29</definedName>
  </definedNames>
  <calcPr fullCalcOnLoad="1"/>
</workbook>
</file>

<file path=xl/sharedStrings.xml><?xml version="1.0" encoding="utf-8"?>
<sst xmlns="http://schemas.openxmlformats.org/spreadsheetml/2006/main" count="107" uniqueCount="104">
  <si>
    <t>業務費</t>
  </si>
  <si>
    <t>（貸借対照表より）</t>
  </si>
  <si>
    <t>C</t>
  </si>
  <si>
    <t>流動資産</t>
  </si>
  <si>
    <t>D</t>
  </si>
  <si>
    <t>流動負債</t>
  </si>
  <si>
    <t>E</t>
  </si>
  <si>
    <t>未払金</t>
  </si>
  <si>
    <t>F</t>
  </si>
  <si>
    <t>経常費用</t>
  </si>
  <si>
    <t>G</t>
  </si>
  <si>
    <t>H</t>
  </si>
  <si>
    <t>教育経費</t>
  </si>
  <si>
    <t>I</t>
  </si>
  <si>
    <t>研究経費</t>
  </si>
  <si>
    <t>教育研究支援経費</t>
  </si>
  <si>
    <t>受託研究費</t>
  </si>
  <si>
    <t>受託事業費</t>
  </si>
  <si>
    <t>人件費</t>
  </si>
  <si>
    <t>一般管理費</t>
  </si>
  <si>
    <t>経常収益</t>
  </si>
  <si>
    <t>運営費交付金収益</t>
  </si>
  <si>
    <t>学生納付金収益</t>
  </si>
  <si>
    <t>外部資金収益</t>
  </si>
  <si>
    <t>受託研究等収益</t>
  </si>
  <si>
    <t>受託事業等収益</t>
  </si>
  <si>
    <t>寄附金収益</t>
  </si>
  <si>
    <t>（業務実施コスト計算書より）</t>
  </si>
  <si>
    <t>業務（行政サービス）実施コスト</t>
  </si>
  <si>
    <t>財務分析指標（国立大学の分析指標に準拠）</t>
  </si>
  <si>
    <t>C/D</t>
  </si>
  <si>
    <t>流動比率</t>
  </si>
  <si>
    <t>E/G</t>
  </si>
  <si>
    <t>未払金比率</t>
  </si>
  <si>
    <t>人件費比率</t>
  </si>
  <si>
    <t>一般管理費比率</t>
  </si>
  <si>
    <t>外部資金比率</t>
  </si>
  <si>
    <t>I/G</t>
  </si>
  <si>
    <t>業務費対研究経費比率</t>
  </si>
  <si>
    <t>H/G</t>
  </si>
  <si>
    <t>業務費対教育経費比率</t>
  </si>
  <si>
    <t>H/A</t>
  </si>
  <si>
    <t>学生当教育経費</t>
  </si>
  <si>
    <t>I/B</t>
  </si>
  <si>
    <t>教員当研究経費</t>
  </si>
  <si>
    <t>教員当広義研究経費（科研費を含まず）</t>
  </si>
  <si>
    <t>経常利益率</t>
  </si>
  <si>
    <t>学生当業務コスト</t>
  </si>
  <si>
    <t>運営費交付金比率</t>
  </si>
  <si>
    <t>学生納付金比率</t>
  </si>
  <si>
    <t>教員当外部資金獲得額（科研費を含まず）</t>
  </si>
  <si>
    <t>Q/B</t>
  </si>
  <si>
    <t>P/N</t>
  </si>
  <si>
    <t>O/N</t>
  </si>
  <si>
    <t>大阪府評価委員会　独自指標</t>
  </si>
  <si>
    <t>S/A</t>
  </si>
  <si>
    <t>R/N</t>
  </si>
  <si>
    <t>(I+J+K)/B</t>
  </si>
  <si>
    <t>Q/N</t>
  </si>
  <si>
    <t>M/G</t>
  </si>
  <si>
    <t>L/G</t>
  </si>
  <si>
    <t>S</t>
  </si>
  <si>
    <t>R</t>
  </si>
  <si>
    <t>検定料収益</t>
  </si>
  <si>
    <t>入学金収益</t>
  </si>
  <si>
    <t>授業料収益</t>
  </si>
  <si>
    <t>P</t>
  </si>
  <si>
    <t>O</t>
  </si>
  <si>
    <t>N</t>
  </si>
  <si>
    <t>M</t>
  </si>
  <si>
    <t>L</t>
  </si>
  <si>
    <t>K</t>
  </si>
  <si>
    <t>J</t>
  </si>
  <si>
    <t>B</t>
  </si>
  <si>
    <t>A</t>
  </si>
  <si>
    <t>府立大学</t>
  </si>
  <si>
    <t>府大高専</t>
  </si>
  <si>
    <t>H20</t>
  </si>
  <si>
    <t>H21</t>
  </si>
  <si>
    <t>H22</t>
  </si>
  <si>
    <t>H23</t>
  </si>
  <si>
    <t>H24</t>
  </si>
  <si>
    <t>（損益計算書より）</t>
  </si>
  <si>
    <t>附属病院収益</t>
  </si>
  <si>
    <t>Q</t>
  </si>
  <si>
    <t>経常利益（損失）</t>
  </si>
  <si>
    <t>H17</t>
  </si>
  <si>
    <t>学生数</t>
  </si>
  <si>
    <t>教員数</t>
  </si>
  <si>
    <t>職員数</t>
  </si>
  <si>
    <t>【経常費用】</t>
  </si>
  <si>
    <t>【経常収益】</t>
  </si>
  <si>
    <t>単位：百万円</t>
  </si>
  <si>
    <t>-</t>
  </si>
  <si>
    <t>-</t>
  </si>
  <si>
    <t>-</t>
  </si>
  <si>
    <t>法人統括</t>
  </si>
  <si>
    <t>財務費用他</t>
  </si>
  <si>
    <t>その他の収益</t>
  </si>
  <si>
    <t>資産見返負債戻入</t>
  </si>
  <si>
    <t>補助金等収益</t>
  </si>
  <si>
    <t>（単位：人、百万円）</t>
  </si>
  <si>
    <t>（単位：％、千円）</t>
  </si>
  <si>
    <t>　　　　　　大阪府立大学　決算経年比較表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</si>
</sst>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;\ &quot;▲ &quot;0.0%"/>
    <numFmt numFmtId="178" formatCode="#,##0_);[Red]\(#,##0\)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double"/>
      <top style="hair"/>
      <bottom style="hair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hair"/>
      <bottom/>
    </border>
    <border>
      <left style="medium"/>
      <right style="hair"/>
      <top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 style="medium"/>
      <bottom style="hair"/>
    </border>
    <border>
      <left style="double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slantDashDot"/>
      <top style="thin"/>
      <bottom/>
    </border>
    <border>
      <left style="thin"/>
      <right style="slantDashDot"/>
      <top style="medium"/>
      <bottom/>
    </border>
    <border>
      <left style="thin"/>
      <right style="slantDashDot"/>
      <top style="hair"/>
      <bottom style="hair"/>
    </border>
    <border>
      <left style="thin"/>
      <right style="slantDashDot"/>
      <top/>
      <bottom style="medium"/>
    </border>
    <border>
      <left/>
      <right style="thin"/>
      <top style="medium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thin"/>
      <bottom style="medium"/>
    </border>
    <border>
      <left style="thin"/>
      <right style="slantDashDot"/>
      <top style="medium"/>
      <bottom style="hair"/>
    </border>
    <border>
      <left style="thin"/>
      <right style="slantDashDot"/>
      <top style="thin"/>
      <bottom style="hair"/>
    </border>
    <border>
      <left style="thin"/>
      <right style="slantDashDot"/>
      <top style="hair"/>
      <bottom/>
    </border>
    <border>
      <left style="thin"/>
      <right style="slantDashDot"/>
      <top style="hair"/>
      <bottom style="thin"/>
    </border>
    <border>
      <left style="thin"/>
      <right style="slantDashDot"/>
      <top style="thin"/>
      <bottom style="medium"/>
    </border>
    <border>
      <left/>
      <right style="thin"/>
      <top style="medium"/>
      <bottom style="medium"/>
    </border>
    <border>
      <left style="thin"/>
      <right style="slantDashDot"/>
      <top style="medium"/>
      <bottom style="medium"/>
    </border>
    <border>
      <left/>
      <right style="thin"/>
      <top style="hair"/>
      <bottom style="medium"/>
    </border>
    <border>
      <left style="thin"/>
      <right style="slantDashDot"/>
      <top style="hair"/>
      <bottom style="medium"/>
    </border>
    <border>
      <left style="thin"/>
      <right/>
      <top/>
      <bottom style="medium"/>
    </border>
    <border>
      <left style="thin"/>
      <right style="thin"/>
      <top style="hair"/>
      <bottom/>
    </border>
    <border>
      <left style="double"/>
      <right/>
      <top style="hair"/>
      <bottom/>
    </border>
    <border>
      <left style="thin"/>
      <right style="medium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38" fontId="47" fillId="0" borderId="10" xfId="55" applyFont="1" applyFill="1" applyBorder="1" applyAlignment="1">
      <alignment vertical="center"/>
    </xf>
    <xf numFmtId="38" fontId="47" fillId="0" borderId="11" xfId="55" applyFont="1" applyFill="1" applyBorder="1" applyAlignment="1">
      <alignment vertical="center"/>
    </xf>
    <xf numFmtId="38" fontId="47" fillId="0" borderId="12" xfId="55" applyFont="1" applyFill="1" applyBorder="1" applyAlignment="1">
      <alignment vertical="center"/>
    </xf>
    <xf numFmtId="38" fontId="47" fillId="0" borderId="13" xfId="55" applyFont="1" applyFill="1" applyBorder="1" applyAlignment="1">
      <alignment vertical="center"/>
    </xf>
    <xf numFmtId="38" fontId="47" fillId="0" borderId="0" xfId="55" applyFont="1" applyFill="1" applyBorder="1" applyAlignment="1">
      <alignment vertical="center"/>
    </xf>
    <xf numFmtId="0" fontId="47" fillId="0" borderId="0" xfId="69" applyFont="1" applyFill="1" applyAlignment="1">
      <alignment vertical="center"/>
      <protection/>
    </xf>
    <xf numFmtId="0" fontId="48" fillId="0" borderId="0" xfId="69" applyFont="1" applyFill="1">
      <alignment vertical="center"/>
      <protection/>
    </xf>
    <xf numFmtId="0" fontId="49" fillId="0" borderId="0" xfId="69" applyFont="1" applyFill="1" applyAlignment="1">
      <alignment horizontal="right"/>
      <protection/>
    </xf>
    <xf numFmtId="0" fontId="47" fillId="0" borderId="0" xfId="69" applyFont="1" applyFill="1" applyBorder="1" applyAlignment="1">
      <alignment vertical="center"/>
      <protection/>
    </xf>
    <xf numFmtId="176" fontId="47" fillId="0" borderId="0" xfId="55" applyNumberFormat="1" applyFont="1" applyFill="1" applyBorder="1" applyAlignment="1">
      <alignment vertical="center"/>
    </xf>
    <xf numFmtId="0" fontId="47" fillId="0" borderId="12" xfId="69" applyFont="1" applyFill="1" applyBorder="1" applyAlignment="1">
      <alignment vertical="center"/>
      <protection/>
    </xf>
    <xf numFmtId="0" fontId="47" fillId="0" borderId="0" xfId="69" applyFont="1" applyFill="1" applyBorder="1">
      <alignment vertical="center"/>
      <protection/>
    </xf>
    <xf numFmtId="0" fontId="47" fillId="0" borderId="0" xfId="69" applyFont="1" applyFill="1" applyAlignment="1">
      <alignment vertical="center"/>
      <protection/>
    </xf>
    <xf numFmtId="176" fontId="48" fillId="0" borderId="14" xfId="55" applyNumberFormat="1" applyFont="1" applyFill="1" applyBorder="1" applyAlignment="1">
      <alignment vertical="center"/>
    </xf>
    <xf numFmtId="176" fontId="48" fillId="0" borderId="0" xfId="55" applyNumberFormat="1" applyFont="1" applyFill="1" applyBorder="1" applyAlignment="1">
      <alignment vertical="center"/>
    </xf>
    <xf numFmtId="0" fontId="47" fillId="0" borderId="0" xfId="69" applyFont="1" applyFill="1">
      <alignment vertical="center"/>
      <protection/>
    </xf>
    <xf numFmtId="176" fontId="48" fillId="0" borderId="11" xfId="55" applyNumberFormat="1" applyFont="1" applyFill="1" applyBorder="1" applyAlignment="1">
      <alignment vertical="center"/>
    </xf>
    <xf numFmtId="176" fontId="47" fillId="0" borderId="11" xfId="55" applyNumberFormat="1" applyFont="1" applyFill="1" applyBorder="1" applyAlignment="1">
      <alignment vertical="center"/>
    </xf>
    <xf numFmtId="0" fontId="49" fillId="0" borderId="0" xfId="69" applyFont="1" applyFill="1" applyAlignment="1">
      <alignment horizontal="right"/>
      <protection/>
    </xf>
    <xf numFmtId="0" fontId="50" fillId="0" borderId="0" xfId="69" applyFont="1" applyFill="1" applyAlignment="1">
      <alignment horizontal="left" vertical="center"/>
      <protection/>
    </xf>
    <xf numFmtId="0" fontId="49" fillId="0" borderId="0" xfId="69" applyFont="1" applyFill="1" applyBorder="1" applyAlignment="1">
      <alignment horizontal="right"/>
      <protection/>
    </xf>
    <xf numFmtId="0" fontId="47" fillId="0" borderId="0" xfId="69" applyFont="1" applyFill="1" applyAlignment="1">
      <alignment horizontal="right"/>
      <protection/>
    </xf>
    <xf numFmtId="0" fontId="51" fillId="0" borderId="0" xfId="69" applyFont="1" applyFill="1" applyAlignment="1">
      <alignment/>
      <protection/>
    </xf>
    <xf numFmtId="0" fontId="48" fillId="0" borderId="12" xfId="69" applyFont="1" applyFill="1" applyBorder="1" applyAlignment="1">
      <alignment horizontal="center" vertical="center" wrapText="1"/>
      <protection/>
    </xf>
    <xf numFmtId="0" fontId="48" fillId="0" borderId="0" xfId="69" applyFont="1" applyFill="1" applyBorder="1" applyAlignment="1">
      <alignment horizontal="center" vertical="center" wrapText="1"/>
      <protection/>
    </xf>
    <xf numFmtId="176" fontId="48" fillId="0" borderId="15" xfId="55" applyNumberFormat="1" applyFont="1" applyFill="1" applyBorder="1" applyAlignment="1">
      <alignment vertical="center"/>
    </xf>
    <xf numFmtId="176" fontId="48" fillId="0" borderId="10" xfId="55" applyNumberFormat="1" applyFont="1" applyFill="1" applyBorder="1" applyAlignment="1">
      <alignment vertical="center"/>
    </xf>
    <xf numFmtId="0" fontId="51" fillId="0" borderId="0" xfId="69" applyFont="1" applyFill="1">
      <alignment vertical="center"/>
      <protection/>
    </xf>
    <xf numFmtId="0" fontId="48" fillId="0" borderId="0" xfId="69" applyFont="1" applyFill="1">
      <alignment vertical="center"/>
      <protection/>
    </xf>
    <xf numFmtId="0" fontId="48" fillId="0" borderId="0" xfId="69" applyFont="1" applyFill="1" applyBorder="1">
      <alignment vertical="center"/>
      <protection/>
    </xf>
    <xf numFmtId="0" fontId="48" fillId="0" borderId="14" xfId="69" applyFont="1" applyFill="1" applyBorder="1">
      <alignment vertical="center"/>
      <protection/>
    </xf>
    <xf numFmtId="176" fontId="48" fillId="0" borderId="16" xfId="55" applyNumberFormat="1" applyFont="1" applyFill="1" applyBorder="1" applyAlignment="1">
      <alignment vertical="center"/>
    </xf>
    <xf numFmtId="176" fontId="47" fillId="0" borderId="10" xfId="55" applyNumberFormat="1" applyFont="1" applyFill="1" applyBorder="1" applyAlignment="1">
      <alignment vertical="center"/>
    </xf>
    <xf numFmtId="176" fontId="47" fillId="0" borderId="11" xfId="55" applyNumberFormat="1" applyFont="1" applyFill="1" applyBorder="1" applyAlignment="1">
      <alignment vertical="center"/>
    </xf>
    <xf numFmtId="176" fontId="47" fillId="0" borderId="10" xfId="55" applyNumberFormat="1" applyFont="1" applyFill="1" applyBorder="1" applyAlignment="1">
      <alignment vertical="center"/>
    </xf>
    <xf numFmtId="176" fontId="47" fillId="0" borderId="0" xfId="55" applyNumberFormat="1" applyFont="1" applyFill="1" applyBorder="1" applyAlignment="1">
      <alignment vertical="center"/>
    </xf>
    <xf numFmtId="176" fontId="48" fillId="0" borderId="13" xfId="55" applyNumberFormat="1" applyFont="1" applyFill="1" applyBorder="1" applyAlignment="1">
      <alignment vertical="center"/>
    </xf>
    <xf numFmtId="176" fontId="48" fillId="0" borderId="17" xfId="55" applyNumberFormat="1" applyFont="1" applyFill="1" applyBorder="1" applyAlignment="1">
      <alignment vertical="center"/>
    </xf>
    <xf numFmtId="0" fontId="47" fillId="0" borderId="18" xfId="69" applyFont="1" applyFill="1" applyBorder="1" applyAlignment="1">
      <alignment vertical="center"/>
      <protection/>
    </xf>
    <xf numFmtId="176" fontId="48" fillId="0" borderId="11" xfId="55" applyNumberFormat="1" applyFont="1" applyFill="1" applyBorder="1" applyAlignment="1">
      <alignment horizontal="center" vertical="center"/>
    </xf>
    <xf numFmtId="176" fontId="48" fillId="0" borderId="10" xfId="55" applyNumberFormat="1" applyFont="1" applyFill="1" applyBorder="1" applyAlignment="1">
      <alignment horizontal="center" vertical="center"/>
    </xf>
    <xf numFmtId="176" fontId="48" fillId="0" borderId="0" xfId="55" applyNumberFormat="1" applyFont="1" applyFill="1" applyBorder="1" applyAlignment="1">
      <alignment horizontal="center" vertical="center"/>
    </xf>
    <xf numFmtId="176" fontId="48" fillId="0" borderId="0" xfId="69" applyNumberFormat="1" applyFont="1" applyFill="1" applyBorder="1">
      <alignment vertical="center"/>
      <protection/>
    </xf>
    <xf numFmtId="0" fontId="48" fillId="0" borderId="0" xfId="69" applyFont="1" applyFill="1" applyBorder="1" applyAlignment="1">
      <alignment horizontal="right" vertical="center"/>
      <protection/>
    </xf>
    <xf numFmtId="0" fontId="47" fillId="0" borderId="14" xfId="69" applyFont="1" applyFill="1" applyBorder="1">
      <alignment vertical="center"/>
      <protection/>
    </xf>
    <xf numFmtId="177" fontId="47" fillId="0" borderId="14" xfId="45" applyNumberFormat="1" applyFont="1" applyFill="1" applyBorder="1" applyAlignment="1">
      <alignment vertical="center"/>
    </xf>
    <xf numFmtId="177" fontId="47" fillId="0" borderId="16" xfId="45" applyNumberFormat="1" applyFont="1" applyFill="1" applyBorder="1" applyAlignment="1">
      <alignment vertical="center"/>
    </xf>
    <xf numFmtId="177" fontId="47" fillId="0" borderId="12" xfId="45" applyNumberFormat="1" applyFont="1" applyFill="1" applyBorder="1" applyAlignment="1">
      <alignment vertical="center"/>
    </xf>
    <xf numFmtId="177" fontId="47" fillId="0" borderId="0" xfId="45" applyNumberFormat="1" applyFont="1" applyFill="1" applyBorder="1" applyAlignment="1">
      <alignment vertical="center"/>
    </xf>
    <xf numFmtId="0" fontId="47" fillId="0" borderId="11" xfId="69" applyFont="1" applyFill="1" applyBorder="1">
      <alignment vertical="center"/>
      <protection/>
    </xf>
    <xf numFmtId="177" fontId="47" fillId="0" borderId="11" xfId="45" applyNumberFormat="1" applyFont="1" applyFill="1" applyBorder="1" applyAlignment="1">
      <alignment vertical="center"/>
    </xf>
    <xf numFmtId="177" fontId="47" fillId="0" borderId="10" xfId="45" applyNumberFormat="1" applyFont="1" applyFill="1" applyBorder="1" applyAlignment="1">
      <alignment vertical="center"/>
    </xf>
    <xf numFmtId="0" fontId="47" fillId="0" borderId="13" xfId="69" applyFont="1" applyFill="1" applyBorder="1">
      <alignment vertical="center"/>
      <protection/>
    </xf>
    <xf numFmtId="38" fontId="47" fillId="0" borderId="17" xfId="55" applyFont="1" applyFill="1" applyBorder="1" applyAlignment="1">
      <alignment vertical="center"/>
    </xf>
    <xf numFmtId="0" fontId="51" fillId="0" borderId="0" xfId="69" applyFont="1" applyFill="1" applyBorder="1" applyAlignment="1">
      <alignment/>
      <protection/>
    </xf>
    <xf numFmtId="0" fontId="47" fillId="0" borderId="0" xfId="69" applyFont="1" applyFill="1" applyBorder="1" applyAlignment="1">
      <alignment/>
      <protection/>
    </xf>
    <xf numFmtId="0" fontId="49" fillId="0" borderId="0" xfId="69" applyFont="1" applyFill="1" applyAlignment="1">
      <alignment horizontal="right" vertical="center"/>
      <protection/>
    </xf>
    <xf numFmtId="0" fontId="49" fillId="0" borderId="0" xfId="69" applyFont="1" applyFill="1">
      <alignment vertical="center"/>
      <protection/>
    </xf>
    <xf numFmtId="38" fontId="47" fillId="0" borderId="0" xfId="51" applyFont="1" applyFill="1" applyAlignment="1">
      <alignment vertical="center"/>
    </xf>
    <xf numFmtId="38" fontId="48" fillId="0" borderId="0" xfId="51" applyFont="1" applyFill="1" applyAlignment="1">
      <alignment vertical="center"/>
    </xf>
    <xf numFmtId="38" fontId="48" fillId="0" borderId="0" xfId="51" applyFont="1" applyFill="1" applyBorder="1" applyAlignment="1">
      <alignment horizontal="right" vertical="center"/>
    </xf>
    <xf numFmtId="38" fontId="49" fillId="0" borderId="0" xfId="51" applyFont="1" applyFill="1" applyAlignment="1">
      <alignment vertical="center"/>
    </xf>
    <xf numFmtId="38" fontId="48" fillId="0" borderId="0" xfId="51" applyFont="1" applyFill="1" applyAlignment="1">
      <alignment vertical="center"/>
    </xf>
    <xf numFmtId="0" fontId="48" fillId="0" borderId="19" xfId="69" applyFont="1" applyFill="1" applyBorder="1" applyAlignment="1">
      <alignment vertical="center"/>
      <protection/>
    </xf>
    <xf numFmtId="0" fontId="48" fillId="0" borderId="20" xfId="69" applyFont="1" applyFill="1" applyBorder="1" applyAlignment="1">
      <alignment vertical="center"/>
      <protection/>
    </xf>
    <xf numFmtId="176" fontId="47" fillId="33" borderId="11" xfId="55" applyNumberFormat="1" applyFont="1" applyFill="1" applyBorder="1" applyAlignment="1">
      <alignment vertical="center"/>
    </xf>
    <xf numFmtId="176" fontId="47" fillId="33" borderId="10" xfId="55" applyNumberFormat="1" applyFont="1" applyFill="1" applyBorder="1" applyAlignment="1">
      <alignment vertical="center"/>
    </xf>
    <xf numFmtId="176" fontId="48" fillId="33" borderId="11" xfId="55" applyNumberFormat="1" applyFont="1" applyFill="1" applyBorder="1" applyAlignment="1">
      <alignment vertical="center"/>
    </xf>
    <xf numFmtId="176" fontId="48" fillId="33" borderId="10" xfId="55" applyNumberFormat="1" applyFont="1" applyFill="1" applyBorder="1" applyAlignment="1">
      <alignment vertical="center"/>
    </xf>
    <xf numFmtId="0" fontId="47" fillId="0" borderId="15" xfId="69" applyFont="1" applyFill="1" applyBorder="1">
      <alignment vertical="center"/>
      <protection/>
    </xf>
    <xf numFmtId="0" fontId="48" fillId="33" borderId="21" xfId="69" applyFont="1" applyFill="1" applyBorder="1" applyAlignment="1">
      <alignment vertical="center"/>
      <protection/>
    </xf>
    <xf numFmtId="176" fontId="48" fillId="33" borderId="15" xfId="55" applyNumberFormat="1" applyFont="1" applyFill="1" applyBorder="1" applyAlignment="1">
      <alignment vertical="center"/>
    </xf>
    <xf numFmtId="0" fontId="48" fillId="33" borderId="11" xfId="69" applyFont="1" applyFill="1" applyBorder="1">
      <alignment vertical="center"/>
      <protection/>
    </xf>
    <xf numFmtId="0" fontId="48" fillId="33" borderId="22" xfId="69" applyFont="1" applyFill="1" applyBorder="1">
      <alignment vertical="center"/>
      <protection/>
    </xf>
    <xf numFmtId="0" fontId="48" fillId="33" borderId="23" xfId="69" applyFont="1" applyFill="1" applyBorder="1">
      <alignment vertical="center"/>
      <protection/>
    </xf>
    <xf numFmtId="0" fontId="47" fillId="33" borderId="15" xfId="69" applyFont="1" applyFill="1" applyBorder="1">
      <alignment vertical="center"/>
      <protection/>
    </xf>
    <xf numFmtId="176" fontId="47" fillId="33" borderId="11" xfId="55" applyNumberFormat="1" applyFont="1" applyFill="1" applyBorder="1" applyAlignment="1">
      <alignment vertical="center"/>
    </xf>
    <xf numFmtId="176" fontId="47" fillId="33" borderId="10" xfId="55" applyNumberFormat="1" applyFont="1" applyFill="1" applyBorder="1" applyAlignment="1">
      <alignment vertical="center"/>
    </xf>
    <xf numFmtId="0" fontId="47" fillId="33" borderId="18" xfId="69" applyFont="1" applyFill="1" applyBorder="1" applyAlignment="1">
      <alignment vertical="center"/>
      <protection/>
    </xf>
    <xf numFmtId="177" fontId="47" fillId="33" borderId="11" xfId="45" applyNumberFormat="1" applyFont="1" applyFill="1" applyBorder="1" applyAlignment="1">
      <alignment vertical="center"/>
    </xf>
    <xf numFmtId="177" fontId="47" fillId="33" borderId="10" xfId="45" applyNumberFormat="1" applyFont="1" applyFill="1" applyBorder="1" applyAlignment="1">
      <alignment vertical="center"/>
    </xf>
    <xf numFmtId="177" fontId="47" fillId="33" borderId="24" xfId="45" applyNumberFormat="1" applyFont="1" applyFill="1" applyBorder="1" applyAlignment="1">
      <alignment vertical="center"/>
    </xf>
    <xf numFmtId="177" fontId="47" fillId="33" borderId="21" xfId="45" applyNumberFormat="1" applyFont="1" applyFill="1" applyBorder="1" applyAlignment="1">
      <alignment vertical="center"/>
    </xf>
    <xf numFmtId="38" fontId="47" fillId="33" borderId="11" xfId="55" applyFont="1" applyFill="1" applyBorder="1" applyAlignment="1">
      <alignment vertical="center"/>
    </xf>
    <xf numFmtId="38" fontId="47" fillId="33" borderId="10" xfId="55" applyFont="1" applyFill="1" applyBorder="1" applyAlignment="1">
      <alignment vertical="center"/>
    </xf>
    <xf numFmtId="0" fontId="52" fillId="0" borderId="0" xfId="69" applyFont="1" applyFill="1">
      <alignment vertical="center"/>
      <protection/>
    </xf>
    <xf numFmtId="0" fontId="48" fillId="0" borderId="25" xfId="69" applyFont="1" applyFill="1" applyBorder="1" applyAlignment="1">
      <alignment horizontal="center" vertical="center" wrapText="1"/>
      <protection/>
    </xf>
    <xf numFmtId="0" fontId="48" fillId="0" borderId="26" xfId="69" applyFont="1" applyFill="1" applyBorder="1" applyAlignment="1">
      <alignment horizontal="center" vertical="center" wrapText="1"/>
      <protection/>
    </xf>
    <xf numFmtId="0" fontId="48" fillId="0" borderId="27" xfId="69" applyFont="1" applyFill="1" applyBorder="1" applyAlignment="1">
      <alignment horizontal="center" vertical="center" wrapText="1"/>
      <protection/>
    </xf>
    <xf numFmtId="0" fontId="48" fillId="0" borderId="28" xfId="69" applyFont="1" applyFill="1" applyBorder="1" applyAlignment="1">
      <alignment horizontal="center" vertical="center" wrapText="1"/>
      <protection/>
    </xf>
    <xf numFmtId="0" fontId="48" fillId="0" borderId="29" xfId="69" applyFont="1" applyFill="1" applyBorder="1" applyAlignment="1">
      <alignment horizontal="center" vertical="center" wrapText="1"/>
      <protection/>
    </xf>
    <xf numFmtId="0" fontId="48" fillId="0" borderId="30" xfId="69" applyFont="1" applyFill="1" applyBorder="1" applyAlignment="1">
      <alignment horizontal="center" vertical="center" wrapText="1"/>
      <protection/>
    </xf>
    <xf numFmtId="0" fontId="48" fillId="0" borderId="31" xfId="69" applyFont="1" applyFill="1" applyBorder="1" applyAlignment="1">
      <alignment vertical="center"/>
      <protection/>
    </xf>
    <xf numFmtId="0" fontId="48" fillId="0" borderId="32" xfId="69" applyFont="1" applyFill="1" applyBorder="1" applyAlignment="1">
      <alignment vertical="center"/>
      <protection/>
    </xf>
    <xf numFmtId="0" fontId="48" fillId="0" borderId="33" xfId="69" applyFont="1" applyFill="1" applyBorder="1" applyAlignment="1">
      <alignment vertical="center"/>
      <protection/>
    </xf>
    <xf numFmtId="176" fontId="48" fillId="0" borderId="33" xfId="55" applyNumberFormat="1" applyFont="1" applyFill="1" applyBorder="1" applyAlignment="1">
      <alignment vertical="center"/>
    </xf>
    <xf numFmtId="176" fontId="48" fillId="0" borderId="34" xfId="55" applyNumberFormat="1" applyFont="1" applyFill="1" applyBorder="1" applyAlignment="1">
      <alignment vertical="center"/>
    </xf>
    <xf numFmtId="176" fontId="48" fillId="0" borderId="35" xfId="55" applyNumberFormat="1" applyFont="1" applyFill="1" applyBorder="1" applyAlignment="1">
      <alignment vertical="center"/>
    </xf>
    <xf numFmtId="176" fontId="48" fillId="0" borderId="36" xfId="55" applyNumberFormat="1" applyFont="1" applyFill="1" applyBorder="1" applyAlignment="1">
      <alignment vertical="center"/>
    </xf>
    <xf numFmtId="0" fontId="48" fillId="33" borderId="37" xfId="69" applyFont="1" applyFill="1" applyBorder="1" applyAlignment="1">
      <alignment vertical="center"/>
      <protection/>
    </xf>
    <xf numFmtId="176" fontId="48" fillId="33" borderId="38" xfId="55" applyNumberFormat="1" applyFont="1" applyFill="1" applyBorder="1" applyAlignment="1">
      <alignment vertical="center"/>
    </xf>
    <xf numFmtId="0" fontId="48" fillId="0" borderId="39" xfId="69" applyFont="1" applyFill="1" applyBorder="1" applyAlignment="1">
      <alignment vertical="center"/>
      <protection/>
    </xf>
    <xf numFmtId="176" fontId="48" fillId="0" borderId="40" xfId="55" applyNumberFormat="1" applyFont="1" applyFill="1" applyBorder="1" applyAlignment="1">
      <alignment vertical="center"/>
    </xf>
    <xf numFmtId="176" fontId="48" fillId="0" borderId="41" xfId="55" applyNumberFormat="1" applyFont="1" applyFill="1" applyBorder="1" applyAlignment="1">
      <alignment vertical="center"/>
    </xf>
    <xf numFmtId="176" fontId="48" fillId="0" borderId="42" xfId="55" applyNumberFormat="1" applyFont="1" applyFill="1" applyBorder="1" applyAlignment="1">
      <alignment vertical="center"/>
    </xf>
    <xf numFmtId="176" fontId="48" fillId="0" borderId="43" xfId="55" applyNumberFormat="1" applyFont="1" applyFill="1" applyBorder="1" applyAlignment="1">
      <alignment vertical="center"/>
    </xf>
    <xf numFmtId="0" fontId="48" fillId="0" borderId="44" xfId="69" applyFont="1" applyFill="1" applyBorder="1">
      <alignment vertical="center"/>
      <protection/>
    </xf>
    <xf numFmtId="0" fontId="48" fillId="0" borderId="34" xfId="69" applyFont="1" applyFill="1" applyBorder="1">
      <alignment vertical="center"/>
      <protection/>
    </xf>
    <xf numFmtId="0" fontId="48" fillId="0" borderId="45" xfId="69" applyFont="1" applyFill="1" applyBorder="1">
      <alignment vertical="center"/>
      <protection/>
    </xf>
    <xf numFmtId="0" fontId="48" fillId="33" borderId="46" xfId="69" applyFont="1" applyFill="1" applyBorder="1">
      <alignment vertical="center"/>
      <protection/>
    </xf>
    <xf numFmtId="0" fontId="48" fillId="0" borderId="47" xfId="69" applyFont="1" applyFill="1" applyBorder="1">
      <alignment vertical="center"/>
      <protection/>
    </xf>
    <xf numFmtId="176" fontId="48" fillId="0" borderId="44" xfId="55" applyNumberFormat="1" applyFont="1" applyFill="1" applyBorder="1" applyAlignment="1">
      <alignment vertical="center"/>
    </xf>
    <xf numFmtId="176" fontId="48" fillId="33" borderId="48" xfId="55" applyNumberFormat="1" applyFont="1" applyFill="1" applyBorder="1" applyAlignment="1">
      <alignment vertical="center"/>
    </xf>
    <xf numFmtId="176" fontId="48" fillId="0" borderId="49" xfId="55" applyNumberFormat="1" applyFont="1" applyFill="1" applyBorder="1" applyAlignment="1">
      <alignment vertical="center"/>
    </xf>
    <xf numFmtId="0" fontId="48" fillId="0" borderId="50" xfId="69" applyFont="1" applyFill="1" applyBorder="1">
      <alignment vertical="center"/>
      <protection/>
    </xf>
    <xf numFmtId="176" fontId="48" fillId="0" borderId="50" xfId="55" applyNumberFormat="1" applyFont="1" applyFill="1" applyBorder="1" applyAlignment="1">
      <alignment vertical="center"/>
    </xf>
    <xf numFmtId="176" fontId="48" fillId="0" borderId="51" xfId="55" applyNumberFormat="1" applyFont="1" applyFill="1" applyBorder="1" applyAlignment="1">
      <alignment vertical="center"/>
    </xf>
    <xf numFmtId="176" fontId="48" fillId="0" borderId="52" xfId="55" applyNumberFormat="1" applyFont="1" applyFill="1" applyBorder="1" applyAlignment="1">
      <alignment vertical="center"/>
    </xf>
    <xf numFmtId="176" fontId="47" fillId="0" borderId="38" xfId="55" applyNumberFormat="1" applyFont="1" applyFill="1" applyBorder="1" applyAlignment="1">
      <alignment vertical="center"/>
    </xf>
    <xf numFmtId="176" fontId="47" fillId="33" borderId="38" xfId="55" applyNumberFormat="1" applyFont="1" applyFill="1" applyBorder="1" applyAlignment="1">
      <alignment vertical="center"/>
    </xf>
    <xf numFmtId="176" fontId="47" fillId="0" borderId="38" xfId="55" applyNumberFormat="1" applyFont="1" applyFill="1" applyBorder="1" applyAlignment="1">
      <alignment vertical="center"/>
    </xf>
    <xf numFmtId="176" fontId="47" fillId="33" borderId="38" xfId="55" applyNumberFormat="1" applyFont="1" applyFill="1" applyBorder="1" applyAlignment="1">
      <alignment vertical="center"/>
    </xf>
    <xf numFmtId="176" fontId="48" fillId="0" borderId="53" xfId="55" applyNumberFormat="1" applyFont="1" applyFill="1" applyBorder="1" applyAlignment="1">
      <alignment vertical="center"/>
    </xf>
    <xf numFmtId="0" fontId="48" fillId="0" borderId="54" xfId="69" applyFont="1" applyFill="1" applyBorder="1">
      <alignment vertical="center"/>
      <protection/>
    </xf>
    <xf numFmtId="176" fontId="48" fillId="0" borderId="55" xfId="55" applyNumberFormat="1" applyFont="1" applyFill="1" applyBorder="1" applyAlignment="1">
      <alignment vertical="center"/>
    </xf>
    <xf numFmtId="176" fontId="48" fillId="0" borderId="38" xfId="55" applyNumberFormat="1" applyFont="1" applyFill="1" applyBorder="1" applyAlignment="1">
      <alignment vertical="center"/>
    </xf>
    <xf numFmtId="0" fontId="48" fillId="0" borderId="56" xfId="69" applyFont="1" applyFill="1" applyBorder="1">
      <alignment vertical="center"/>
      <protection/>
    </xf>
    <xf numFmtId="0" fontId="48" fillId="0" borderId="57" xfId="69" applyFont="1" applyFill="1" applyBorder="1">
      <alignment vertical="center"/>
      <protection/>
    </xf>
    <xf numFmtId="176" fontId="48" fillId="0" borderId="57" xfId="69" applyNumberFormat="1" applyFont="1" applyFill="1" applyBorder="1">
      <alignment vertical="center"/>
      <protection/>
    </xf>
    <xf numFmtId="176" fontId="48" fillId="0" borderId="58" xfId="69" applyNumberFormat="1" applyFont="1" applyFill="1" applyBorder="1">
      <alignment vertical="center"/>
      <protection/>
    </xf>
    <xf numFmtId="176" fontId="48" fillId="0" borderId="59" xfId="69" applyNumberFormat="1" applyFont="1" applyFill="1" applyBorder="1">
      <alignment vertical="center"/>
      <protection/>
    </xf>
    <xf numFmtId="176" fontId="48" fillId="0" borderId="60" xfId="55" applyNumberFormat="1" applyFont="1" applyFill="1" applyBorder="1" applyAlignment="1">
      <alignment vertical="center"/>
    </xf>
    <xf numFmtId="176" fontId="47" fillId="0" borderId="48" xfId="55" applyNumberFormat="1" applyFont="1" applyFill="1" applyBorder="1" applyAlignment="1">
      <alignment vertical="center"/>
    </xf>
    <xf numFmtId="176" fontId="47" fillId="33" borderId="48" xfId="55" applyNumberFormat="1" applyFont="1" applyFill="1" applyBorder="1" applyAlignment="1">
      <alignment vertical="center"/>
    </xf>
    <xf numFmtId="176" fontId="47" fillId="0" borderId="48" xfId="55" applyNumberFormat="1" applyFont="1" applyFill="1" applyBorder="1" applyAlignment="1">
      <alignment vertical="center"/>
    </xf>
    <xf numFmtId="176" fontId="47" fillId="33" borderId="48" xfId="55" applyNumberFormat="1" applyFont="1" applyFill="1" applyBorder="1" applyAlignment="1">
      <alignment vertical="center"/>
    </xf>
    <xf numFmtId="176" fontId="48" fillId="0" borderId="61" xfId="55" applyNumberFormat="1" applyFont="1" applyFill="1" applyBorder="1" applyAlignment="1">
      <alignment vertical="center"/>
    </xf>
    <xf numFmtId="176" fontId="48" fillId="0" borderId="62" xfId="55" applyNumberFormat="1" applyFont="1" applyFill="1" applyBorder="1" applyAlignment="1">
      <alignment vertical="center"/>
    </xf>
    <xf numFmtId="176" fontId="48" fillId="0" borderId="48" xfId="55" applyNumberFormat="1" applyFont="1" applyFill="1" applyBorder="1" applyAlignment="1">
      <alignment vertical="center"/>
    </xf>
    <xf numFmtId="176" fontId="48" fillId="0" borderId="56" xfId="69" applyNumberFormat="1" applyFont="1" applyFill="1" applyBorder="1">
      <alignment vertical="center"/>
      <protection/>
    </xf>
    <xf numFmtId="176" fontId="48" fillId="0" borderId="38" xfId="55" applyNumberFormat="1" applyFont="1" applyFill="1" applyBorder="1" applyAlignment="1">
      <alignment horizontal="center" vertical="center"/>
    </xf>
    <xf numFmtId="176" fontId="48" fillId="0" borderId="63" xfId="55" applyNumberFormat="1" applyFont="1" applyFill="1" applyBorder="1" applyAlignment="1">
      <alignment vertical="center"/>
    </xf>
    <xf numFmtId="176" fontId="47" fillId="0" borderId="63" xfId="55" applyNumberFormat="1" applyFont="1" applyFill="1" applyBorder="1" applyAlignment="1">
      <alignment vertical="center"/>
    </xf>
    <xf numFmtId="176" fontId="47" fillId="0" borderId="63" xfId="55" applyNumberFormat="1" applyFont="1" applyFill="1" applyBorder="1" applyAlignment="1">
      <alignment vertical="center"/>
    </xf>
    <xf numFmtId="176" fontId="48" fillId="0" borderId="63" xfId="55" applyNumberFormat="1" applyFont="1" applyFill="1" applyBorder="1" applyAlignment="1">
      <alignment horizontal="center" vertical="center"/>
    </xf>
    <xf numFmtId="176" fontId="48" fillId="0" borderId="63" xfId="69" applyNumberFormat="1" applyFont="1" applyFill="1" applyBorder="1">
      <alignment vertical="center"/>
      <protection/>
    </xf>
    <xf numFmtId="0" fontId="48" fillId="0" borderId="64" xfId="69" applyFont="1" applyFill="1" applyBorder="1">
      <alignment vertical="center"/>
      <protection/>
    </xf>
    <xf numFmtId="0" fontId="48" fillId="0" borderId="65" xfId="69" applyFont="1" applyFill="1" applyBorder="1">
      <alignment vertical="center"/>
      <protection/>
    </xf>
    <xf numFmtId="0" fontId="48" fillId="0" borderId="66" xfId="69" applyFont="1" applyFill="1" applyBorder="1">
      <alignment vertical="center"/>
      <protection/>
    </xf>
    <xf numFmtId="176" fontId="48" fillId="0" borderId="65" xfId="55" applyNumberFormat="1" applyFont="1" applyFill="1" applyBorder="1" applyAlignment="1">
      <alignment vertical="center"/>
    </xf>
    <xf numFmtId="176" fontId="48" fillId="0" borderId="67" xfId="55" applyNumberFormat="1" applyFont="1" applyFill="1" applyBorder="1" applyAlignment="1">
      <alignment vertical="center"/>
    </xf>
    <xf numFmtId="176" fontId="48" fillId="0" borderId="68" xfId="55" applyNumberFormat="1" applyFont="1" applyFill="1" applyBorder="1" applyAlignment="1">
      <alignment vertical="center"/>
    </xf>
    <xf numFmtId="0" fontId="47" fillId="0" borderId="60" xfId="69" applyFont="1" applyFill="1" applyBorder="1">
      <alignment vertical="center"/>
      <protection/>
    </xf>
    <xf numFmtId="177" fontId="47" fillId="0" borderId="50" xfId="45" applyNumberFormat="1" applyFont="1" applyFill="1" applyBorder="1" applyAlignment="1">
      <alignment vertical="center"/>
    </xf>
    <xf numFmtId="177" fontId="47" fillId="0" borderId="51" xfId="45" applyNumberFormat="1" applyFont="1" applyFill="1" applyBorder="1" applyAlignment="1">
      <alignment vertical="center"/>
    </xf>
    <xf numFmtId="177" fontId="47" fillId="0" borderId="52" xfId="45" applyNumberFormat="1" applyFont="1" applyFill="1" applyBorder="1" applyAlignment="1">
      <alignment vertical="center"/>
    </xf>
    <xf numFmtId="0" fontId="47" fillId="33" borderId="48" xfId="69" applyFont="1" applyFill="1" applyBorder="1">
      <alignment vertical="center"/>
      <protection/>
    </xf>
    <xf numFmtId="177" fontId="47" fillId="33" borderId="38" xfId="45" applyNumberFormat="1" applyFont="1" applyFill="1" applyBorder="1" applyAlignment="1">
      <alignment vertical="center"/>
    </xf>
    <xf numFmtId="0" fontId="47" fillId="0" borderId="48" xfId="69" applyFont="1" applyFill="1" applyBorder="1">
      <alignment vertical="center"/>
      <protection/>
    </xf>
    <xf numFmtId="177" fontId="47" fillId="0" borderId="38" xfId="45" applyNumberFormat="1" applyFont="1" applyFill="1" applyBorder="1" applyAlignment="1">
      <alignment vertical="center"/>
    </xf>
    <xf numFmtId="38" fontId="47" fillId="33" borderId="38" xfId="55" applyFont="1" applyFill="1" applyBorder="1" applyAlignment="1">
      <alignment vertical="center"/>
    </xf>
    <xf numFmtId="38" fontId="47" fillId="0" borderId="38" xfId="55" applyFont="1" applyFill="1" applyBorder="1" applyAlignment="1">
      <alignment vertical="center"/>
    </xf>
    <xf numFmtId="0" fontId="47" fillId="33" borderId="69" xfId="69" applyFont="1" applyFill="1" applyBorder="1">
      <alignment vertical="center"/>
      <protection/>
    </xf>
    <xf numFmtId="38" fontId="47" fillId="33" borderId="70" xfId="55" applyFont="1" applyFill="1" applyBorder="1" applyAlignment="1">
      <alignment vertical="center"/>
    </xf>
    <xf numFmtId="38" fontId="47" fillId="33" borderId="71" xfId="55" applyFont="1" applyFill="1" applyBorder="1" applyAlignment="1">
      <alignment vertical="center"/>
    </xf>
    <xf numFmtId="38" fontId="47" fillId="33" borderId="72" xfId="55" applyFont="1" applyFill="1" applyBorder="1" applyAlignment="1">
      <alignment vertical="center"/>
    </xf>
    <xf numFmtId="177" fontId="47" fillId="0" borderId="60" xfId="45" applyNumberFormat="1" applyFont="1" applyFill="1" applyBorder="1" applyAlignment="1">
      <alignment vertical="center"/>
    </xf>
    <xf numFmtId="177" fontId="47" fillId="33" borderId="48" xfId="45" applyNumberFormat="1" applyFont="1" applyFill="1" applyBorder="1" applyAlignment="1">
      <alignment vertical="center"/>
    </xf>
    <xf numFmtId="177" fontId="47" fillId="0" borderId="48" xfId="45" applyNumberFormat="1" applyFont="1" applyFill="1" applyBorder="1" applyAlignment="1">
      <alignment vertical="center"/>
    </xf>
    <xf numFmtId="38" fontId="47" fillId="33" borderId="48" xfId="55" applyFont="1" applyFill="1" applyBorder="1" applyAlignment="1">
      <alignment vertical="center"/>
    </xf>
    <xf numFmtId="38" fontId="47" fillId="0" borderId="48" xfId="55" applyFont="1" applyFill="1" applyBorder="1" applyAlignment="1">
      <alignment vertical="center"/>
    </xf>
    <xf numFmtId="38" fontId="47" fillId="0" borderId="73" xfId="51" applyFont="1" applyFill="1" applyBorder="1" applyAlignment="1">
      <alignment horizontal="center" vertical="center"/>
    </xf>
    <xf numFmtId="38" fontId="48" fillId="0" borderId="74" xfId="51" applyFont="1" applyFill="1" applyBorder="1" applyAlignment="1">
      <alignment vertical="center"/>
    </xf>
    <xf numFmtId="38" fontId="48" fillId="33" borderId="75" xfId="51" applyFont="1" applyFill="1" applyBorder="1" applyAlignment="1">
      <alignment vertical="center"/>
    </xf>
    <xf numFmtId="38" fontId="48" fillId="0" borderId="76" xfId="51" applyFont="1" applyFill="1" applyBorder="1" applyAlignment="1">
      <alignment vertical="center"/>
    </xf>
    <xf numFmtId="38" fontId="48" fillId="0" borderId="74" xfId="51" applyFont="1" applyFill="1" applyBorder="1" applyAlignment="1">
      <alignment vertical="center"/>
    </xf>
    <xf numFmtId="38" fontId="48" fillId="33" borderId="75" xfId="51" applyFont="1" applyFill="1" applyBorder="1" applyAlignment="1">
      <alignment vertical="center"/>
    </xf>
    <xf numFmtId="176" fontId="48" fillId="0" borderId="77" xfId="55" applyNumberFormat="1" applyFont="1" applyFill="1" applyBorder="1" applyAlignment="1">
      <alignment vertical="center"/>
    </xf>
    <xf numFmtId="176" fontId="47" fillId="0" borderId="15" xfId="55" applyNumberFormat="1" applyFont="1" applyFill="1" applyBorder="1" applyAlignment="1">
      <alignment vertical="center"/>
    </xf>
    <xf numFmtId="176" fontId="47" fillId="33" borderId="15" xfId="55" applyNumberFormat="1" applyFont="1" applyFill="1" applyBorder="1" applyAlignment="1">
      <alignment vertical="center"/>
    </xf>
    <xf numFmtId="176" fontId="47" fillId="0" borderId="15" xfId="55" applyNumberFormat="1" applyFont="1" applyFill="1" applyBorder="1" applyAlignment="1">
      <alignment vertical="center"/>
    </xf>
    <xf numFmtId="176" fontId="47" fillId="33" borderId="15" xfId="55" applyNumberFormat="1" applyFont="1" applyFill="1" applyBorder="1" applyAlignment="1">
      <alignment vertical="center"/>
    </xf>
    <xf numFmtId="176" fontId="48" fillId="0" borderId="78" xfId="55" applyNumberFormat="1" applyFont="1" applyFill="1" applyBorder="1" applyAlignment="1">
      <alignment vertical="center"/>
    </xf>
    <xf numFmtId="176" fontId="48" fillId="0" borderId="79" xfId="55" applyNumberFormat="1" applyFont="1" applyFill="1" applyBorder="1" applyAlignment="1">
      <alignment vertical="center"/>
    </xf>
    <xf numFmtId="176" fontId="48" fillId="0" borderId="80" xfId="69" applyNumberFormat="1" applyFont="1" applyFill="1" applyBorder="1">
      <alignment vertical="center"/>
      <protection/>
    </xf>
    <xf numFmtId="38" fontId="48" fillId="0" borderId="81" xfId="51" applyFont="1" applyFill="1" applyBorder="1" applyAlignment="1">
      <alignment vertical="center"/>
    </xf>
    <xf numFmtId="38" fontId="47" fillId="0" borderId="75" xfId="51" applyFont="1" applyFill="1" applyBorder="1" applyAlignment="1">
      <alignment vertical="center"/>
    </xf>
    <xf numFmtId="38" fontId="47" fillId="33" borderId="75" xfId="51" applyFont="1" applyFill="1" applyBorder="1" applyAlignment="1">
      <alignment vertical="center"/>
    </xf>
    <xf numFmtId="38" fontId="48" fillId="0" borderId="82" xfId="51" applyFont="1" applyFill="1" applyBorder="1" applyAlignment="1">
      <alignment vertical="center"/>
    </xf>
    <xf numFmtId="38" fontId="48" fillId="0" borderId="83" xfId="51" applyFont="1" applyFill="1" applyBorder="1" applyAlignment="1">
      <alignment vertical="center"/>
    </xf>
    <xf numFmtId="38" fontId="47" fillId="33" borderId="75" xfId="51" applyFont="1" applyFill="1" applyBorder="1" applyAlignment="1">
      <alignment vertical="center"/>
    </xf>
    <xf numFmtId="38" fontId="47" fillId="0" borderId="75" xfId="51" applyFont="1" applyFill="1" applyBorder="1" applyAlignment="1">
      <alignment vertical="center"/>
    </xf>
    <xf numFmtId="38" fontId="48" fillId="0" borderId="75" xfId="51" applyFont="1" applyFill="1" applyBorder="1" applyAlignment="1">
      <alignment vertical="center"/>
    </xf>
    <xf numFmtId="38" fontId="48" fillId="0" borderId="84" xfId="51" applyFont="1" applyFill="1" applyBorder="1" applyAlignment="1">
      <alignment vertical="center"/>
    </xf>
    <xf numFmtId="38" fontId="48" fillId="0" borderId="85" xfId="51" applyFont="1" applyFill="1" applyBorder="1" applyAlignment="1">
      <alignment vertical="center"/>
    </xf>
    <xf numFmtId="176" fontId="48" fillId="0" borderId="86" xfId="55" applyNumberFormat="1" applyFont="1" applyFill="1" applyBorder="1" applyAlignment="1">
      <alignment vertical="center"/>
    </xf>
    <xf numFmtId="38" fontId="48" fillId="0" borderId="87" xfId="51" applyFont="1" applyFill="1" applyBorder="1" applyAlignment="1">
      <alignment vertical="center"/>
    </xf>
    <xf numFmtId="177" fontId="47" fillId="0" borderId="77" xfId="45" applyNumberFormat="1" applyFont="1" applyFill="1" applyBorder="1" applyAlignment="1">
      <alignment vertical="center"/>
    </xf>
    <xf numFmtId="177" fontId="47" fillId="33" borderId="15" xfId="45" applyNumberFormat="1" applyFont="1" applyFill="1" applyBorder="1" applyAlignment="1">
      <alignment vertical="center"/>
    </xf>
    <xf numFmtId="177" fontId="47" fillId="0" borderId="15" xfId="45" applyNumberFormat="1" applyFont="1" applyFill="1" applyBorder="1" applyAlignment="1">
      <alignment vertical="center"/>
    </xf>
    <xf numFmtId="38" fontId="47" fillId="33" borderId="15" xfId="55" applyFont="1" applyFill="1" applyBorder="1" applyAlignment="1">
      <alignment vertical="center"/>
    </xf>
    <xf numFmtId="38" fontId="47" fillId="0" borderId="15" xfId="55" applyFont="1" applyFill="1" applyBorder="1" applyAlignment="1">
      <alignment vertical="center"/>
    </xf>
    <xf numFmtId="38" fontId="47" fillId="33" borderId="88" xfId="55" applyFont="1" applyFill="1" applyBorder="1" applyAlignment="1">
      <alignment vertical="center"/>
    </xf>
    <xf numFmtId="177" fontId="47" fillId="0" borderId="81" xfId="45" applyNumberFormat="1" applyFont="1" applyFill="1" applyBorder="1" applyAlignment="1">
      <alignment vertical="center"/>
    </xf>
    <xf numFmtId="177" fontId="47" fillId="33" borderId="75" xfId="45" applyNumberFormat="1" applyFont="1" applyFill="1" applyBorder="1" applyAlignment="1">
      <alignment vertical="center"/>
    </xf>
    <xf numFmtId="177" fontId="47" fillId="0" borderId="75" xfId="45" applyNumberFormat="1" applyFont="1" applyFill="1" applyBorder="1" applyAlignment="1">
      <alignment vertical="center"/>
    </xf>
    <xf numFmtId="38" fontId="47" fillId="33" borderId="75" xfId="55" applyFont="1" applyFill="1" applyBorder="1" applyAlignment="1">
      <alignment vertical="center"/>
    </xf>
    <xf numFmtId="38" fontId="47" fillId="0" borderId="75" xfId="55" applyFont="1" applyFill="1" applyBorder="1" applyAlignment="1">
      <alignment vertical="center"/>
    </xf>
    <xf numFmtId="38" fontId="47" fillId="33" borderId="89" xfId="55" applyFont="1" applyFill="1" applyBorder="1" applyAlignment="1">
      <alignment vertical="center"/>
    </xf>
    <xf numFmtId="176" fontId="48" fillId="0" borderId="45" xfId="55" applyNumberFormat="1" applyFont="1" applyFill="1" applyBorder="1" applyAlignment="1">
      <alignment vertical="center"/>
    </xf>
    <xf numFmtId="176" fontId="48" fillId="33" borderId="22" xfId="55" applyNumberFormat="1" applyFont="1" applyFill="1" applyBorder="1" applyAlignment="1">
      <alignment vertical="center"/>
    </xf>
    <xf numFmtId="176" fontId="48" fillId="0" borderId="90" xfId="55" applyNumberFormat="1" applyFont="1" applyFill="1" applyBorder="1" applyAlignment="1">
      <alignment vertical="center"/>
    </xf>
    <xf numFmtId="0" fontId="47" fillId="33" borderId="48" xfId="69" applyFont="1" applyFill="1" applyBorder="1" applyAlignment="1">
      <alignment vertical="center" shrinkToFit="1"/>
      <protection/>
    </xf>
    <xf numFmtId="0" fontId="53" fillId="0" borderId="0" xfId="69" applyFont="1" applyFill="1">
      <alignment vertical="center"/>
      <protection/>
    </xf>
    <xf numFmtId="176" fontId="48" fillId="0" borderId="64" xfId="55" applyNumberFormat="1" applyFont="1" applyFill="1" applyBorder="1" applyAlignment="1">
      <alignment horizontal="center" vertical="center"/>
    </xf>
    <xf numFmtId="176" fontId="48" fillId="0" borderId="68" xfId="55" applyNumberFormat="1" applyFont="1" applyFill="1" applyBorder="1" applyAlignment="1">
      <alignment horizontal="center" vertical="center"/>
    </xf>
    <xf numFmtId="38" fontId="47" fillId="33" borderId="69" xfId="55" applyFont="1" applyFill="1" applyBorder="1" applyAlignment="1">
      <alignment horizontal="center" vertical="center"/>
    </xf>
    <xf numFmtId="38" fontId="47" fillId="33" borderId="72" xfId="55" applyFont="1" applyFill="1" applyBorder="1" applyAlignment="1">
      <alignment horizontal="center" vertical="center"/>
    </xf>
    <xf numFmtId="0" fontId="48" fillId="0" borderId="23" xfId="69" applyFont="1" applyFill="1" applyBorder="1">
      <alignment vertical="center"/>
      <protection/>
    </xf>
    <xf numFmtId="0" fontId="48" fillId="0" borderId="91" xfId="69" applyFont="1" applyFill="1" applyBorder="1">
      <alignment vertical="center"/>
      <protection/>
    </xf>
    <xf numFmtId="38" fontId="48" fillId="0" borderId="83" xfId="51" applyFont="1" applyFill="1" applyBorder="1" applyAlignment="1">
      <alignment vertical="center"/>
    </xf>
    <xf numFmtId="176" fontId="48" fillId="0" borderId="23" xfId="55" applyNumberFormat="1" applyFont="1" applyFill="1" applyBorder="1" applyAlignment="1">
      <alignment vertical="center"/>
    </xf>
    <xf numFmtId="176" fontId="48" fillId="0" borderId="91" xfId="55" applyNumberFormat="1" applyFont="1" applyFill="1" applyBorder="1" applyAlignment="1">
      <alignment vertical="center"/>
    </xf>
    <xf numFmtId="176" fontId="48" fillId="0" borderId="92" xfId="55" applyNumberFormat="1" applyFont="1" applyFill="1" applyBorder="1" applyAlignment="1">
      <alignment vertical="center"/>
    </xf>
    <xf numFmtId="176" fontId="48" fillId="0" borderId="93" xfId="55" applyNumberFormat="1" applyFont="1" applyFill="1" applyBorder="1" applyAlignment="1">
      <alignment vertical="center"/>
    </xf>
    <xf numFmtId="176" fontId="48" fillId="0" borderId="46" xfId="55" applyNumberFormat="1" applyFont="1" applyFill="1" applyBorder="1" applyAlignment="1">
      <alignment vertical="center"/>
    </xf>
    <xf numFmtId="0" fontId="47" fillId="0" borderId="94" xfId="69" applyFont="1" applyFill="1" applyBorder="1" applyAlignment="1">
      <alignment vertical="center"/>
      <protection/>
    </xf>
    <xf numFmtId="0" fontId="47" fillId="33" borderId="23" xfId="69" applyFont="1" applyFill="1" applyBorder="1" applyAlignment="1">
      <alignment vertical="center"/>
      <protection/>
    </xf>
    <xf numFmtId="38" fontId="47" fillId="33" borderId="83" xfId="51" applyFont="1" applyFill="1" applyBorder="1" applyAlignment="1">
      <alignment vertical="center"/>
    </xf>
    <xf numFmtId="176" fontId="47" fillId="33" borderId="23" xfId="55" applyNumberFormat="1" applyFont="1" applyFill="1" applyBorder="1" applyAlignment="1">
      <alignment vertical="center"/>
    </xf>
    <xf numFmtId="176" fontId="47" fillId="33" borderId="91" xfId="55" applyNumberFormat="1" applyFont="1" applyFill="1" applyBorder="1" applyAlignment="1">
      <alignment vertical="center"/>
    </xf>
    <xf numFmtId="176" fontId="47" fillId="33" borderId="92" xfId="55" applyNumberFormat="1" applyFont="1" applyFill="1" applyBorder="1" applyAlignment="1">
      <alignment vertical="center"/>
    </xf>
    <xf numFmtId="176" fontId="47" fillId="33" borderId="93" xfId="55" applyNumberFormat="1" applyFont="1" applyFill="1" applyBorder="1" applyAlignment="1">
      <alignment vertical="center"/>
    </xf>
    <xf numFmtId="176" fontId="47" fillId="33" borderId="46" xfId="55" applyNumberFormat="1" applyFont="1" applyFill="1" applyBorder="1" applyAlignment="1">
      <alignment vertical="center"/>
    </xf>
    <xf numFmtId="0" fontId="47" fillId="0" borderId="23" xfId="69" applyFont="1" applyFill="1" applyBorder="1" applyAlignment="1">
      <alignment vertical="center"/>
      <protection/>
    </xf>
    <xf numFmtId="38" fontId="47" fillId="0" borderId="83" xfId="51" applyFont="1" applyFill="1" applyBorder="1" applyAlignment="1">
      <alignment vertical="center"/>
    </xf>
    <xf numFmtId="176" fontId="47" fillId="0" borderId="23" xfId="55" applyNumberFormat="1" applyFont="1" applyFill="1" applyBorder="1" applyAlignment="1">
      <alignment vertical="center"/>
    </xf>
    <xf numFmtId="176" fontId="47" fillId="0" borderId="91" xfId="55" applyNumberFormat="1" applyFont="1" applyFill="1" applyBorder="1" applyAlignment="1">
      <alignment vertical="center"/>
    </xf>
    <xf numFmtId="176" fontId="47" fillId="0" borderId="92" xfId="55" applyNumberFormat="1" applyFont="1" applyFill="1" applyBorder="1" applyAlignment="1">
      <alignment vertical="center"/>
    </xf>
    <xf numFmtId="176" fontId="47" fillId="0" borderId="93" xfId="55" applyNumberFormat="1" applyFont="1" applyFill="1" applyBorder="1" applyAlignment="1">
      <alignment vertical="center"/>
    </xf>
    <xf numFmtId="176" fontId="47" fillId="0" borderId="46" xfId="55" applyNumberFormat="1" applyFont="1" applyFill="1" applyBorder="1" applyAlignment="1">
      <alignment vertical="center"/>
    </xf>
    <xf numFmtId="0" fontId="47" fillId="33" borderId="95" xfId="69" applyFont="1" applyFill="1" applyBorder="1" applyAlignment="1">
      <alignment vertical="center"/>
      <protection/>
    </xf>
    <xf numFmtId="0" fontId="48" fillId="33" borderId="96" xfId="69" applyFont="1" applyFill="1" applyBorder="1">
      <alignment vertical="center"/>
      <protection/>
    </xf>
    <xf numFmtId="0" fontId="48" fillId="33" borderId="78" xfId="69" applyFont="1" applyFill="1" applyBorder="1">
      <alignment vertical="center"/>
      <protection/>
    </xf>
    <xf numFmtId="38" fontId="48" fillId="33" borderId="84" xfId="51" applyFont="1" applyFill="1" applyBorder="1" applyAlignment="1">
      <alignment vertical="center"/>
    </xf>
    <xf numFmtId="176" fontId="48" fillId="33" borderId="78" xfId="55" applyNumberFormat="1" applyFont="1" applyFill="1" applyBorder="1" applyAlignment="1">
      <alignment vertical="center"/>
    </xf>
    <xf numFmtId="176" fontId="48" fillId="33" borderId="13" xfId="55" applyNumberFormat="1" applyFont="1" applyFill="1" applyBorder="1" applyAlignment="1">
      <alignment vertical="center"/>
    </xf>
    <xf numFmtId="176" fontId="48" fillId="33" borderId="17" xfId="55" applyNumberFormat="1" applyFont="1" applyFill="1" applyBorder="1" applyAlignment="1">
      <alignment vertical="center"/>
    </xf>
    <xf numFmtId="176" fontId="48" fillId="33" borderId="53" xfId="55" applyNumberFormat="1" applyFont="1" applyFill="1" applyBorder="1" applyAlignment="1">
      <alignment vertical="center"/>
    </xf>
    <xf numFmtId="176" fontId="48" fillId="33" borderId="63" xfId="55" applyNumberFormat="1" applyFont="1" applyFill="1" applyBorder="1" applyAlignment="1">
      <alignment vertical="center"/>
    </xf>
    <xf numFmtId="176" fontId="48" fillId="33" borderId="61" xfId="55" applyNumberFormat="1" applyFont="1" applyFill="1" applyBorder="1" applyAlignment="1">
      <alignment vertical="center"/>
    </xf>
    <xf numFmtId="0" fontId="48" fillId="0" borderId="78" xfId="69" applyFont="1" applyFill="1" applyBorder="1" applyAlignment="1">
      <alignment vertical="center"/>
      <protection/>
    </xf>
    <xf numFmtId="0" fontId="48" fillId="0" borderId="97" xfId="69" applyFont="1" applyFill="1" applyBorder="1" applyAlignment="1">
      <alignment vertical="center"/>
      <protection/>
    </xf>
    <xf numFmtId="0" fontId="48" fillId="0" borderId="98" xfId="69" applyFont="1" applyFill="1" applyBorder="1" applyAlignment="1">
      <alignment vertical="center"/>
      <protection/>
    </xf>
    <xf numFmtId="0" fontId="48" fillId="33" borderId="15" xfId="69" applyFont="1" applyFill="1" applyBorder="1" applyAlignment="1">
      <alignment vertical="center"/>
      <protection/>
    </xf>
    <xf numFmtId="0" fontId="48" fillId="0" borderId="99" xfId="69" applyFont="1" applyFill="1" applyBorder="1" applyAlignment="1">
      <alignment vertical="center"/>
      <protection/>
    </xf>
    <xf numFmtId="0" fontId="48" fillId="0" borderId="40" xfId="69" applyFont="1" applyFill="1" applyBorder="1" applyAlignment="1">
      <alignment vertical="center"/>
      <protection/>
    </xf>
    <xf numFmtId="0" fontId="48" fillId="0" borderId="99" xfId="69" applyFont="1" applyFill="1" applyBorder="1" applyAlignment="1">
      <alignment vertical="center"/>
      <protection/>
    </xf>
    <xf numFmtId="0" fontId="48" fillId="0" borderId="40" xfId="69" applyFont="1" applyFill="1" applyBorder="1" applyAlignment="1">
      <alignment vertical="center"/>
      <protection/>
    </xf>
    <xf numFmtId="0" fontId="54" fillId="0" borderId="0" xfId="69" applyFont="1" applyFill="1" applyAlignment="1">
      <alignment horizontal="center" vertical="center"/>
      <protection/>
    </xf>
    <xf numFmtId="0" fontId="48" fillId="0" borderId="100" xfId="69" applyFont="1" applyFill="1" applyBorder="1" applyAlignment="1">
      <alignment horizontal="center" vertical="center"/>
      <protection/>
    </xf>
    <xf numFmtId="0" fontId="48" fillId="0" borderId="101" xfId="69" applyFont="1" applyFill="1" applyBorder="1" applyAlignment="1">
      <alignment horizontal="center" vertical="center"/>
      <protection/>
    </xf>
    <xf numFmtId="0" fontId="48" fillId="0" borderId="102" xfId="69" applyFont="1" applyFill="1" applyBorder="1" applyAlignment="1">
      <alignment horizontal="center" vertical="center"/>
      <protection/>
    </xf>
    <xf numFmtId="0" fontId="49" fillId="0" borderId="0" xfId="69" applyFont="1" applyFill="1" applyBorder="1" applyAlignment="1">
      <alignment horizontal="left" vertical="center" wrapText="1"/>
      <protection/>
    </xf>
    <xf numFmtId="0" fontId="49" fillId="0" borderId="0" xfId="69" applyFont="1" applyFill="1" applyAlignment="1">
      <alignment horizontal="left" vertical="center" wrapText="1"/>
      <protection/>
    </xf>
    <xf numFmtId="0" fontId="49" fillId="0" borderId="0" xfId="69" applyFont="1" applyFill="1" applyAlignment="1">
      <alignment horizontal="left" vertical="center"/>
      <protection/>
    </xf>
    <xf numFmtId="0" fontId="48" fillId="0" borderId="99" xfId="69" applyFont="1" applyFill="1" applyBorder="1" applyAlignment="1">
      <alignment horizontal="center" vertical="center"/>
      <protection/>
    </xf>
    <xf numFmtId="0" fontId="47" fillId="0" borderId="0" xfId="69" applyFont="1" applyFill="1" applyBorder="1" applyAlignment="1">
      <alignment vertical="center" shrinkToFit="1"/>
      <protection/>
    </xf>
    <xf numFmtId="0" fontId="30" fillId="0" borderId="0" xfId="69" applyFill="1" applyAlignment="1">
      <alignment vertical="center" shrinkToFit="1"/>
      <protection/>
    </xf>
    <xf numFmtId="0" fontId="30" fillId="0" borderId="0" xfId="69" applyFill="1" applyBorder="1" applyAlignment="1">
      <alignment vertical="center" shrinkToFit="1"/>
      <protection/>
    </xf>
    <xf numFmtId="0" fontId="48" fillId="0" borderId="97" xfId="69" applyFont="1" applyFill="1" applyBorder="1" applyAlignment="1">
      <alignment vertical="center"/>
      <protection/>
    </xf>
    <xf numFmtId="0" fontId="48" fillId="0" borderId="98" xfId="69" applyFont="1" applyFill="1" applyBorder="1" applyAlignment="1">
      <alignment vertical="center"/>
      <protection/>
    </xf>
    <xf numFmtId="0" fontId="48" fillId="33" borderId="95" xfId="69" applyFont="1" applyFill="1" applyBorder="1" applyAlignment="1">
      <alignment vertical="center"/>
      <protection/>
    </xf>
    <xf numFmtId="0" fontId="48" fillId="33" borderId="15" xfId="69" applyFont="1" applyFill="1" applyBorder="1" applyAlignment="1">
      <alignment vertical="center"/>
      <protection/>
    </xf>
    <xf numFmtId="0" fontId="48" fillId="0" borderId="103" xfId="69" applyFont="1" applyFill="1" applyBorder="1" applyAlignment="1">
      <alignment vertical="center"/>
      <protection/>
    </xf>
    <xf numFmtId="0" fontId="48" fillId="0" borderId="23" xfId="69" applyFont="1" applyFill="1" applyBorder="1" applyAlignment="1">
      <alignment vertical="center"/>
      <protection/>
    </xf>
    <xf numFmtId="0" fontId="47" fillId="0" borderId="19" xfId="69" applyFont="1" applyFill="1" applyBorder="1" applyAlignment="1">
      <alignment vertical="center"/>
      <protection/>
    </xf>
    <xf numFmtId="0" fontId="47" fillId="0" borderId="20" xfId="69" applyFont="1" applyFill="1" applyBorder="1" applyAlignment="1">
      <alignment vertical="center"/>
      <protection/>
    </xf>
    <xf numFmtId="0" fontId="48" fillId="0" borderId="95" xfId="69" applyFont="1" applyFill="1" applyBorder="1" applyAlignment="1">
      <alignment vertical="center"/>
      <protection/>
    </xf>
    <xf numFmtId="0" fontId="48" fillId="0" borderId="15" xfId="69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104775</xdr:colOff>
      <xdr:row>21</xdr:row>
      <xdr:rowOff>171450</xdr:rowOff>
    </xdr:from>
    <xdr:to>
      <xdr:col>26</xdr:col>
      <xdr:colOff>809625</xdr:colOff>
      <xdr:row>30</xdr:row>
      <xdr:rowOff>85725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8591550" y="4886325"/>
          <a:ext cx="8248650" cy="16668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・教育経費及び研究経費は、運営費交付金が削減されるなか、法人化以降ほぼ同等の水準を保っています。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・人件費は、教育研究水準の維持・向上を念頭に置きながら、計画的にスリム化に努めています。（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新学域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体制への移行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準備で一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時的に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増加）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・一般管理費は、学舎整備の状況により増減がありますが、エネルギー使用量の削減をはじめ、施設管理業務の総合管理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委託化を進めるなど、業務改善の取組み等により削減に努めています。</a:t>
          </a:r>
        </a:p>
      </xdr:txBody>
    </xdr:sp>
    <xdr:clientData/>
  </xdr:twoCellAnchor>
  <xdr:twoCellAnchor editAs="absolute">
    <xdr:from>
      <xdr:col>15</xdr:col>
      <xdr:colOff>276225</xdr:colOff>
      <xdr:row>50</xdr:row>
      <xdr:rowOff>47625</xdr:rowOff>
    </xdr:from>
    <xdr:to>
      <xdr:col>26</xdr:col>
      <xdr:colOff>409575</xdr:colOff>
      <xdr:row>55</xdr:row>
      <xdr:rowOff>76200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8763000" y="10896600"/>
          <a:ext cx="7677150" cy="11239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・運営費交付金は、経費の効率的な執行に努め、法人化当初に比べ、約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23%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の減となっています。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・受託研究・補助金等の外部資金は、組織的な産学官連携活動などにより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、大きく伸びています。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今後も教育・研究促進のため、獲得増に努めます。</a:t>
          </a:r>
        </a:p>
      </xdr:txBody>
    </xdr:sp>
    <xdr:clientData/>
  </xdr:twoCellAnchor>
  <xdr:twoCellAnchor>
    <xdr:from>
      <xdr:col>3</xdr:col>
      <xdr:colOff>2095500</xdr:colOff>
      <xdr:row>2</xdr:row>
      <xdr:rowOff>9525</xdr:rowOff>
    </xdr:from>
    <xdr:to>
      <xdr:col>5</xdr:col>
      <xdr:colOff>142875</xdr:colOff>
      <xdr:row>3</xdr:row>
      <xdr:rowOff>57150</xdr:rowOff>
    </xdr:to>
    <xdr:sp>
      <xdr:nvSpPr>
        <xdr:cNvPr id="3" name="正方形/長方形 12"/>
        <xdr:cNvSpPr>
          <a:spLocks/>
        </xdr:cNvSpPr>
      </xdr:nvSpPr>
      <xdr:spPr>
        <a:xfrm>
          <a:off x="2638425" y="561975"/>
          <a:ext cx="7524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 editAs="absolute">
    <xdr:from>
      <xdr:col>14</xdr:col>
      <xdr:colOff>142875</xdr:colOff>
      <xdr:row>1</xdr:row>
      <xdr:rowOff>57150</xdr:rowOff>
    </xdr:from>
    <xdr:to>
      <xdr:col>26</xdr:col>
      <xdr:colOff>1457325</xdr:colOff>
      <xdr:row>56</xdr:row>
      <xdr:rowOff>190500</xdr:rowOff>
    </xdr:to>
    <xdr:sp>
      <xdr:nvSpPr>
        <xdr:cNvPr id="4" name="正方形/長方形 14"/>
        <xdr:cNvSpPr>
          <a:spLocks/>
        </xdr:cNvSpPr>
      </xdr:nvSpPr>
      <xdr:spPr>
        <a:xfrm>
          <a:off x="7943850" y="228600"/>
          <a:ext cx="9544050" cy="121253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409575</xdr:colOff>
      <xdr:row>0</xdr:row>
      <xdr:rowOff>76200</xdr:rowOff>
    </xdr:from>
    <xdr:to>
      <xdr:col>26</xdr:col>
      <xdr:colOff>1666875</xdr:colOff>
      <xdr:row>2</xdr:row>
      <xdr:rowOff>133350</xdr:rowOff>
    </xdr:to>
    <xdr:sp>
      <xdr:nvSpPr>
        <xdr:cNvPr id="5" name="正方形/長方形 17"/>
        <xdr:cNvSpPr>
          <a:spLocks/>
        </xdr:cNvSpPr>
      </xdr:nvSpPr>
      <xdr:spPr>
        <a:xfrm>
          <a:off x="16440150" y="76200"/>
          <a:ext cx="125730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参考資料　６</a:t>
          </a:r>
        </a:p>
      </xdr:txBody>
    </xdr:sp>
    <xdr:clientData/>
  </xdr:twoCellAnchor>
  <xdr:twoCellAnchor editAs="oneCell">
    <xdr:from>
      <xdr:col>14</xdr:col>
      <xdr:colOff>314325</xdr:colOff>
      <xdr:row>7</xdr:row>
      <xdr:rowOff>190500</xdr:rowOff>
    </xdr:from>
    <xdr:to>
      <xdr:col>18</xdr:col>
      <xdr:colOff>428625</xdr:colOff>
      <xdr:row>19</xdr:row>
      <xdr:rowOff>200025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838325"/>
          <a:ext cx="28575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542925</xdr:colOff>
      <xdr:row>7</xdr:row>
      <xdr:rowOff>190500</xdr:rowOff>
    </xdr:from>
    <xdr:to>
      <xdr:col>22</xdr:col>
      <xdr:colOff>647700</xdr:colOff>
      <xdr:row>19</xdr:row>
      <xdr:rowOff>200025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1838325"/>
          <a:ext cx="28479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8</xdr:row>
      <xdr:rowOff>19050</xdr:rowOff>
    </xdr:from>
    <xdr:to>
      <xdr:col>26</xdr:col>
      <xdr:colOff>1028700</xdr:colOff>
      <xdr:row>20</xdr:row>
      <xdr:rowOff>19050</xdr:rowOff>
    </xdr:to>
    <xdr:pic>
      <xdr:nvPicPr>
        <xdr:cNvPr id="8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0" y="1885950"/>
          <a:ext cx="2867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34</xdr:row>
      <xdr:rowOff>95250</xdr:rowOff>
    </xdr:from>
    <xdr:to>
      <xdr:col>18</xdr:col>
      <xdr:colOff>457200</xdr:colOff>
      <xdr:row>48</xdr:row>
      <xdr:rowOff>142875</xdr:rowOff>
    </xdr:to>
    <xdr:pic>
      <xdr:nvPicPr>
        <xdr:cNvPr id="9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7439025"/>
          <a:ext cx="28670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34</xdr:row>
      <xdr:rowOff>123825</xdr:rowOff>
    </xdr:from>
    <xdr:to>
      <xdr:col>23</xdr:col>
      <xdr:colOff>28575</xdr:colOff>
      <xdr:row>48</xdr:row>
      <xdr:rowOff>171450</xdr:rowOff>
    </xdr:to>
    <xdr:pic>
      <xdr:nvPicPr>
        <xdr:cNvPr id="10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0" y="7467600"/>
          <a:ext cx="28575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34</xdr:row>
      <xdr:rowOff>142875</xdr:rowOff>
    </xdr:from>
    <xdr:to>
      <xdr:col>26</xdr:col>
      <xdr:colOff>981075</xdr:colOff>
      <xdr:row>48</xdr:row>
      <xdr:rowOff>190500</xdr:rowOff>
    </xdr:to>
    <xdr:pic>
      <xdr:nvPicPr>
        <xdr:cNvPr id="11" name="図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63675" y="7486650"/>
          <a:ext cx="28479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A59"/>
  <sheetViews>
    <sheetView tabSelected="1" view="pageBreakPreview" zoomScale="60" zoomScalePageLayoutView="0" workbookViewId="0" topLeftCell="A1">
      <selection activeCell="Z61" sqref="Z61"/>
    </sheetView>
  </sheetViews>
  <sheetFormatPr defaultColWidth="9.00390625" defaultRowHeight="13.5" customHeight="1"/>
  <cols>
    <col min="1" max="1" width="2.375" style="6" customWidth="1"/>
    <col min="2" max="3" width="2.375" style="7" customWidth="1"/>
    <col min="4" max="4" width="27.50390625" style="7" customWidth="1"/>
    <col min="5" max="5" width="8.00390625" style="63" customWidth="1"/>
    <col min="6" max="10" width="8.00390625" style="7" customWidth="1"/>
    <col min="11" max="11" width="1.875" style="7" customWidth="1"/>
    <col min="12" max="13" width="8.00390625" style="7" customWidth="1"/>
    <col min="14" max="14" width="1.875" style="7" customWidth="1"/>
    <col min="15" max="26" width="9.00390625" style="7" customWidth="1"/>
    <col min="27" max="27" width="22.875" style="7" customWidth="1"/>
    <col min="28" max="16384" width="9.00390625" style="7" customWidth="1"/>
  </cols>
  <sheetData>
    <row r="2" spans="1:14" s="16" customFormat="1" ht="30" customHeight="1" thickBot="1">
      <c r="A2" s="13"/>
      <c r="B2" s="260" t="s">
        <v>103</v>
      </c>
      <c r="C2" s="260"/>
      <c r="D2" s="260"/>
      <c r="E2" s="260"/>
      <c r="F2" s="260"/>
      <c r="G2" s="260"/>
      <c r="H2" s="260"/>
      <c r="I2" s="260"/>
      <c r="J2" s="260"/>
      <c r="K2" s="21"/>
      <c r="L2" s="22"/>
      <c r="M2" s="22" t="s">
        <v>101</v>
      </c>
      <c r="N2" s="21"/>
    </row>
    <row r="3" spans="1:14" s="16" customFormat="1" ht="17.25" customHeight="1">
      <c r="A3" s="13"/>
      <c r="B3" s="20"/>
      <c r="E3" s="261" t="s">
        <v>75</v>
      </c>
      <c r="F3" s="262"/>
      <c r="G3" s="262"/>
      <c r="H3" s="262"/>
      <c r="I3" s="262"/>
      <c r="J3" s="263"/>
      <c r="K3" s="21"/>
      <c r="L3" s="261" t="s">
        <v>76</v>
      </c>
      <c r="M3" s="263"/>
      <c r="N3" s="21"/>
    </row>
    <row r="4" spans="1:14" s="16" customFormat="1" ht="17.25" customHeight="1" thickBot="1">
      <c r="A4" s="13"/>
      <c r="B4" s="23"/>
      <c r="E4" s="172" t="s">
        <v>86</v>
      </c>
      <c r="F4" s="24" t="s">
        <v>77</v>
      </c>
      <c r="G4" s="87" t="s">
        <v>78</v>
      </c>
      <c r="H4" s="88" t="s">
        <v>79</v>
      </c>
      <c r="I4" s="89" t="s">
        <v>80</v>
      </c>
      <c r="J4" s="90" t="s">
        <v>81</v>
      </c>
      <c r="K4" s="25"/>
      <c r="L4" s="91" t="s">
        <v>80</v>
      </c>
      <c r="M4" s="92" t="s">
        <v>81</v>
      </c>
      <c r="N4" s="25"/>
    </row>
    <row r="5" spans="1:14" s="16" customFormat="1" ht="17.25" customHeight="1">
      <c r="A5" s="13" t="s">
        <v>74</v>
      </c>
      <c r="B5" s="93" t="s">
        <v>87</v>
      </c>
      <c r="C5" s="94"/>
      <c r="D5" s="95"/>
      <c r="E5" s="173">
        <v>8018</v>
      </c>
      <c r="F5" s="96">
        <v>7916</v>
      </c>
      <c r="G5" s="97">
        <v>7949</v>
      </c>
      <c r="H5" s="97">
        <v>8000</v>
      </c>
      <c r="I5" s="98">
        <v>8110</v>
      </c>
      <c r="J5" s="210">
        <v>8075</v>
      </c>
      <c r="K5" s="142"/>
      <c r="L5" s="96">
        <v>1037</v>
      </c>
      <c r="M5" s="99">
        <v>1007</v>
      </c>
      <c r="N5" s="15"/>
    </row>
    <row r="6" spans="1:27" s="16" customFormat="1" ht="17.25" customHeight="1">
      <c r="A6" s="9" t="s">
        <v>73</v>
      </c>
      <c r="B6" s="100" t="s">
        <v>88</v>
      </c>
      <c r="C6" s="71"/>
      <c r="D6" s="255"/>
      <c r="E6" s="174">
        <v>817</v>
      </c>
      <c r="F6" s="72">
        <v>747</v>
      </c>
      <c r="G6" s="68">
        <v>723</v>
      </c>
      <c r="H6" s="68">
        <v>708</v>
      </c>
      <c r="I6" s="69">
        <v>728</v>
      </c>
      <c r="J6" s="211">
        <v>708</v>
      </c>
      <c r="K6" s="142"/>
      <c r="L6" s="72">
        <v>78</v>
      </c>
      <c r="M6" s="101">
        <v>75</v>
      </c>
      <c r="N6" s="15"/>
      <c r="P6" s="86" t="s">
        <v>90</v>
      </c>
      <c r="AA6" s="214" t="s">
        <v>92</v>
      </c>
    </row>
    <row r="7" spans="1:14" s="16" customFormat="1" ht="17.25" customHeight="1" thickBot="1">
      <c r="A7" s="13"/>
      <c r="B7" s="102" t="s">
        <v>89</v>
      </c>
      <c r="C7" s="256"/>
      <c r="D7" s="257"/>
      <c r="E7" s="175">
        <v>276</v>
      </c>
      <c r="F7" s="103">
        <v>225</v>
      </c>
      <c r="G7" s="104">
        <v>214</v>
      </c>
      <c r="H7" s="104">
        <v>211</v>
      </c>
      <c r="I7" s="105">
        <v>183</v>
      </c>
      <c r="J7" s="212">
        <v>170</v>
      </c>
      <c r="K7" s="142"/>
      <c r="L7" s="103">
        <v>12</v>
      </c>
      <c r="M7" s="106">
        <v>12</v>
      </c>
      <c r="N7" s="15"/>
    </row>
    <row r="8" spans="1:14" s="29" customFormat="1" ht="17.25" customHeight="1" thickBot="1">
      <c r="A8" s="13"/>
      <c r="B8" s="28" t="s">
        <v>1</v>
      </c>
      <c r="E8" s="60"/>
      <c r="I8" s="264"/>
      <c r="J8" s="264"/>
      <c r="K8" s="30"/>
      <c r="L8" s="265"/>
      <c r="M8" s="266"/>
      <c r="N8" s="30"/>
    </row>
    <row r="9" spans="1:14" s="29" customFormat="1" ht="17.25" customHeight="1">
      <c r="A9" s="13" t="s">
        <v>2</v>
      </c>
      <c r="B9" s="107" t="s">
        <v>3</v>
      </c>
      <c r="C9" s="108"/>
      <c r="D9" s="109"/>
      <c r="E9" s="176">
        <v>2532</v>
      </c>
      <c r="F9" s="96">
        <v>4345</v>
      </c>
      <c r="G9" s="97">
        <v>5904</v>
      </c>
      <c r="H9" s="97">
        <v>5562</v>
      </c>
      <c r="I9" s="98">
        <v>4947.042062</v>
      </c>
      <c r="J9" s="99">
        <v>5338</v>
      </c>
      <c r="K9" s="15"/>
      <c r="L9" s="112">
        <v>304.90946</v>
      </c>
      <c r="M9" s="99">
        <v>401.902</v>
      </c>
      <c r="N9" s="15"/>
    </row>
    <row r="10" spans="1:14" s="29" customFormat="1" ht="17.25" customHeight="1">
      <c r="A10" s="13" t="s">
        <v>4</v>
      </c>
      <c r="B10" s="110" t="s">
        <v>5</v>
      </c>
      <c r="C10" s="73"/>
      <c r="D10" s="74"/>
      <c r="E10" s="177">
        <v>2807</v>
      </c>
      <c r="F10" s="72">
        <v>4065</v>
      </c>
      <c r="G10" s="68">
        <v>4959</v>
      </c>
      <c r="H10" s="68">
        <v>5340</v>
      </c>
      <c r="I10" s="69">
        <v>5029.206723</v>
      </c>
      <c r="J10" s="101">
        <v>5322.253</v>
      </c>
      <c r="K10" s="15"/>
      <c r="L10" s="113">
        <v>288.624726</v>
      </c>
      <c r="M10" s="101">
        <v>349.437</v>
      </c>
      <c r="N10" s="15"/>
    </row>
    <row r="11" spans="1:14" s="29" customFormat="1" ht="17.25" customHeight="1" thickBot="1">
      <c r="A11" s="13" t="s">
        <v>6</v>
      </c>
      <c r="B11" s="111"/>
      <c r="C11" s="258" t="s">
        <v>7</v>
      </c>
      <c r="D11" s="259"/>
      <c r="E11" s="175">
        <v>1916</v>
      </c>
      <c r="F11" s="103">
        <v>2950</v>
      </c>
      <c r="G11" s="104">
        <v>3412</v>
      </c>
      <c r="H11" s="104">
        <v>4037</v>
      </c>
      <c r="I11" s="105">
        <v>3541.094331</v>
      </c>
      <c r="J11" s="106">
        <v>3684.524</v>
      </c>
      <c r="K11" s="15"/>
      <c r="L11" s="114">
        <v>191.874041</v>
      </c>
      <c r="M11" s="106">
        <v>217.448</v>
      </c>
      <c r="N11" s="15"/>
    </row>
    <row r="12" spans="1:14" s="29" customFormat="1" ht="17.25" customHeight="1" thickBot="1">
      <c r="A12" s="13"/>
      <c r="B12" s="28" t="s">
        <v>82</v>
      </c>
      <c r="E12" s="60"/>
      <c r="K12" s="30"/>
      <c r="L12" s="8"/>
      <c r="M12" s="8"/>
      <c r="N12" s="30"/>
    </row>
    <row r="13" spans="1:14" s="29" customFormat="1" ht="17.25" customHeight="1">
      <c r="A13" s="13" t="s">
        <v>8</v>
      </c>
      <c r="B13" s="107" t="s">
        <v>9</v>
      </c>
      <c r="C13" s="115"/>
      <c r="D13" s="115"/>
      <c r="E13" s="186">
        <v>18940</v>
      </c>
      <c r="F13" s="178">
        <v>19502</v>
      </c>
      <c r="G13" s="116">
        <v>18750</v>
      </c>
      <c r="H13" s="116">
        <v>18919</v>
      </c>
      <c r="I13" s="117">
        <v>20070.310209</v>
      </c>
      <c r="J13" s="118">
        <v>19769.433</v>
      </c>
      <c r="K13" s="142"/>
      <c r="L13" s="132">
        <v>1371.830568</v>
      </c>
      <c r="M13" s="118">
        <v>1411.658</v>
      </c>
      <c r="N13" s="15"/>
    </row>
    <row r="14" spans="1:14" s="29" customFormat="1" ht="17.25" customHeight="1">
      <c r="A14" s="13" t="s">
        <v>10</v>
      </c>
      <c r="B14" s="253"/>
      <c r="C14" s="75" t="s">
        <v>0</v>
      </c>
      <c r="D14" s="73"/>
      <c r="E14" s="177">
        <v>17777</v>
      </c>
      <c r="F14" s="72">
        <v>17921</v>
      </c>
      <c r="G14" s="68">
        <v>17141</v>
      </c>
      <c r="H14" s="68">
        <v>17457</v>
      </c>
      <c r="I14" s="69">
        <v>18707.549384</v>
      </c>
      <c r="J14" s="101">
        <v>18418.876</v>
      </c>
      <c r="K14" s="142"/>
      <c r="L14" s="113">
        <v>1295.003192</v>
      </c>
      <c r="M14" s="101">
        <v>1361.71</v>
      </c>
      <c r="N14" s="15"/>
    </row>
    <row r="15" spans="1:14" s="29" customFormat="1" ht="17.25" customHeight="1">
      <c r="A15" s="13" t="s">
        <v>11</v>
      </c>
      <c r="B15" s="253"/>
      <c r="C15" s="64"/>
      <c r="D15" s="70" t="s">
        <v>12</v>
      </c>
      <c r="E15" s="187">
        <v>2050</v>
      </c>
      <c r="F15" s="179">
        <v>2459</v>
      </c>
      <c r="G15" s="18">
        <v>2150</v>
      </c>
      <c r="H15" s="18">
        <v>2039</v>
      </c>
      <c r="I15" s="33">
        <v>1930.219834</v>
      </c>
      <c r="J15" s="119">
        <v>2342.786</v>
      </c>
      <c r="K15" s="143"/>
      <c r="L15" s="133">
        <v>196.257258</v>
      </c>
      <c r="M15" s="119">
        <v>196.38</v>
      </c>
      <c r="N15" s="10"/>
    </row>
    <row r="16" spans="1:14" s="29" customFormat="1" ht="17.25" customHeight="1">
      <c r="A16" s="13" t="s">
        <v>13</v>
      </c>
      <c r="B16" s="253"/>
      <c r="C16" s="64"/>
      <c r="D16" s="76" t="s">
        <v>14</v>
      </c>
      <c r="E16" s="188">
        <v>1872</v>
      </c>
      <c r="F16" s="180">
        <v>2141</v>
      </c>
      <c r="G16" s="77">
        <v>1950</v>
      </c>
      <c r="H16" s="77">
        <v>2000</v>
      </c>
      <c r="I16" s="78">
        <v>2108.655961</v>
      </c>
      <c r="J16" s="120">
        <v>2504.257</v>
      </c>
      <c r="K16" s="143"/>
      <c r="L16" s="134">
        <v>51.8377</v>
      </c>
      <c r="M16" s="120">
        <v>40.108</v>
      </c>
      <c r="N16" s="10"/>
    </row>
    <row r="17" spans="1:14" s="29" customFormat="1" ht="17.25" customHeight="1">
      <c r="A17" s="13"/>
      <c r="B17" s="253"/>
      <c r="C17" s="64"/>
      <c r="D17" s="70" t="s">
        <v>15</v>
      </c>
      <c r="E17" s="187">
        <v>397</v>
      </c>
      <c r="F17" s="181">
        <v>387</v>
      </c>
      <c r="G17" s="34">
        <v>472</v>
      </c>
      <c r="H17" s="34">
        <v>1003</v>
      </c>
      <c r="I17" s="35">
        <v>1224.94523</v>
      </c>
      <c r="J17" s="121">
        <v>1563.318</v>
      </c>
      <c r="K17" s="144"/>
      <c r="L17" s="135">
        <v>8.707286</v>
      </c>
      <c r="M17" s="121">
        <v>12.705</v>
      </c>
      <c r="N17" s="36"/>
    </row>
    <row r="18" spans="1:14" s="29" customFormat="1" ht="17.25" customHeight="1">
      <c r="A18" s="13" t="s">
        <v>72</v>
      </c>
      <c r="B18" s="253"/>
      <c r="C18" s="64"/>
      <c r="D18" s="76" t="s">
        <v>16</v>
      </c>
      <c r="E18" s="188">
        <v>561</v>
      </c>
      <c r="F18" s="182">
        <v>974</v>
      </c>
      <c r="G18" s="66">
        <v>1327</v>
      </c>
      <c r="H18" s="66">
        <v>1004</v>
      </c>
      <c r="I18" s="67">
        <v>1485.194608</v>
      </c>
      <c r="J18" s="122">
        <v>1144.516</v>
      </c>
      <c r="K18" s="144"/>
      <c r="L18" s="136">
        <v>1.28</v>
      </c>
      <c r="M18" s="122">
        <v>4.215</v>
      </c>
      <c r="N18" s="36"/>
    </row>
    <row r="19" spans="1:14" s="29" customFormat="1" ht="17.25" customHeight="1">
      <c r="A19" s="13" t="s">
        <v>71</v>
      </c>
      <c r="B19" s="253"/>
      <c r="C19" s="64"/>
      <c r="D19" s="70" t="s">
        <v>17</v>
      </c>
      <c r="E19" s="187">
        <v>53</v>
      </c>
      <c r="F19" s="181">
        <v>243</v>
      </c>
      <c r="G19" s="34">
        <v>93</v>
      </c>
      <c r="H19" s="34">
        <v>121</v>
      </c>
      <c r="I19" s="35">
        <v>78.572218</v>
      </c>
      <c r="J19" s="121">
        <v>62.663</v>
      </c>
      <c r="K19" s="144"/>
      <c r="L19" s="135">
        <v>0</v>
      </c>
      <c r="M19" s="121">
        <v>1.163</v>
      </c>
      <c r="N19" s="36"/>
    </row>
    <row r="20" spans="1:14" s="29" customFormat="1" ht="17.25" customHeight="1">
      <c r="A20" s="13" t="s">
        <v>70</v>
      </c>
      <c r="B20" s="253"/>
      <c r="C20" s="65"/>
      <c r="D20" s="76" t="s">
        <v>18</v>
      </c>
      <c r="E20" s="188">
        <v>12845</v>
      </c>
      <c r="F20" s="180">
        <v>11717</v>
      </c>
      <c r="G20" s="77">
        <v>11149</v>
      </c>
      <c r="H20" s="77">
        <v>11290</v>
      </c>
      <c r="I20" s="78">
        <f>77.770956+9167.699779+2634.520798</f>
        <v>11879.991533</v>
      </c>
      <c r="J20" s="120">
        <v>10801.334</v>
      </c>
      <c r="K20" s="143"/>
      <c r="L20" s="134">
        <f>13.683094+864.904813+158.333041</f>
        <v>1036.920948</v>
      </c>
      <c r="M20" s="120">
        <v>1087.138</v>
      </c>
      <c r="N20" s="10"/>
    </row>
    <row r="21" spans="1:14" s="29" customFormat="1" ht="17.25" customHeight="1">
      <c r="A21" s="13" t="s">
        <v>69</v>
      </c>
      <c r="B21" s="253"/>
      <c r="C21" s="219" t="s">
        <v>19</v>
      </c>
      <c r="D21" s="220"/>
      <c r="E21" s="221">
        <v>955</v>
      </c>
      <c r="F21" s="222">
        <v>1473</v>
      </c>
      <c r="G21" s="223">
        <v>1370</v>
      </c>
      <c r="H21" s="223">
        <v>1197</v>
      </c>
      <c r="I21" s="224">
        <v>1062.266711</v>
      </c>
      <c r="J21" s="225">
        <v>1088.4</v>
      </c>
      <c r="K21" s="142"/>
      <c r="L21" s="226">
        <v>72.032412</v>
      </c>
      <c r="M21" s="225">
        <v>44.819</v>
      </c>
      <c r="N21" s="15"/>
    </row>
    <row r="22" spans="1:14" s="29" customFormat="1" ht="17.25" customHeight="1">
      <c r="A22" s="13"/>
      <c r="B22" s="254"/>
      <c r="C22" s="243" t="s">
        <v>97</v>
      </c>
      <c r="D22" s="244"/>
      <c r="E22" s="245">
        <v>208</v>
      </c>
      <c r="F22" s="246">
        <v>108</v>
      </c>
      <c r="G22" s="247">
        <v>239</v>
      </c>
      <c r="H22" s="247">
        <v>265</v>
      </c>
      <c r="I22" s="248">
        <v>300</v>
      </c>
      <c r="J22" s="249">
        <v>262.156</v>
      </c>
      <c r="K22" s="250"/>
      <c r="L22" s="251">
        <v>5</v>
      </c>
      <c r="M22" s="249">
        <v>5.128</v>
      </c>
      <c r="N22" s="15"/>
    </row>
    <row r="23" spans="1:14" s="29" customFormat="1" ht="17.25" customHeight="1">
      <c r="A23" s="13" t="s">
        <v>68</v>
      </c>
      <c r="B23" s="124" t="s">
        <v>20</v>
      </c>
      <c r="C23" s="31"/>
      <c r="D23" s="31"/>
      <c r="E23" s="189">
        <v>19481</v>
      </c>
      <c r="F23" s="184">
        <v>19467</v>
      </c>
      <c r="G23" s="14">
        <v>19070</v>
      </c>
      <c r="H23" s="14">
        <v>18773</v>
      </c>
      <c r="I23" s="32">
        <v>20158.173992</v>
      </c>
      <c r="J23" s="125">
        <v>20239.141</v>
      </c>
      <c r="K23" s="142"/>
      <c r="L23" s="138">
        <v>1403.333896</v>
      </c>
      <c r="M23" s="125">
        <v>1422.254</v>
      </c>
      <c r="N23" s="15"/>
    </row>
    <row r="24" spans="1:14" s="29" customFormat="1" ht="17.25" customHeight="1">
      <c r="A24" s="13" t="s">
        <v>67</v>
      </c>
      <c r="B24" s="271"/>
      <c r="C24" s="273" t="s">
        <v>21</v>
      </c>
      <c r="D24" s="274"/>
      <c r="E24" s="174">
        <v>12684</v>
      </c>
      <c r="F24" s="72">
        <v>10763</v>
      </c>
      <c r="G24" s="68">
        <v>10463</v>
      </c>
      <c r="H24" s="68">
        <v>10350</v>
      </c>
      <c r="I24" s="69">
        <v>10042.151</v>
      </c>
      <c r="J24" s="101">
        <v>9810.279</v>
      </c>
      <c r="K24" s="142"/>
      <c r="L24" s="113">
        <v>1102</v>
      </c>
      <c r="M24" s="101">
        <v>1132.436</v>
      </c>
      <c r="N24" s="15"/>
    </row>
    <row r="25" spans="1:14" s="29" customFormat="1" ht="17.25" customHeight="1">
      <c r="A25" s="13" t="s">
        <v>66</v>
      </c>
      <c r="B25" s="271"/>
      <c r="C25" s="275" t="s">
        <v>22</v>
      </c>
      <c r="D25" s="276"/>
      <c r="E25" s="190">
        <v>4766</v>
      </c>
      <c r="F25" s="26">
        <f>SUM(F26:F28)</f>
        <v>4701</v>
      </c>
      <c r="G25" s="17">
        <f>SUM(G26:G28)</f>
        <v>4707</v>
      </c>
      <c r="H25" s="17">
        <f>SUM(H26:H28)</f>
        <v>4767</v>
      </c>
      <c r="I25" s="27">
        <f>SUM(I26:I28)</f>
        <v>5045.851473000001</v>
      </c>
      <c r="J25" s="126">
        <v>4818.179</v>
      </c>
      <c r="K25" s="142"/>
      <c r="L25" s="139">
        <f>SUM(L26:L29)</f>
        <v>235.271955</v>
      </c>
      <c r="M25" s="126">
        <v>237.945</v>
      </c>
      <c r="N25" s="15"/>
    </row>
    <row r="26" spans="1:14" s="16" customFormat="1" ht="17.25" customHeight="1">
      <c r="A26" s="13"/>
      <c r="B26" s="271"/>
      <c r="C26" s="277"/>
      <c r="D26" s="79" t="s">
        <v>65</v>
      </c>
      <c r="E26" s="191">
        <v>3805</v>
      </c>
      <c r="F26" s="180">
        <v>3757</v>
      </c>
      <c r="G26" s="77">
        <v>3622</v>
      </c>
      <c r="H26" s="77">
        <v>3642</v>
      </c>
      <c r="I26" s="78">
        <v>3967.444673</v>
      </c>
      <c r="J26" s="120">
        <v>3771.484</v>
      </c>
      <c r="K26" s="143"/>
      <c r="L26" s="134">
        <v>213.047955</v>
      </c>
      <c r="M26" s="120">
        <v>215.433</v>
      </c>
      <c r="N26" s="10"/>
    </row>
    <row r="27" spans="1:14" s="16" customFormat="1" ht="17.25" customHeight="1">
      <c r="A27" s="13"/>
      <c r="B27" s="271"/>
      <c r="C27" s="277"/>
      <c r="D27" s="39" t="s">
        <v>64</v>
      </c>
      <c r="E27" s="192">
        <v>747</v>
      </c>
      <c r="F27" s="179">
        <v>721</v>
      </c>
      <c r="G27" s="18">
        <v>739</v>
      </c>
      <c r="H27" s="18">
        <v>747</v>
      </c>
      <c r="I27" s="33">
        <v>731.5074</v>
      </c>
      <c r="J27" s="119">
        <v>722.854</v>
      </c>
      <c r="K27" s="143"/>
      <c r="L27" s="133">
        <v>17.224</v>
      </c>
      <c r="M27" s="119">
        <v>16.612</v>
      </c>
      <c r="N27" s="10"/>
    </row>
    <row r="28" spans="1:14" s="16" customFormat="1" ht="17.25" customHeight="1">
      <c r="A28" s="13"/>
      <c r="B28" s="271"/>
      <c r="C28" s="278"/>
      <c r="D28" s="79" t="s">
        <v>63</v>
      </c>
      <c r="E28" s="191">
        <v>214</v>
      </c>
      <c r="F28" s="180">
        <v>223</v>
      </c>
      <c r="G28" s="77">
        <v>346</v>
      </c>
      <c r="H28" s="77">
        <v>378</v>
      </c>
      <c r="I28" s="78">
        <v>346.8994</v>
      </c>
      <c r="J28" s="120">
        <v>323.841</v>
      </c>
      <c r="K28" s="143"/>
      <c r="L28" s="134">
        <v>5</v>
      </c>
      <c r="M28" s="120">
        <v>5.899</v>
      </c>
      <c r="N28" s="10"/>
    </row>
    <row r="29" spans="1:14" s="29" customFormat="1" ht="17.25" customHeight="1" hidden="1">
      <c r="A29" s="13"/>
      <c r="B29" s="271"/>
      <c r="C29" s="279" t="s">
        <v>83</v>
      </c>
      <c r="D29" s="280"/>
      <c r="E29" s="193"/>
      <c r="F29" s="26"/>
      <c r="G29" s="40"/>
      <c r="H29" s="40"/>
      <c r="I29" s="41"/>
      <c r="J29" s="141"/>
      <c r="K29" s="145"/>
      <c r="L29" s="139"/>
      <c r="M29" s="126"/>
      <c r="N29" s="42"/>
    </row>
    <row r="30" spans="1:14" s="29" customFormat="1" ht="17.25" customHeight="1">
      <c r="A30" s="13" t="s">
        <v>84</v>
      </c>
      <c r="B30" s="271"/>
      <c r="C30" s="275" t="s">
        <v>23</v>
      </c>
      <c r="D30" s="276"/>
      <c r="E30" s="190">
        <v>883</v>
      </c>
      <c r="F30" s="26">
        <f aca="true" t="shared" si="0" ref="F30:L30">SUM(F31:F33)</f>
        <v>1572</v>
      </c>
      <c r="G30" s="17">
        <f t="shared" si="0"/>
        <v>1722</v>
      </c>
      <c r="H30" s="17">
        <f t="shared" si="0"/>
        <v>1409</v>
      </c>
      <c r="I30" s="27">
        <f t="shared" si="0"/>
        <v>1867.878419</v>
      </c>
      <c r="J30" s="126">
        <f t="shared" si="0"/>
        <v>1540.1550000000002</v>
      </c>
      <c r="K30" s="142"/>
      <c r="L30" s="139">
        <f t="shared" si="0"/>
        <v>4.132219</v>
      </c>
      <c r="M30" s="126">
        <v>10.443</v>
      </c>
      <c r="N30" s="15"/>
    </row>
    <row r="31" spans="1:14" s="16" customFormat="1" ht="17.25" customHeight="1">
      <c r="A31" s="13"/>
      <c r="B31" s="271"/>
      <c r="C31" s="277"/>
      <c r="D31" s="79" t="s">
        <v>24</v>
      </c>
      <c r="E31" s="191">
        <v>656</v>
      </c>
      <c r="F31" s="180">
        <v>1107</v>
      </c>
      <c r="G31" s="77">
        <v>1500</v>
      </c>
      <c r="H31" s="77">
        <v>1163</v>
      </c>
      <c r="I31" s="78">
        <v>1673.181384</v>
      </c>
      <c r="J31" s="120">
        <v>1314.89</v>
      </c>
      <c r="K31" s="143"/>
      <c r="L31" s="134">
        <v>1.28</v>
      </c>
      <c r="M31" s="120">
        <v>4.215</v>
      </c>
      <c r="N31" s="10"/>
    </row>
    <row r="32" spans="1:14" s="16" customFormat="1" ht="17.25" customHeight="1">
      <c r="A32" s="13"/>
      <c r="B32" s="271"/>
      <c r="C32" s="277"/>
      <c r="D32" s="39" t="s">
        <v>25</v>
      </c>
      <c r="E32" s="192">
        <v>53</v>
      </c>
      <c r="F32" s="179">
        <v>307</v>
      </c>
      <c r="G32" s="18">
        <v>95</v>
      </c>
      <c r="H32" s="18">
        <v>124</v>
      </c>
      <c r="I32" s="33">
        <v>79.83385</v>
      </c>
      <c r="J32" s="119">
        <v>64.525</v>
      </c>
      <c r="K32" s="143"/>
      <c r="L32" s="133">
        <v>0</v>
      </c>
      <c r="M32" s="119">
        <v>1.163</v>
      </c>
      <c r="N32" s="10"/>
    </row>
    <row r="33" spans="1:16" s="16" customFormat="1" ht="17.25" customHeight="1">
      <c r="A33" s="13"/>
      <c r="B33" s="271"/>
      <c r="C33" s="278"/>
      <c r="D33" s="79" t="s">
        <v>26</v>
      </c>
      <c r="E33" s="191">
        <v>174</v>
      </c>
      <c r="F33" s="180">
        <v>158</v>
      </c>
      <c r="G33" s="77">
        <v>127</v>
      </c>
      <c r="H33" s="77">
        <v>122</v>
      </c>
      <c r="I33" s="78">
        <v>114.863185</v>
      </c>
      <c r="J33" s="120">
        <v>160.74</v>
      </c>
      <c r="K33" s="143"/>
      <c r="L33" s="134">
        <v>2.852219</v>
      </c>
      <c r="M33" s="120">
        <v>5.065</v>
      </c>
      <c r="N33" s="10"/>
      <c r="P33" s="86" t="s">
        <v>91</v>
      </c>
    </row>
    <row r="34" spans="1:14" s="16" customFormat="1" ht="17.25" customHeight="1">
      <c r="A34" s="13"/>
      <c r="B34" s="271"/>
      <c r="C34" s="227" t="s">
        <v>100</v>
      </c>
      <c r="D34" s="235"/>
      <c r="E34" s="236">
        <v>263</v>
      </c>
      <c r="F34" s="237">
        <v>1284</v>
      </c>
      <c r="G34" s="238">
        <v>1002</v>
      </c>
      <c r="H34" s="238">
        <v>771</v>
      </c>
      <c r="I34" s="239">
        <v>981.28058</v>
      </c>
      <c r="J34" s="240">
        <v>1518</v>
      </c>
      <c r="K34" s="143"/>
      <c r="L34" s="241">
        <v>19.189108</v>
      </c>
      <c r="M34" s="240">
        <v>1</v>
      </c>
      <c r="N34" s="10"/>
    </row>
    <row r="35" spans="1:14" s="16" customFormat="1" ht="17.25" customHeight="1">
      <c r="A35" s="13"/>
      <c r="B35" s="271"/>
      <c r="C35" s="242" t="s">
        <v>99</v>
      </c>
      <c r="D35" s="228"/>
      <c r="E35" s="229">
        <v>523.196</v>
      </c>
      <c r="F35" s="230">
        <v>593.809</v>
      </c>
      <c r="G35" s="231">
        <v>619.721</v>
      </c>
      <c r="H35" s="231">
        <v>822.778</v>
      </c>
      <c r="I35" s="232">
        <v>1438</v>
      </c>
      <c r="J35" s="233">
        <v>1801.855</v>
      </c>
      <c r="K35" s="143"/>
      <c r="L35" s="234">
        <v>35</v>
      </c>
      <c r="M35" s="233">
        <v>33.751</v>
      </c>
      <c r="N35" s="10"/>
    </row>
    <row r="36" spans="1:14" s="29" customFormat="1" ht="17.25" customHeight="1">
      <c r="A36" s="13"/>
      <c r="B36" s="272"/>
      <c r="C36" s="60" t="s">
        <v>98</v>
      </c>
      <c r="D36" s="252"/>
      <c r="E36" s="194">
        <v>361.257</v>
      </c>
      <c r="F36" s="183">
        <v>551.328</v>
      </c>
      <c r="G36" s="37">
        <v>555.505</v>
      </c>
      <c r="H36" s="37">
        <v>652.71</v>
      </c>
      <c r="I36" s="38">
        <v>782</v>
      </c>
      <c r="J36" s="123">
        <v>750.314</v>
      </c>
      <c r="K36" s="142"/>
      <c r="L36" s="137">
        <v>8</v>
      </c>
      <c r="M36" s="123">
        <v>7.354</v>
      </c>
      <c r="N36" s="15"/>
    </row>
    <row r="37" spans="1:14" s="29" customFormat="1" ht="17.25" customHeight="1" thickBot="1">
      <c r="A37" s="13" t="s">
        <v>62</v>
      </c>
      <c r="B37" s="127" t="s">
        <v>85</v>
      </c>
      <c r="C37" s="128"/>
      <c r="D37" s="128"/>
      <c r="E37" s="195">
        <v>541</v>
      </c>
      <c r="F37" s="185">
        <f>F23-F13</f>
        <v>-35</v>
      </c>
      <c r="G37" s="129">
        <f>G23-G13</f>
        <v>320</v>
      </c>
      <c r="H37" s="129">
        <f>H23-H13</f>
        <v>-146</v>
      </c>
      <c r="I37" s="130">
        <f>I23-I13</f>
        <v>87.8637830000007</v>
      </c>
      <c r="J37" s="131">
        <v>469.708</v>
      </c>
      <c r="K37" s="146"/>
      <c r="L37" s="140">
        <f>L23-L13</f>
        <v>31.50332800000001</v>
      </c>
      <c r="M37" s="131">
        <v>10</v>
      </c>
      <c r="N37" s="43"/>
    </row>
    <row r="38" spans="1:14" s="29" customFormat="1" ht="17.25" customHeight="1">
      <c r="A38" s="13"/>
      <c r="B38" s="30"/>
      <c r="C38" s="30"/>
      <c r="D38" s="44"/>
      <c r="E38" s="61"/>
      <c r="F38" s="43"/>
      <c r="G38" s="43"/>
      <c r="H38" s="43"/>
      <c r="I38" s="43"/>
      <c r="J38" s="43"/>
      <c r="K38" s="43"/>
      <c r="L38" s="43"/>
      <c r="M38" s="43"/>
      <c r="N38" s="43"/>
    </row>
    <row r="39" spans="1:14" s="29" customFormat="1" ht="17.25" customHeight="1" thickBot="1">
      <c r="A39" s="13"/>
      <c r="B39" s="28" t="s">
        <v>27</v>
      </c>
      <c r="I39" s="267" t="s">
        <v>96</v>
      </c>
      <c r="J39" s="267"/>
      <c r="K39" s="30"/>
      <c r="L39" s="8"/>
      <c r="M39" s="8"/>
      <c r="N39" s="30"/>
    </row>
    <row r="40" spans="1:14" s="29" customFormat="1" ht="17.25" customHeight="1" thickBot="1">
      <c r="A40" s="13" t="s">
        <v>61</v>
      </c>
      <c r="B40" s="147" t="s">
        <v>28</v>
      </c>
      <c r="C40" s="148"/>
      <c r="D40" s="149"/>
      <c r="E40" s="197">
        <v>20819</v>
      </c>
      <c r="F40" s="196">
        <v>16236</v>
      </c>
      <c r="G40" s="150">
        <v>15810</v>
      </c>
      <c r="H40" s="150">
        <v>18222</v>
      </c>
      <c r="I40" s="151">
        <v>16979</v>
      </c>
      <c r="J40" s="152">
        <v>16085</v>
      </c>
      <c r="K40" s="15"/>
      <c r="L40" s="215" t="s">
        <v>94</v>
      </c>
      <c r="M40" s="216" t="s">
        <v>93</v>
      </c>
      <c r="N40" s="15"/>
    </row>
    <row r="41" spans="1:14" s="16" customFormat="1" ht="17.25" customHeight="1" thickBot="1">
      <c r="A41" s="13"/>
      <c r="B41" s="23" t="s">
        <v>29</v>
      </c>
      <c r="E41" s="59"/>
      <c r="K41" s="12"/>
      <c r="L41" s="19"/>
      <c r="M41" s="19" t="s">
        <v>102</v>
      </c>
      <c r="N41" s="12"/>
    </row>
    <row r="42" spans="1:14" s="16" customFormat="1" ht="17.25" customHeight="1">
      <c r="A42" s="11" t="s">
        <v>30</v>
      </c>
      <c r="D42" s="153" t="s">
        <v>31</v>
      </c>
      <c r="E42" s="204">
        <f aca="true" t="shared" si="1" ref="E42:J42">E9/E10</f>
        <v>0.9020306376914856</v>
      </c>
      <c r="F42" s="198">
        <f t="shared" si="1"/>
        <v>1.068880688806888</v>
      </c>
      <c r="G42" s="154">
        <f t="shared" si="1"/>
        <v>1.190562613430127</v>
      </c>
      <c r="H42" s="154">
        <f t="shared" si="1"/>
        <v>1.0415730337078652</v>
      </c>
      <c r="I42" s="155">
        <f t="shared" si="1"/>
        <v>0.9836625007629459</v>
      </c>
      <c r="J42" s="156">
        <f t="shared" si="1"/>
        <v>1.0029587094037056</v>
      </c>
      <c r="K42" s="49"/>
      <c r="L42" s="167">
        <f>L9/L10</f>
        <v>1.056421825758615</v>
      </c>
      <c r="M42" s="156">
        <f>M9/M10</f>
        <v>1.150141513348615</v>
      </c>
      <c r="N42" s="49"/>
    </row>
    <row r="43" spans="1:14" s="16" customFormat="1" ht="17.25" customHeight="1">
      <c r="A43" s="11" t="s">
        <v>32</v>
      </c>
      <c r="D43" s="157" t="s">
        <v>33</v>
      </c>
      <c r="E43" s="205">
        <f aca="true" t="shared" si="2" ref="E43:J43">E11/E14</f>
        <v>0.10777971536254712</v>
      </c>
      <c r="F43" s="199">
        <f t="shared" si="2"/>
        <v>0.16461134981306846</v>
      </c>
      <c r="G43" s="80">
        <f t="shared" si="2"/>
        <v>0.19905489761390818</v>
      </c>
      <c r="H43" s="80">
        <f t="shared" si="2"/>
        <v>0.23125393824826718</v>
      </c>
      <c r="I43" s="81">
        <f t="shared" si="2"/>
        <v>0.18928691611679455</v>
      </c>
      <c r="J43" s="158">
        <f t="shared" si="2"/>
        <v>0.20004065394652745</v>
      </c>
      <c r="K43" s="49"/>
      <c r="L43" s="168">
        <f>L11/L14</f>
        <v>0.1481649174189835</v>
      </c>
      <c r="M43" s="158">
        <f>M11/M14</f>
        <v>0.15968745180691923</v>
      </c>
      <c r="N43" s="49"/>
    </row>
    <row r="44" spans="1:14" s="16" customFormat="1" ht="17.25" customHeight="1">
      <c r="A44" s="11" t="s">
        <v>60</v>
      </c>
      <c r="D44" s="159" t="s">
        <v>34</v>
      </c>
      <c r="E44" s="206">
        <f aca="true" t="shared" si="3" ref="E44:J44">E20/E14</f>
        <v>0.722562862125218</v>
      </c>
      <c r="F44" s="200">
        <f t="shared" si="3"/>
        <v>0.6538139612744824</v>
      </c>
      <c r="G44" s="51">
        <f t="shared" si="3"/>
        <v>0.650428796452949</v>
      </c>
      <c r="H44" s="51">
        <f t="shared" si="3"/>
        <v>0.6467319699833878</v>
      </c>
      <c r="I44" s="52">
        <f t="shared" si="3"/>
        <v>0.6350372937227469</v>
      </c>
      <c r="J44" s="160">
        <f t="shared" si="3"/>
        <v>0.586427423692955</v>
      </c>
      <c r="K44" s="49"/>
      <c r="L44" s="169">
        <f>L20/L14</f>
        <v>0.8007091831168244</v>
      </c>
      <c r="M44" s="160">
        <f>M20/M14</f>
        <v>0.7983623532176454</v>
      </c>
      <c r="N44" s="49"/>
    </row>
    <row r="45" spans="1:14" s="16" customFormat="1" ht="17.25" customHeight="1">
      <c r="A45" s="11" t="s">
        <v>59</v>
      </c>
      <c r="D45" s="157" t="s">
        <v>35</v>
      </c>
      <c r="E45" s="205">
        <f aca="true" t="shared" si="4" ref="E45:J45">E21/E14</f>
        <v>0.05372110029813804</v>
      </c>
      <c r="F45" s="199">
        <f t="shared" si="4"/>
        <v>0.08219407399140673</v>
      </c>
      <c r="G45" s="80">
        <f t="shared" si="4"/>
        <v>0.07992532524356806</v>
      </c>
      <c r="H45" s="82">
        <f t="shared" si="4"/>
        <v>0.0685684825571404</v>
      </c>
      <c r="I45" s="83">
        <f t="shared" si="4"/>
        <v>0.05678278267214007</v>
      </c>
      <c r="J45" s="158">
        <f t="shared" si="4"/>
        <v>0.05909155368655503</v>
      </c>
      <c r="K45" s="49"/>
      <c r="L45" s="168">
        <f>L21/L14</f>
        <v>0.05562334706585032</v>
      </c>
      <c r="M45" s="158">
        <f>M21/M14</f>
        <v>0.03291376284230857</v>
      </c>
      <c r="N45" s="49"/>
    </row>
    <row r="46" spans="1:14" s="16" customFormat="1" ht="17.25" customHeight="1">
      <c r="A46" s="11" t="s">
        <v>58</v>
      </c>
      <c r="D46" s="159" t="s">
        <v>36</v>
      </c>
      <c r="E46" s="206">
        <f aca="true" t="shared" si="5" ref="E46:J46">E30/E23</f>
        <v>0.04532621528668959</v>
      </c>
      <c r="F46" s="200">
        <f t="shared" si="5"/>
        <v>0.08075204191709046</v>
      </c>
      <c r="G46" s="51">
        <f t="shared" si="5"/>
        <v>0.09029889879391714</v>
      </c>
      <c r="H46" s="51">
        <f t="shared" si="5"/>
        <v>0.07505459969104565</v>
      </c>
      <c r="I46" s="52">
        <f t="shared" si="5"/>
        <v>0.09266109220712593</v>
      </c>
      <c r="J46" s="160">
        <f t="shared" si="5"/>
        <v>0.07609784427115757</v>
      </c>
      <c r="K46" s="49"/>
      <c r="L46" s="169">
        <f>L30/L23</f>
        <v>0.0029445729286367924</v>
      </c>
      <c r="M46" s="160">
        <f>M30/M23</f>
        <v>0.007342570314444537</v>
      </c>
      <c r="N46" s="49"/>
    </row>
    <row r="47" spans="1:14" s="16" customFormat="1" ht="17.25" customHeight="1">
      <c r="A47" s="11" t="s">
        <v>37</v>
      </c>
      <c r="D47" s="157" t="s">
        <v>38</v>
      </c>
      <c r="E47" s="205">
        <f aca="true" t="shared" si="6" ref="E47:J47">E16/E14</f>
        <v>0.1053046070765596</v>
      </c>
      <c r="F47" s="199">
        <f t="shared" si="6"/>
        <v>0.11946877964399308</v>
      </c>
      <c r="G47" s="80">
        <f t="shared" si="6"/>
        <v>0.11376232425179394</v>
      </c>
      <c r="H47" s="80">
        <f t="shared" si="6"/>
        <v>0.11456722231769491</v>
      </c>
      <c r="I47" s="81">
        <f t="shared" si="6"/>
        <v>0.112716845895565</v>
      </c>
      <c r="J47" s="158">
        <f t="shared" si="6"/>
        <v>0.13596144520436534</v>
      </c>
      <c r="K47" s="49"/>
      <c r="L47" s="168">
        <f>L16/L14</f>
        <v>0.040029013303003506</v>
      </c>
      <c r="M47" s="158">
        <f>M16/M14</f>
        <v>0.029454142218240296</v>
      </c>
      <c r="N47" s="49"/>
    </row>
    <row r="48" spans="1:14" s="16" customFormat="1" ht="17.25" customHeight="1">
      <c r="A48" s="11" t="s">
        <v>39</v>
      </c>
      <c r="D48" s="159" t="s">
        <v>40</v>
      </c>
      <c r="E48" s="206">
        <f aca="true" t="shared" si="7" ref="E48:J48">E15/E14</f>
        <v>0.1153175451426</v>
      </c>
      <c r="F48" s="200">
        <f t="shared" si="7"/>
        <v>0.13721332514926624</v>
      </c>
      <c r="G48" s="51">
        <f t="shared" si="7"/>
        <v>0.12543025494428564</v>
      </c>
      <c r="H48" s="51">
        <f t="shared" si="7"/>
        <v>0.11680128315288996</v>
      </c>
      <c r="I48" s="52">
        <f t="shared" si="7"/>
        <v>0.10317865768409294</v>
      </c>
      <c r="J48" s="160">
        <f t="shared" si="7"/>
        <v>0.1271948407709569</v>
      </c>
      <c r="K48" s="49"/>
      <c r="L48" s="169">
        <f>L15/L14</f>
        <v>0.15154963262824145</v>
      </c>
      <c r="M48" s="160">
        <f>M15/M14</f>
        <v>0.14421572875281813</v>
      </c>
      <c r="N48" s="49"/>
    </row>
    <row r="49" spans="1:14" s="16" customFormat="1" ht="17.25" customHeight="1">
      <c r="A49" s="11" t="s">
        <v>41</v>
      </c>
      <c r="D49" s="157" t="s">
        <v>42</v>
      </c>
      <c r="E49" s="207">
        <f>E15*1000/E5</f>
        <v>255.67473185333</v>
      </c>
      <c r="F49" s="201">
        <f aca="true" t="shared" si="8" ref="F49:J50">F15*1000/F5</f>
        <v>310.6366851945427</v>
      </c>
      <c r="G49" s="84">
        <f t="shared" si="8"/>
        <v>270.4742734935212</v>
      </c>
      <c r="H49" s="84">
        <f t="shared" si="8"/>
        <v>254.875</v>
      </c>
      <c r="I49" s="85">
        <f t="shared" si="8"/>
        <v>238.0049117139334</v>
      </c>
      <c r="J49" s="161">
        <f t="shared" si="8"/>
        <v>290.1282972136223</v>
      </c>
      <c r="K49" s="5"/>
      <c r="L49" s="170">
        <f>L15*1000/L5</f>
        <v>189.2548293153327</v>
      </c>
      <c r="M49" s="161">
        <f>M15*1000/M5</f>
        <v>195.01489572989075</v>
      </c>
      <c r="N49" s="5"/>
    </row>
    <row r="50" spans="1:14" s="16" customFormat="1" ht="17.25" customHeight="1">
      <c r="A50" s="9" t="s">
        <v>43</v>
      </c>
      <c r="D50" s="159" t="s">
        <v>44</v>
      </c>
      <c r="E50" s="208">
        <f>E16*1000/E6</f>
        <v>2291.3096695226436</v>
      </c>
      <c r="F50" s="202">
        <f t="shared" si="8"/>
        <v>2866.1311914323965</v>
      </c>
      <c r="G50" s="2">
        <f t="shared" si="8"/>
        <v>2697.0954356846473</v>
      </c>
      <c r="H50" s="2">
        <f t="shared" si="8"/>
        <v>2824.858757062147</v>
      </c>
      <c r="I50" s="1">
        <f t="shared" si="8"/>
        <v>2896.505440934066</v>
      </c>
      <c r="J50" s="162">
        <f t="shared" si="8"/>
        <v>3537.0861581920904</v>
      </c>
      <c r="K50" s="5"/>
      <c r="L50" s="171">
        <f>L16*1000/L6</f>
        <v>664.5858974358974</v>
      </c>
      <c r="M50" s="162">
        <f>M16*1000/M6</f>
        <v>534.7733333333333</v>
      </c>
      <c r="N50" s="5"/>
    </row>
    <row r="51" spans="1:14" s="16" customFormat="1" ht="17.25" customHeight="1">
      <c r="A51" s="268" t="s">
        <v>57</v>
      </c>
      <c r="B51" s="269"/>
      <c r="C51" s="270"/>
      <c r="D51" s="213" t="s">
        <v>45</v>
      </c>
      <c r="E51" s="207">
        <f aca="true" t="shared" si="9" ref="E51:J51">SUM(E16,E18:E19)*1000/E6</f>
        <v>3042.839657282742</v>
      </c>
      <c r="F51" s="201">
        <f t="shared" si="9"/>
        <v>4495.314591700134</v>
      </c>
      <c r="G51" s="84">
        <f t="shared" si="9"/>
        <v>4661.134163208852</v>
      </c>
      <c r="H51" s="84">
        <f t="shared" si="9"/>
        <v>4413.8418079096045</v>
      </c>
      <c r="I51" s="85">
        <f t="shared" si="9"/>
        <v>5044.53679532967</v>
      </c>
      <c r="J51" s="161">
        <f t="shared" si="9"/>
        <v>5242.141242937853</v>
      </c>
      <c r="K51" s="5"/>
      <c r="L51" s="170">
        <f>SUM(L16,L18:L19)*1000/L6</f>
        <v>680.9961538461538</v>
      </c>
      <c r="M51" s="161">
        <f>SUM(M16,M18:M19)*1000/M6</f>
        <v>606.4799999999999</v>
      </c>
      <c r="N51" s="5"/>
    </row>
    <row r="52" spans="1:14" s="16" customFormat="1" ht="17.25" customHeight="1">
      <c r="A52" s="11" t="s">
        <v>56</v>
      </c>
      <c r="D52" s="159" t="s">
        <v>46</v>
      </c>
      <c r="E52" s="206">
        <f aca="true" t="shared" si="10" ref="E52:J52">E37/E23</f>
        <v>0.027770648324008006</v>
      </c>
      <c r="F52" s="200">
        <f t="shared" si="10"/>
        <v>-0.0017979144192736426</v>
      </c>
      <c r="G52" s="51">
        <f t="shared" si="10"/>
        <v>0.016780283167278448</v>
      </c>
      <c r="H52" s="51">
        <f t="shared" si="10"/>
        <v>-0.007777126724551217</v>
      </c>
      <c r="I52" s="52">
        <f t="shared" si="10"/>
        <v>0.004358717363728998</v>
      </c>
      <c r="J52" s="160">
        <f t="shared" si="10"/>
        <v>0.023207901955917994</v>
      </c>
      <c r="K52" s="49"/>
      <c r="L52" s="169">
        <f>L37/L23</f>
        <v>0.02244891831501803</v>
      </c>
      <c r="M52" s="160">
        <f>M37/M23</f>
        <v>0.007031092899018038</v>
      </c>
      <c r="N52" s="49"/>
    </row>
    <row r="53" spans="1:14" s="16" customFormat="1" ht="17.25" customHeight="1" thickBot="1">
      <c r="A53" s="11" t="s">
        <v>55</v>
      </c>
      <c r="D53" s="163" t="s">
        <v>47</v>
      </c>
      <c r="E53" s="209">
        <f aca="true" t="shared" si="11" ref="E53:J53">E40*1000/E5</f>
        <v>2596.532801197306</v>
      </c>
      <c r="F53" s="203">
        <f t="shared" si="11"/>
        <v>2051.0358767054067</v>
      </c>
      <c r="G53" s="164">
        <f t="shared" si="11"/>
        <v>1988.9294250849164</v>
      </c>
      <c r="H53" s="164">
        <f t="shared" si="11"/>
        <v>2277.75</v>
      </c>
      <c r="I53" s="165">
        <f t="shared" si="11"/>
        <v>2093.5881627620224</v>
      </c>
      <c r="J53" s="166">
        <f t="shared" si="11"/>
        <v>1991.9504643962848</v>
      </c>
      <c r="K53" s="5"/>
      <c r="L53" s="217" t="s">
        <v>95</v>
      </c>
      <c r="M53" s="218" t="s">
        <v>95</v>
      </c>
      <c r="N53" s="5"/>
    </row>
    <row r="54" spans="1:14" s="16" customFormat="1" ht="17.25" customHeight="1">
      <c r="A54" s="9"/>
      <c r="C54" s="12"/>
      <c r="D54" s="56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6" customFormat="1" ht="17.25" customHeight="1">
      <c r="A55" s="9"/>
      <c r="B55" s="55" t="s">
        <v>54</v>
      </c>
      <c r="C55" s="12"/>
      <c r="D55" s="56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16" customFormat="1" ht="17.25" customHeight="1">
      <c r="A56" s="11" t="s">
        <v>53</v>
      </c>
      <c r="C56" s="57"/>
      <c r="D56" s="45" t="s">
        <v>48</v>
      </c>
      <c r="E56" s="46">
        <f aca="true" t="shared" si="12" ref="E56:J56">E24/E23</f>
        <v>0.651095939633489</v>
      </c>
      <c r="F56" s="46">
        <f t="shared" si="12"/>
        <v>0.552884368418349</v>
      </c>
      <c r="G56" s="46">
        <f t="shared" si="12"/>
        <v>0.5486628211851075</v>
      </c>
      <c r="H56" s="46">
        <f t="shared" si="12"/>
        <v>0.5513237095829117</v>
      </c>
      <c r="I56" s="47">
        <f t="shared" si="12"/>
        <v>0.49816769137846223</v>
      </c>
      <c r="J56" s="46">
        <f t="shared" si="12"/>
        <v>0.4847181508345636</v>
      </c>
      <c r="K56" s="48"/>
      <c r="L56" s="46">
        <f>L24/L23</f>
        <v>0.7852728442896528</v>
      </c>
      <c r="M56" s="46">
        <f>M24/M23</f>
        <v>0.796226271819239</v>
      </c>
      <c r="N56" s="49"/>
    </row>
    <row r="57" spans="1:14" s="16" customFormat="1" ht="17.25" customHeight="1">
      <c r="A57" s="11" t="s">
        <v>52</v>
      </c>
      <c r="C57" s="57"/>
      <c r="D57" s="50" t="s">
        <v>49</v>
      </c>
      <c r="E57" s="51">
        <f aca="true" t="shared" si="13" ref="E57:J57">E25/E23</f>
        <v>0.24464863200041065</v>
      </c>
      <c r="F57" s="51">
        <f t="shared" si="13"/>
        <v>0.2414855910001541</v>
      </c>
      <c r="G57" s="51">
        <f t="shared" si="13"/>
        <v>0.2468274777136864</v>
      </c>
      <c r="H57" s="51">
        <f t="shared" si="13"/>
        <v>0.25392851435572367</v>
      </c>
      <c r="I57" s="52">
        <f t="shared" si="13"/>
        <v>0.2503129239286507</v>
      </c>
      <c r="J57" s="51">
        <f t="shared" si="13"/>
        <v>0.2380624256731054</v>
      </c>
      <c r="K57" s="48"/>
      <c r="L57" s="51">
        <f>L25/L23</f>
        <v>0.16765215724540583</v>
      </c>
      <c r="M57" s="51">
        <f>M25/M23</f>
        <v>0.1673013399856847</v>
      </c>
      <c r="N57" s="49"/>
    </row>
    <row r="58" spans="1:14" s="16" customFormat="1" ht="17.25" customHeight="1">
      <c r="A58" s="11" t="s">
        <v>51</v>
      </c>
      <c r="C58" s="57"/>
      <c r="D58" s="53" t="s">
        <v>50</v>
      </c>
      <c r="E58" s="4">
        <f aca="true" t="shared" si="14" ref="E58:J58">E30*1000/E6</f>
        <v>1080.78335373317</v>
      </c>
      <c r="F58" s="4">
        <f t="shared" si="14"/>
        <v>2104.417670682731</v>
      </c>
      <c r="G58" s="4">
        <f t="shared" si="14"/>
        <v>2381.7427385892115</v>
      </c>
      <c r="H58" s="4">
        <f t="shared" si="14"/>
        <v>1990.1129943502824</v>
      </c>
      <c r="I58" s="54">
        <f t="shared" si="14"/>
        <v>2565.767059065934</v>
      </c>
      <c r="J58" s="4">
        <f t="shared" si="14"/>
        <v>2175.3601694915255</v>
      </c>
      <c r="K58" s="3"/>
      <c r="L58" s="4">
        <f>L30*1000/L6</f>
        <v>52.97716666666667</v>
      </c>
      <c r="M58" s="4">
        <f>M30*1000/M6</f>
        <v>139.24</v>
      </c>
      <c r="N58" s="5"/>
    </row>
    <row r="59" spans="4:5" ht="17.25" customHeight="1">
      <c r="D59" s="58"/>
      <c r="E59" s="62"/>
    </row>
  </sheetData>
  <sheetProtection/>
  <mergeCells count="15">
    <mergeCell ref="I39:J39"/>
    <mergeCell ref="A51:C51"/>
    <mergeCell ref="B24:B36"/>
    <mergeCell ref="C24:D24"/>
    <mergeCell ref="C25:D25"/>
    <mergeCell ref="C26:C28"/>
    <mergeCell ref="C29:D29"/>
    <mergeCell ref="C30:D30"/>
    <mergeCell ref="C31:C33"/>
    <mergeCell ref="C11:D11"/>
    <mergeCell ref="B2:J2"/>
    <mergeCell ref="E3:J3"/>
    <mergeCell ref="L3:M3"/>
    <mergeCell ref="I8:J8"/>
    <mergeCell ref="L8:M8"/>
  </mergeCells>
  <printOptions horizontalCentered="1"/>
  <pageMargins left="0.1968503937007874" right="0.1968503937007874" top="0.37" bottom="0.25" header="0.2755905511811024" footer="0.1968503937007874"/>
  <pageSetup errors="dash" horizontalDpi="300" verticalDpi="3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悠輔</dc:creator>
  <cp:keywords/>
  <dc:description/>
  <cp:lastModifiedBy>大阪府庁</cp:lastModifiedBy>
  <cp:lastPrinted>2013-07-25T00:41:35Z</cp:lastPrinted>
  <dcterms:created xsi:type="dcterms:W3CDTF">2013-05-02T00:48:18Z</dcterms:created>
  <dcterms:modified xsi:type="dcterms:W3CDTF">2013-08-13T07:50:09Z</dcterms:modified>
  <cp:category/>
  <cp:version/>
  <cp:contentType/>
  <cp:contentStatus/>
</cp:coreProperties>
</file>