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4770" windowHeight="4590" activeTab="0"/>
  </bookViews>
  <sheets>
    <sheet name="法人全体" sheetId="1" r:id="rId1"/>
  </sheets>
  <definedNames>
    <definedName name="_xlnm.Print_Area" localSheetId="0">'法人全体'!$A$1:$M$134</definedName>
  </definedNames>
  <calcPr fullCalcOnLoad="1"/>
</workbook>
</file>

<file path=xl/sharedStrings.xml><?xml version="1.0" encoding="utf-8"?>
<sst xmlns="http://schemas.openxmlformats.org/spreadsheetml/2006/main" count="144" uniqueCount="39">
  <si>
    <t>営業収益</t>
  </si>
  <si>
    <t>営業費用</t>
  </si>
  <si>
    <t>うち医業収益</t>
  </si>
  <si>
    <t>うち運営費負担金</t>
  </si>
  <si>
    <t>うち医業費用</t>
  </si>
  <si>
    <t>給与費</t>
  </si>
  <si>
    <t>材料費</t>
  </si>
  <si>
    <t>経費</t>
  </si>
  <si>
    <t>（単位：億円）</t>
  </si>
  <si>
    <t>全体</t>
  </si>
  <si>
    <t>項目</t>
  </si>
  <si>
    <t>急性期C</t>
  </si>
  <si>
    <t>呼吸器C</t>
  </si>
  <si>
    <t>精神C</t>
  </si>
  <si>
    <t>成人病C</t>
  </si>
  <si>
    <t>母子C</t>
  </si>
  <si>
    <t>平成18年度</t>
  </si>
  <si>
    <t>平成19年度</t>
  </si>
  <si>
    <t>平成20年度</t>
  </si>
  <si>
    <t>病院名</t>
  </si>
  <si>
    <t>平成21年度</t>
  </si>
  <si>
    <t>平成22年度</t>
  </si>
  <si>
    <t>経常収支比率</t>
  </si>
  <si>
    <t>医業収支比率</t>
  </si>
  <si>
    <t>給与費比率</t>
  </si>
  <si>
    <t>材料費比率</t>
  </si>
  <si>
    <t>経費比率</t>
  </si>
  <si>
    <t>収益</t>
  </si>
  <si>
    <t>費用</t>
  </si>
  <si>
    <t>うち退職給付費用</t>
  </si>
  <si>
    <t>営業外収益</t>
  </si>
  <si>
    <t>営業外費用</t>
  </si>
  <si>
    <t>減価償却費</t>
  </si>
  <si>
    <t>一般管理費</t>
  </si>
  <si>
    <t>当期純損益</t>
  </si>
  <si>
    <t>* 機構全体のみ一般管理費の該当項目を含む</t>
  </si>
  <si>
    <t>医業収支比率 *</t>
  </si>
  <si>
    <t>給与費比率 *</t>
  </si>
  <si>
    <t>経費比率 *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</si>
</sst>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;&quot;△ &quot;#,##0&quot;件&quot;"/>
    <numFmt numFmtId="177" formatCode="0.0%"/>
    <numFmt numFmtId="178" formatCode="#,##0;&quot;△ &quot;#,##0"/>
    <numFmt numFmtId="179" formatCode="#,##0&quot;人&quot;;&quot;△ &quot;#,##0&quot;人&quot;"/>
    <numFmt numFmtId="180" formatCode="#,##0&quot;回&quot;;&quot;△ &quot;#,##0&quot;回&quot;"/>
    <numFmt numFmtId="181" formatCode="#,##0.0;&quot;△ &quot;#,##0.0"/>
    <numFmt numFmtId="182" formatCode="#,##0.0&quot;億&quot;&quot;円&quot;;&quot;△ &quot;#,##0.0&quot;億&quot;&quot;円&quot;"/>
    <numFmt numFmtId="183" formatCode="#,##0.0&quot; &quot;;&quot;Δ&quot;#,##0.0&quot; &quot;"/>
    <numFmt numFmtId="184" formatCode="0.0_);[Red]\(0.0\)"/>
    <numFmt numFmtId="185" formatCode="#,##0.0&quot;億円　&quot;;&quot;Δ&quot;#,##0.0&quot;億円　&quot;"/>
    <numFmt numFmtId="186" formatCode="#,##0.0&quot;億円 &quot;;&quot;Δ&quot;#,##0.0&quot;億円 &quot;"/>
    <numFmt numFmtId="187" formatCode="#,##0.0&quot;億円）&quot;;&quot;Δ&quot;#,##0.0&quot;億円）&quot;"/>
    <numFmt numFmtId="188" formatCode="#,##0.0&quot; &quot;;&quot;▲&quot;#,##0.0&quot; &quot;"/>
    <numFmt numFmtId="189" formatCode="#,##0.0&quot;億円　&quot;;&quot;▲&quot;#,##0.0&quot;億円　&quot;"/>
    <numFmt numFmtId="190" formatCode="#,##0.0&quot;億円 &quot;;&quot;▲&quot;#,##0.0&quot;億円 &quot;"/>
    <numFmt numFmtId="191" formatCode="0.0_ "/>
    <numFmt numFmtId="192" formatCode="#,##0;&quot;△&quot;#,##0"/>
    <numFmt numFmtId="193" formatCode="&quot;平成&quot;#,##0&quot;年度　決算概要説明資料&quot;"/>
    <numFmt numFmtId="194" formatCode="&quot;平成&quot;#,##0&quot;年度&quot;"/>
    <numFmt numFmtId="195" formatCode="#,##0&quot;床&quot;;&quot;△&quot;#,##0&quot;床&quot;"/>
    <numFmt numFmtId="196" formatCode="#,##0.0%;&quot;△&quot;#,##0.0%"/>
    <numFmt numFmtId="197" formatCode="#,##0&quot;人&quot;;&quot;△&quot;#,##0&quot;人&quot;"/>
    <numFmt numFmtId="198" formatCode="#,##0&quot;日&quot;;&quot;△&quot;#,##0&quot;非&quot;"/>
    <numFmt numFmtId="199" formatCode="#,##0.0&quot;日&quot;;&quot;△&quot;#,##0.0&quot;日&quot;"/>
    <numFmt numFmtId="200" formatCode="#,##0&quot;円&quot;;&quot;△&quot;#,##0&quot;円&quot;"/>
    <numFmt numFmtId="201" formatCode="#,##0&quot;日&quot;;&quot;△&quot;#,##0&quot;日&quot;"/>
    <numFmt numFmtId="202" formatCode="#,##0&quot;件&quot;;&quot;△&quot;#,##0&quot;件&quot;"/>
    <numFmt numFmtId="203" formatCode="#,##0.0&quot;人&quot;;&quot;△&quot;#,##0.0&quot;人&quot;"/>
    <numFmt numFmtId="204" formatCode="[$-411]gee\.mm\.dd"/>
    <numFmt numFmtId="205" formatCode="[$-411]gee\.mm\.dd&quot;現在&quot;"/>
    <numFmt numFmtId="206" formatCode="#,##0.0"/>
    <numFmt numFmtId="207" formatCode="&quot;(&quot;#,##0;&quot;(△&quot;#,##0"/>
    <numFmt numFmtId="208" formatCode="&quot;（&quot;#,##0;&quot;（△&quot;#,##0"/>
    <numFmt numFmtId="209" formatCode="#,##0&quot;)&quot;;&quot;△&quot;#,##0&quot;)&quot;"/>
    <numFmt numFmtId="210" formatCode="#,##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_ "/>
    <numFmt numFmtId="216" formatCode="#,##0.0;&quot;▲ &quot;#,##0.0"/>
    <numFmt numFmtId="217" formatCode="#,##0;&quot;▲ &quot;#,##0"/>
    <numFmt numFmtId="218" formatCode="0.0;&quot;▲ &quot;0.0"/>
    <numFmt numFmtId="219" formatCode="#,##0.0\P;&quot;▲ &quot;#,##0.0\P"/>
    <numFmt numFmtId="220" formatCode="0;&quot;▲ &quot;0"/>
    <numFmt numFmtId="221" formatCode="#,##0&quot;百&quot;&quot;万&quot;&quot;円&quot;;&quot;▲ &quot;#,##0&quot;百&quot;&quot;万&quot;&quot;円&quot;"/>
    <numFmt numFmtId="222" formatCode="[$-411]ggge&quot;年&quot;m&quot;月&quot;d&quot;日&quot;;@"/>
    <numFmt numFmtId="223" formatCode="[$-411]ge\.m\.d;@"/>
    <numFmt numFmtId="224" formatCode="0_);[Red]\(0\)"/>
    <numFmt numFmtId="225" formatCode="#,##0_);[Red]\(#,##0\)"/>
    <numFmt numFmtId="226" formatCode="#,##0.0_ "/>
    <numFmt numFmtId="227" formatCode="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thin"/>
      <bottom style="thick"/>
    </border>
    <border>
      <left style="thin"/>
      <right style="thin"/>
      <top style="double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double"/>
    </border>
    <border>
      <left style="medium"/>
      <right style="thick"/>
      <top style="double"/>
      <bottom style="thin"/>
    </border>
    <border>
      <left style="medium"/>
      <right style="thick"/>
      <top style="thin"/>
      <bottom style="medium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 style="double"/>
      <right style="double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216" fontId="0" fillId="33" borderId="12" xfId="0" applyNumberFormat="1" applyFont="1" applyFill="1" applyBorder="1" applyAlignment="1">
      <alignment vertical="center"/>
    </xf>
    <xf numFmtId="216" fontId="0" fillId="0" borderId="13" xfId="0" applyNumberFormat="1" applyFont="1" applyBorder="1" applyAlignment="1">
      <alignment vertical="center"/>
    </xf>
    <xf numFmtId="216" fontId="0" fillId="0" borderId="13" xfId="0" applyNumberFormat="1" applyFont="1" applyBorder="1" applyAlignment="1">
      <alignment horizontal="right" vertical="center"/>
    </xf>
    <xf numFmtId="216" fontId="0" fillId="33" borderId="13" xfId="0" applyNumberFormat="1" applyFont="1" applyFill="1" applyBorder="1" applyAlignment="1">
      <alignment vertical="center"/>
    </xf>
    <xf numFmtId="216" fontId="0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16" fontId="0" fillId="33" borderId="15" xfId="0" applyNumberFormat="1" applyFont="1" applyFill="1" applyBorder="1" applyAlignment="1">
      <alignment vertical="center"/>
    </xf>
    <xf numFmtId="177" fontId="0" fillId="33" borderId="16" xfId="0" applyNumberFormat="1" applyFont="1" applyFill="1" applyBorder="1" applyAlignment="1">
      <alignment vertical="center"/>
    </xf>
    <xf numFmtId="177" fontId="0" fillId="33" borderId="17" xfId="0" applyNumberFormat="1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vertical="center"/>
    </xf>
    <xf numFmtId="177" fontId="0" fillId="33" borderId="19" xfId="0" applyNumberFormat="1" applyFont="1" applyFill="1" applyBorder="1" applyAlignment="1">
      <alignment vertical="center"/>
    </xf>
    <xf numFmtId="177" fontId="0" fillId="33" borderId="20" xfId="0" applyNumberFormat="1" applyFont="1" applyFill="1" applyBorder="1" applyAlignment="1">
      <alignment vertical="center"/>
    </xf>
    <xf numFmtId="177" fontId="0" fillId="33" borderId="21" xfId="0" applyNumberFormat="1" applyFont="1" applyFill="1" applyBorder="1" applyAlignment="1">
      <alignment vertical="center"/>
    </xf>
    <xf numFmtId="177" fontId="0" fillId="33" borderId="11" xfId="0" applyNumberFormat="1" applyFont="1" applyFill="1" applyBorder="1" applyAlignment="1">
      <alignment vertical="center"/>
    </xf>
    <xf numFmtId="177" fontId="0" fillId="33" borderId="22" xfId="0" applyNumberFormat="1" applyFont="1" applyFill="1" applyBorder="1" applyAlignment="1">
      <alignment vertical="center"/>
    </xf>
    <xf numFmtId="177" fontId="0" fillId="33" borderId="23" xfId="0" applyNumberFormat="1" applyFont="1" applyFill="1" applyBorder="1" applyAlignment="1">
      <alignment vertical="center"/>
    </xf>
    <xf numFmtId="216" fontId="0" fillId="33" borderId="24" xfId="0" applyNumberFormat="1" applyFont="1" applyFill="1" applyBorder="1" applyAlignment="1">
      <alignment vertical="center"/>
    </xf>
    <xf numFmtId="216" fontId="0" fillId="0" borderId="25" xfId="0" applyNumberFormat="1" applyFont="1" applyBorder="1" applyAlignment="1">
      <alignment vertical="center"/>
    </xf>
    <xf numFmtId="216" fontId="0" fillId="0" borderId="25" xfId="0" applyNumberFormat="1" applyFont="1" applyBorder="1" applyAlignment="1">
      <alignment horizontal="right" vertical="center"/>
    </xf>
    <xf numFmtId="216" fontId="0" fillId="33" borderId="25" xfId="0" applyNumberFormat="1" applyFont="1" applyFill="1" applyBorder="1" applyAlignment="1">
      <alignment vertical="center"/>
    </xf>
    <xf numFmtId="216" fontId="0" fillId="33" borderId="26" xfId="0" applyNumberFormat="1" applyFont="1" applyFill="1" applyBorder="1" applyAlignment="1">
      <alignment vertical="center"/>
    </xf>
    <xf numFmtId="177" fontId="0" fillId="33" borderId="27" xfId="0" applyNumberFormat="1" applyFont="1" applyFill="1" applyBorder="1" applyAlignment="1">
      <alignment vertical="center"/>
    </xf>
    <xf numFmtId="216" fontId="0" fillId="33" borderId="28" xfId="0" applyNumberFormat="1" applyFont="1" applyFill="1" applyBorder="1" applyAlignment="1">
      <alignment vertical="center"/>
    </xf>
    <xf numFmtId="216" fontId="0" fillId="0" borderId="29" xfId="0" applyNumberFormat="1" applyFont="1" applyBorder="1" applyAlignment="1">
      <alignment vertical="center"/>
    </xf>
    <xf numFmtId="177" fontId="0" fillId="33" borderId="30" xfId="0" applyNumberFormat="1" applyFont="1" applyFill="1" applyBorder="1" applyAlignment="1">
      <alignment vertical="center"/>
    </xf>
    <xf numFmtId="216" fontId="0" fillId="33" borderId="31" xfId="0" applyNumberFormat="1" applyFont="1" applyFill="1" applyBorder="1" applyAlignment="1">
      <alignment vertical="center"/>
    </xf>
    <xf numFmtId="216" fontId="0" fillId="0" borderId="11" xfId="0" applyNumberFormat="1" applyFont="1" applyBorder="1" applyAlignment="1">
      <alignment vertical="center"/>
    </xf>
    <xf numFmtId="216" fontId="0" fillId="33" borderId="11" xfId="0" applyNumberFormat="1" applyFont="1" applyFill="1" applyBorder="1" applyAlignment="1">
      <alignment vertical="center"/>
    </xf>
    <xf numFmtId="216" fontId="0" fillId="33" borderId="32" xfId="0" applyNumberFormat="1" applyFont="1" applyFill="1" applyBorder="1" applyAlignment="1">
      <alignment vertical="center"/>
    </xf>
    <xf numFmtId="216" fontId="0" fillId="33" borderId="10" xfId="0" applyNumberFormat="1" applyFont="1" applyFill="1" applyBorder="1" applyAlignment="1">
      <alignment vertical="center"/>
    </xf>
    <xf numFmtId="216" fontId="0" fillId="0" borderId="33" xfId="0" applyNumberFormat="1" applyFont="1" applyBorder="1" applyAlignment="1">
      <alignment vertical="center"/>
    </xf>
    <xf numFmtId="177" fontId="0" fillId="33" borderId="34" xfId="0" applyNumberFormat="1" applyFont="1" applyFill="1" applyBorder="1" applyAlignment="1">
      <alignment vertical="center"/>
    </xf>
    <xf numFmtId="177" fontId="0" fillId="33" borderId="25" xfId="0" applyNumberFormat="1" applyFont="1" applyFill="1" applyBorder="1" applyAlignment="1">
      <alignment vertical="center"/>
    </xf>
    <xf numFmtId="216" fontId="0" fillId="33" borderId="35" xfId="0" applyNumberFormat="1" applyFont="1" applyFill="1" applyBorder="1" applyAlignment="1">
      <alignment vertical="center"/>
    </xf>
    <xf numFmtId="216" fontId="0" fillId="0" borderId="36" xfId="0" applyNumberFormat="1" applyFont="1" applyBorder="1" applyAlignment="1">
      <alignment vertical="center"/>
    </xf>
    <xf numFmtId="216" fontId="0" fillId="33" borderId="36" xfId="0" applyNumberFormat="1" applyFont="1" applyFill="1" applyBorder="1" applyAlignment="1">
      <alignment vertical="center"/>
    </xf>
    <xf numFmtId="216" fontId="0" fillId="33" borderId="37" xfId="0" applyNumberFormat="1" applyFont="1" applyFill="1" applyBorder="1" applyAlignment="1">
      <alignment vertical="center"/>
    </xf>
    <xf numFmtId="177" fontId="0" fillId="33" borderId="38" xfId="0" applyNumberFormat="1" applyFont="1" applyFill="1" applyBorder="1" applyAlignment="1">
      <alignment vertical="center"/>
    </xf>
    <xf numFmtId="177" fontId="0" fillId="33" borderId="36" xfId="0" applyNumberFormat="1" applyFont="1" applyFill="1" applyBorder="1" applyAlignment="1">
      <alignment vertical="center"/>
    </xf>
    <xf numFmtId="177" fontId="0" fillId="33" borderId="39" xfId="0" applyNumberFormat="1" applyFont="1" applyFill="1" applyBorder="1" applyAlignment="1">
      <alignment vertical="center"/>
    </xf>
    <xf numFmtId="216" fontId="0" fillId="0" borderId="40" xfId="0" applyNumberFormat="1" applyFont="1" applyBorder="1" applyAlignment="1">
      <alignment vertical="center"/>
    </xf>
    <xf numFmtId="177" fontId="0" fillId="33" borderId="41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216" fontId="0" fillId="0" borderId="36" xfId="0" applyNumberFormat="1" applyFont="1" applyBorder="1" applyAlignment="1">
      <alignment horizontal="right" vertical="center"/>
    </xf>
    <xf numFmtId="216" fontId="0" fillId="33" borderId="43" xfId="0" applyNumberFormat="1" applyFont="1" applyFill="1" applyBorder="1" applyAlignment="1">
      <alignment vertical="center"/>
    </xf>
    <xf numFmtId="216" fontId="0" fillId="0" borderId="44" xfId="0" applyNumberFormat="1" applyFont="1" applyBorder="1" applyAlignment="1">
      <alignment vertical="center"/>
    </xf>
    <xf numFmtId="227" fontId="0" fillId="0" borderId="36" xfId="0" applyNumberFormat="1" applyBorder="1" applyAlignment="1">
      <alignment vertical="center"/>
    </xf>
    <xf numFmtId="0" fontId="9" fillId="0" borderId="45" xfId="0" applyFont="1" applyBorder="1" applyAlignment="1">
      <alignment horizontal="right" vertical="center"/>
    </xf>
    <xf numFmtId="177" fontId="8" fillId="0" borderId="42" xfId="0" applyNumberFormat="1" applyFont="1" applyFill="1" applyBorder="1" applyAlignment="1">
      <alignment vertical="center"/>
    </xf>
    <xf numFmtId="177" fontId="0" fillId="33" borderId="46" xfId="0" applyNumberFormat="1" applyFont="1" applyFill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33" borderId="51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52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53" xfId="0" applyFont="1" applyFill="1" applyBorder="1" applyAlignment="1">
      <alignment horizontal="left" vertical="center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33" borderId="61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4" fillId="33" borderId="6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63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4" fillId="33" borderId="64" xfId="0" applyFont="1" applyFill="1" applyBorder="1" applyAlignment="1">
      <alignment horizontal="left" vertical="center"/>
    </xf>
    <xf numFmtId="0" fontId="0" fillId="0" borderId="65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4" fillId="33" borderId="67" xfId="0" applyFont="1" applyFill="1" applyBorder="1" applyAlignment="1">
      <alignment horizontal="left" vertical="center"/>
    </xf>
    <xf numFmtId="0" fontId="4" fillId="33" borderId="68" xfId="0" applyFont="1" applyFill="1" applyBorder="1" applyAlignment="1">
      <alignment horizontal="left" vertical="center"/>
    </xf>
    <xf numFmtId="0" fontId="0" fillId="0" borderId="69" xfId="0" applyBorder="1" applyAlignment="1">
      <alignment horizontal="center" vertical="center" textRotation="255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95250</xdr:rowOff>
    </xdr:to>
    <xdr:sp>
      <xdr:nvSpPr>
        <xdr:cNvPr id="1" name="Rectangle 3"/>
        <xdr:cNvSpPr>
          <a:spLocks/>
        </xdr:cNvSpPr>
      </xdr:nvSpPr>
      <xdr:spPr>
        <a:xfrm>
          <a:off x="3200400" y="723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・暫定的に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看護体制を確保し、目標達成（単年度黒字化）をめざす。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・病院のあり方を検討し、将来方向を示す。
・必要に応じて職員体制のあり方・適正病床数について検討する。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" name="Rectangle 5"/>
        <xdr:cNvSpPr>
          <a:spLocks/>
        </xdr:cNvSpPr>
      </xdr:nvSpPr>
      <xdr:spPr>
        <a:xfrm>
          <a:off x="3200400" y="4114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中期計画での目標をベースに、現経営状況や診療報酬制度改定を加味して設定。（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H21.1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理事会で設定）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" name="Rectangle 6"/>
        <xdr:cNvSpPr>
          <a:spLocks/>
        </xdr:cNvSpPr>
      </xdr:nvSpPr>
      <xdr:spPr>
        <a:xfrm>
          <a:off x="3200400" y="4114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不良債務残高は、３１．０億円で、今後、２０年度の実績以上をあげれば残りの２年間で解消できる見通し。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95250</xdr:rowOff>
    </xdr:to>
    <xdr:sp>
      <xdr:nvSpPr>
        <xdr:cNvPr id="4" name="Rectangle 8"/>
        <xdr:cNvSpPr>
          <a:spLocks/>
        </xdr:cNvSpPr>
      </xdr:nvSpPr>
      <xdr:spPr>
        <a:xfrm>
          <a:off x="5734050" y="723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・暫定的に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看護体制を確保し、目標達成（単年度黒字化）をめざす。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・病院のあり方を検討し、将来方向を示す。
・必要に応じて職員体制のあり方・適正病床数について検討する。</a:t>
          </a:r>
        </a:p>
      </xdr:txBody>
    </xdr:sp>
    <xdr:clientData/>
  </xdr:twoCellAnchor>
  <xdr:twoCellAnchor>
    <xdr:from>
      <xdr:col>19</xdr:col>
      <xdr:colOff>76200</xdr:colOff>
      <xdr:row>4</xdr:row>
      <xdr:rowOff>0</xdr:rowOff>
    </xdr:from>
    <xdr:to>
      <xdr:col>23</xdr:col>
      <xdr:colOff>476250</xdr:colOff>
      <xdr:row>5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11991975" y="723900"/>
          <a:ext cx="33432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95250</xdr:rowOff>
    </xdr:to>
    <xdr:sp>
      <xdr:nvSpPr>
        <xdr:cNvPr id="6" name="Rectangle 11"/>
        <xdr:cNvSpPr>
          <a:spLocks/>
        </xdr:cNvSpPr>
      </xdr:nvSpPr>
      <xdr:spPr>
        <a:xfrm>
          <a:off x="10572750" y="723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・暫定的に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看護体制を確保し、目標達成（単年度黒字化）をめざす。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・病院のあり方を検討し、将来方向を示す。
・必要に応じて職員体制のあり方・適正病床数について検討する。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7" name="Rectangle 12"/>
        <xdr:cNvSpPr>
          <a:spLocks/>
        </xdr:cNvSpPr>
      </xdr:nvSpPr>
      <xdr:spPr>
        <a:xfrm>
          <a:off x="8534400" y="11620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病院別では、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年度に急性期・総合医療センターが黒字に転換し、呼吸器・アレルギー医療センターを除く、４病院が黒字を確保。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114300</xdr:rowOff>
    </xdr:from>
    <xdr:to>
      <xdr:col>8</xdr:col>
      <xdr:colOff>0</xdr:colOff>
      <xdr:row>2</xdr:row>
      <xdr:rowOff>123825</xdr:rowOff>
    </xdr:to>
    <xdr:pic>
      <xdr:nvPicPr>
        <xdr:cNvPr id="8" name="Picture 24" descr="simbolmark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143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95250</xdr:rowOff>
    </xdr:to>
    <xdr:sp>
      <xdr:nvSpPr>
        <xdr:cNvPr id="9" name="Rectangle 34"/>
        <xdr:cNvSpPr>
          <a:spLocks/>
        </xdr:cNvSpPr>
      </xdr:nvSpPr>
      <xdr:spPr>
        <a:xfrm>
          <a:off x="7000875" y="723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・暫定的に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看護体制を確保し、目標達成（単年度黒字化）をめざす。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・病院のあり方を検討し、将来方向を示す。
・必要に応じて職員体制のあり方・適正病床数について検討する。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95250</xdr:rowOff>
    </xdr:to>
    <xdr:sp>
      <xdr:nvSpPr>
        <xdr:cNvPr id="10" name="Rectangle 36"/>
        <xdr:cNvSpPr>
          <a:spLocks/>
        </xdr:cNvSpPr>
      </xdr:nvSpPr>
      <xdr:spPr>
        <a:xfrm>
          <a:off x="8267700" y="723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・暫定的に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看護体制を確保し、目標達成（単年度黒字化）をめざす。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・病院のあり方を検討し、将来方向を示す。
・必要に応じて職員体制のあり方・適正病床数について検討する。</a:t>
          </a:r>
        </a:p>
      </xdr:txBody>
    </xdr:sp>
    <xdr:clientData/>
  </xdr:twoCellAnchor>
  <xdr:twoCellAnchor>
    <xdr:from>
      <xdr:col>13</xdr:col>
      <xdr:colOff>0</xdr:colOff>
      <xdr:row>72</xdr:row>
      <xdr:rowOff>0</xdr:rowOff>
    </xdr:from>
    <xdr:to>
      <xdr:col>15</xdr:col>
      <xdr:colOff>0</xdr:colOff>
      <xdr:row>72</xdr:row>
      <xdr:rowOff>0</xdr:rowOff>
    </xdr:to>
    <xdr:sp>
      <xdr:nvSpPr>
        <xdr:cNvPr id="11" name="Rectangle 37"/>
        <xdr:cNvSpPr>
          <a:spLocks/>
        </xdr:cNvSpPr>
      </xdr:nvSpPr>
      <xdr:spPr>
        <a:xfrm>
          <a:off x="8534400" y="1322070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病院別では、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年度に急性期・総合医療センターが黒字に転換し、呼吸器・アレルギー医療センターを除く、４病院が黒字を確保。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95250</xdr:rowOff>
    </xdr:to>
    <xdr:sp>
      <xdr:nvSpPr>
        <xdr:cNvPr id="12" name="Rectangle 38"/>
        <xdr:cNvSpPr>
          <a:spLocks/>
        </xdr:cNvSpPr>
      </xdr:nvSpPr>
      <xdr:spPr>
        <a:xfrm>
          <a:off x="3200400" y="1278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・暫定的に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看護体制を確保し、目標達成（単年度黒字化）をめざす。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・病院のあり方を検討し、将来方向を示す。
・必要に応じて職員体制のあり方・適正病床数について検討する。</a:t>
          </a:r>
        </a:p>
      </xdr:txBody>
    </xdr:sp>
    <xdr:clientData/>
  </xdr:twoCellAnchor>
  <xdr:twoCellAnchor>
    <xdr:from>
      <xdr:col>10</xdr:col>
      <xdr:colOff>0</xdr:colOff>
      <xdr:row>70</xdr:row>
      <xdr:rowOff>0</xdr:rowOff>
    </xdr:from>
    <xdr:to>
      <xdr:col>10</xdr:col>
      <xdr:colOff>0</xdr:colOff>
      <xdr:row>70</xdr:row>
      <xdr:rowOff>95250</xdr:rowOff>
    </xdr:to>
    <xdr:sp>
      <xdr:nvSpPr>
        <xdr:cNvPr id="13" name="Rectangle 39"/>
        <xdr:cNvSpPr>
          <a:spLocks/>
        </xdr:cNvSpPr>
      </xdr:nvSpPr>
      <xdr:spPr>
        <a:xfrm>
          <a:off x="5734050" y="1278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・暫定的に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看護体制を確保し、目標達成（単年度黒字化）をめざす。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・病院のあり方を検討し、将来方向を示す。
・必要に応じて職員体制のあり方・適正病床数について検討する。</a:t>
          </a:r>
        </a:p>
      </xdr:txBody>
    </xdr:sp>
    <xdr:clientData/>
  </xdr:twoCellAnchor>
  <xdr:twoCellAnchor>
    <xdr:from>
      <xdr:col>19</xdr:col>
      <xdr:colOff>76200</xdr:colOff>
      <xdr:row>70</xdr:row>
      <xdr:rowOff>0</xdr:rowOff>
    </xdr:from>
    <xdr:to>
      <xdr:col>23</xdr:col>
      <xdr:colOff>476250</xdr:colOff>
      <xdr:row>71</xdr:row>
      <xdr:rowOff>0</xdr:rowOff>
    </xdr:to>
    <xdr:sp>
      <xdr:nvSpPr>
        <xdr:cNvPr id="14" name="Rectangle 40"/>
        <xdr:cNvSpPr>
          <a:spLocks/>
        </xdr:cNvSpPr>
      </xdr:nvSpPr>
      <xdr:spPr>
        <a:xfrm>
          <a:off x="11991975" y="12782550"/>
          <a:ext cx="33432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16</xdr:col>
      <xdr:colOff>0</xdr:colOff>
      <xdr:row>70</xdr:row>
      <xdr:rowOff>0</xdr:rowOff>
    </xdr:from>
    <xdr:to>
      <xdr:col>16</xdr:col>
      <xdr:colOff>0</xdr:colOff>
      <xdr:row>70</xdr:row>
      <xdr:rowOff>95250</xdr:rowOff>
    </xdr:to>
    <xdr:sp>
      <xdr:nvSpPr>
        <xdr:cNvPr id="15" name="Rectangle 41"/>
        <xdr:cNvSpPr>
          <a:spLocks/>
        </xdr:cNvSpPr>
      </xdr:nvSpPr>
      <xdr:spPr>
        <a:xfrm>
          <a:off x="10572750" y="1278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・暫定的に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看護体制を確保し、目標達成（単年度黒字化）をめざす。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・病院のあり方を検討し、将来方向を示す。
・必要に応じて職員体制のあり方・適正病床数について検討する。</a:t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11</xdr:col>
      <xdr:colOff>0</xdr:colOff>
      <xdr:row>70</xdr:row>
      <xdr:rowOff>95250</xdr:rowOff>
    </xdr:to>
    <xdr:sp>
      <xdr:nvSpPr>
        <xdr:cNvPr id="16" name="Rectangle 42"/>
        <xdr:cNvSpPr>
          <a:spLocks/>
        </xdr:cNvSpPr>
      </xdr:nvSpPr>
      <xdr:spPr>
        <a:xfrm>
          <a:off x="7000875" y="1278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・暫定的に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看護体制を確保し、目標達成（単年度黒字化）をめざす。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・病院のあり方を検討し、将来方向を示す。
・必要に応じて職員体制のあり方・適正病床数について検討する。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95250</xdr:rowOff>
    </xdr:to>
    <xdr:sp>
      <xdr:nvSpPr>
        <xdr:cNvPr id="17" name="Rectangle 43"/>
        <xdr:cNvSpPr>
          <a:spLocks/>
        </xdr:cNvSpPr>
      </xdr:nvSpPr>
      <xdr:spPr>
        <a:xfrm>
          <a:off x="8267700" y="1278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・暫定的に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看護体制を確保し、目標達成（単年度黒字化）をめざす。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・病院のあり方を検討し、将来方向を示す。
・必要に応じて職員体制のあり方・適正病床数について検討する。</a:t>
          </a:r>
        </a:p>
      </xdr:txBody>
    </xdr:sp>
    <xdr:clientData/>
  </xdr:twoCellAnchor>
  <xdr:twoCellAnchor>
    <xdr:from>
      <xdr:col>6</xdr:col>
      <xdr:colOff>600075</xdr:colOff>
      <xdr:row>0</xdr:row>
      <xdr:rowOff>142875</xdr:rowOff>
    </xdr:from>
    <xdr:to>
      <xdr:col>10</xdr:col>
      <xdr:colOff>647700</xdr:colOff>
      <xdr:row>4</xdr:row>
      <xdr:rowOff>133350</xdr:rowOff>
    </xdr:to>
    <xdr:sp>
      <xdr:nvSpPr>
        <xdr:cNvPr id="18" name="Rectangle 44"/>
        <xdr:cNvSpPr>
          <a:spLocks/>
        </xdr:cNvSpPr>
      </xdr:nvSpPr>
      <xdr:spPr>
        <a:xfrm>
          <a:off x="1571625" y="142875"/>
          <a:ext cx="48101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地方独立行政法人大阪府立病院機構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法人化後の各病院の損益について</a:t>
          </a:r>
        </a:p>
      </xdr:txBody>
    </xdr:sp>
    <xdr:clientData/>
  </xdr:twoCellAnchor>
  <xdr:twoCellAnchor>
    <xdr:from>
      <xdr:col>6</xdr:col>
      <xdr:colOff>685800</xdr:colOff>
      <xdr:row>2</xdr:row>
      <xdr:rowOff>28575</xdr:rowOff>
    </xdr:from>
    <xdr:to>
      <xdr:col>7</xdr:col>
      <xdr:colOff>190500</xdr:colOff>
      <xdr:row>3</xdr:row>
      <xdr:rowOff>200025</xdr:rowOff>
    </xdr:to>
    <xdr:pic>
      <xdr:nvPicPr>
        <xdr:cNvPr id="19" name="Picture 45" descr="simbolmark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371475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171450</xdr:colOff>
      <xdr:row>0</xdr:row>
      <xdr:rowOff>133350</xdr:rowOff>
    </xdr:from>
    <xdr:ext cx="1143000" cy="333375"/>
    <xdr:sp>
      <xdr:nvSpPr>
        <xdr:cNvPr id="20" name="Rectangle 1990"/>
        <xdr:cNvSpPr>
          <a:spLocks/>
        </xdr:cNvSpPr>
      </xdr:nvSpPr>
      <xdr:spPr>
        <a:xfrm>
          <a:off x="7172325" y="133350"/>
          <a:ext cx="11430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資料９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34"/>
  <sheetViews>
    <sheetView tabSelected="1" view="pageBreakPreview" zoomScaleSheetLayoutView="100" zoomScalePageLayoutView="0" workbookViewId="0" topLeftCell="A148">
      <selection activeCell="K3" sqref="K3"/>
    </sheetView>
  </sheetViews>
  <sheetFormatPr defaultColWidth="9.00390625" defaultRowHeight="13.5"/>
  <cols>
    <col min="1" max="1" width="2.625" style="0" customWidth="1"/>
    <col min="2" max="2" width="4.75390625" style="0" customWidth="1"/>
    <col min="3" max="3" width="1.25" style="0" customWidth="1"/>
    <col min="4" max="6" width="1.37890625" style="0" customWidth="1"/>
    <col min="7" max="7" width="12.625" style="0" customWidth="1"/>
    <col min="8" max="12" width="16.625" style="0" customWidth="1"/>
    <col min="13" max="13" width="3.50390625" style="0" customWidth="1"/>
    <col min="14" max="15" width="10.625" style="0" customWidth="1"/>
    <col min="16" max="16" width="5.50390625" style="0" customWidth="1"/>
    <col min="17" max="17" width="1.4921875" style="0" customWidth="1"/>
    <col min="18" max="18" width="14.625" style="0" customWidth="1"/>
    <col min="19" max="19" width="1.4921875" style="0" customWidth="1"/>
    <col min="20" max="20" width="11.625" style="0" bestFit="1" customWidth="1"/>
  </cols>
  <sheetData>
    <row r="4" spans="2:16" ht="16.5" customHeight="1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7.25" customHeight="1" thickBot="1">
      <c r="B5" s="1"/>
      <c r="C5" s="1"/>
      <c r="D5" s="1"/>
      <c r="E5" s="1"/>
      <c r="F5" s="1"/>
      <c r="G5" s="1"/>
      <c r="H5" s="1"/>
      <c r="I5" s="1"/>
      <c r="J5" s="11"/>
      <c r="K5" s="11"/>
      <c r="L5" s="58" t="s">
        <v>8</v>
      </c>
      <c r="M5" s="1"/>
      <c r="N5" s="1"/>
      <c r="O5" s="1"/>
      <c r="P5" s="1"/>
    </row>
    <row r="6" spans="2:16" ht="17.25" customHeight="1" thickTop="1">
      <c r="B6" s="81" t="s">
        <v>19</v>
      </c>
      <c r="C6" s="83" t="s">
        <v>10</v>
      </c>
      <c r="D6" s="84"/>
      <c r="E6" s="84"/>
      <c r="F6" s="84"/>
      <c r="G6" s="85"/>
      <c r="H6" s="107" t="s">
        <v>16</v>
      </c>
      <c r="I6" s="109" t="s">
        <v>17</v>
      </c>
      <c r="J6" s="109" t="s">
        <v>18</v>
      </c>
      <c r="K6" s="111" t="s">
        <v>20</v>
      </c>
      <c r="L6" s="105" t="s">
        <v>21</v>
      </c>
      <c r="M6" s="1"/>
      <c r="N6" s="1"/>
      <c r="O6" s="1"/>
      <c r="P6" s="1"/>
    </row>
    <row r="7" spans="2:16" ht="18.75" customHeight="1" thickBot="1">
      <c r="B7" s="82"/>
      <c r="C7" s="86"/>
      <c r="D7" s="87"/>
      <c r="E7" s="87"/>
      <c r="F7" s="87"/>
      <c r="G7" s="88"/>
      <c r="H7" s="108"/>
      <c r="I7" s="110"/>
      <c r="J7" s="110"/>
      <c r="K7" s="112"/>
      <c r="L7" s="106"/>
      <c r="P7" s="2"/>
    </row>
    <row r="8" spans="2:16" ht="14.25" customHeight="1">
      <c r="B8" s="99" t="s">
        <v>9</v>
      </c>
      <c r="C8" s="94" t="s">
        <v>27</v>
      </c>
      <c r="D8" s="95"/>
      <c r="E8" s="95"/>
      <c r="F8" s="95"/>
      <c r="G8" s="95"/>
      <c r="H8" s="6">
        <v>596.64920872</v>
      </c>
      <c r="I8" s="23">
        <v>618.2006009300001</v>
      </c>
      <c r="J8" s="32">
        <v>624.9286273399999</v>
      </c>
      <c r="K8" s="23">
        <v>654.57573071</v>
      </c>
      <c r="L8" s="40">
        <v>685.5872287300001</v>
      </c>
      <c r="P8" s="2"/>
    </row>
    <row r="9" spans="2:16" ht="14.25" customHeight="1">
      <c r="B9" s="100"/>
      <c r="C9" s="61"/>
      <c r="D9" s="62" t="s">
        <v>0</v>
      </c>
      <c r="E9" s="63"/>
      <c r="F9" s="63"/>
      <c r="G9" s="63"/>
      <c r="H9" s="7">
        <v>585.84039141</v>
      </c>
      <c r="I9" s="24">
        <v>609.53826255</v>
      </c>
      <c r="J9" s="33">
        <v>616.43433061</v>
      </c>
      <c r="K9" s="24">
        <v>646.67503607</v>
      </c>
      <c r="L9" s="41">
        <v>677.28864036</v>
      </c>
      <c r="P9" s="2"/>
    </row>
    <row r="10" spans="2:16" ht="14.25" customHeight="1">
      <c r="B10" s="100"/>
      <c r="C10" s="61"/>
      <c r="D10" s="92"/>
      <c r="E10" s="63" t="s">
        <v>2</v>
      </c>
      <c r="F10" s="63"/>
      <c r="G10" s="63"/>
      <c r="H10" s="7">
        <v>433.40099801</v>
      </c>
      <c r="I10" s="24">
        <v>452.34385507</v>
      </c>
      <c r="J10" s="33">
        <v>472.78405025</v>
      </c>
      <c r="K10" s="24">
        <v>504.93221975</v>
      </c>
      <c r="L10" s="41">
        <v>532.49882746</v>
      </c>
      <c r="P10" s="2"/>
    </row>
    <row r="11" spans="2:16" ht="14.25" customHeight="1">
      <c r="B11" s="100"/>
      <c r="C11" s="61"/>
      <c r="D11" s="93"/>
      <c r="E11" s="68" t="s">
        <v>3</v>
      </c>
      <c r="F11" s="68"/>
      <c r="G11" s="68"/>
      <c r="H11" s="8">
        <v>135.16142</v>
      </c>
      <c r="I11" s="25">
        <v>138.63545</v>
      </c>
      <c r="J11" s="33">
        <v>130.85464</v>
      </c>
      <c r="K11" s="25">
        <v>130.58721</v>
      </c>
      <c r="L11" s="54">
        <v>136.41991</v>
      </c>
      <c r="P11" s="2"/>
    </row>
    <row r="12" spans="2:16" ht="14.25" customHeight="1">
      <c r="B12" s="100"/>
      <c r="C12" s="61"/>
      <c r="D12" s="65" t="s">
        <v>30</v>
      </c>
      <c r="E12" s="66"/>
      <c r="F12" s="66"/>
      <c r="G12" s="67"/>
      <c r="H12" s="8">
        <v>10.32193668</v>
      </c>
      <c r="I12" s="25">
        <v>8.66233838</v>
      </c>
      <c r="J12" s="33">
        <v>8.49429673</v>
      </c>
      <c r="K12" s="25">
        <v>7.90069464</v>
      </c>
      <c r="L12" s="54">
        <v>8.287595</v>
      </c>
      <c r="P12" s="2"/>
    </row>
    <row r="13" spans="2:16" ht="14.25" customHeight="1">
      <c r="B13" s="100"/>
      <c r="C13" s="76" t="s">
        <v>28</v>
      </c>
      <c r="D13" s="77"/>
      <c r="E13" s="77"/>
      <c r="F13" s="77"/>
      <c r="G13" s="77"/>
      <c r="H13" s="9">
        <v>585.56250613</v>
      </c>
      <c r="I13" s="26">
        <v>616.84415718</v>
      </c>
      <c r="J13" s="34">
        <v>616.3109303399999</v>
      </c>
      <c r="K13" s="26">
        <v>629.0577513200001</v>
      </c>
      <c r="L13" s="42">
        <v>655.41360367</v>
      </c>
      <c r="P13" s="2"/>
    </row>
    <row r="14" spans="2:16" ht="14.25" customHeight="1">
      <c r="B14" s="100"/>
      <c r="C14" s="64"/>
      <c r="D14" s="62" t="s">
        <v>1</v>
      </c>
      <c r="E14" s="63"/>
      <c r="F14" s="63"/>
      <c r="G14" s="63"/>
      <c r="H14" s="7">
        <v>564.73595274</v>
      </c>
      <c r="I14" s="24">
        <v>595.88995662</v>
      </c>
      <c r="J14" s="33">
        <v>596.04148945</v>
      </c>
      <c r="K14" s="24">
        <v>608.64458505</v>
      </c>
      <c r="L14" s="41">
        <v>634.45069906</v>
      </c>
      <c r="P14" s="2"/>
    </row>
    <row r="15" spans="2:16" ht="14.25" customHeight="1">
      <c r="B15" s="100"/>
      <c r="C15" s="64"/>
      <c r="D15" s="64"/>
      <c r="E15" s="62" t="s">
        <v>4</v>
      </c>
      <c r="F15" s="63"/>
      <c r="G15" s="63"/>
      <c r="H15" s="7">
        <v>556.20808876</v>
      </c>
      <c r="I15" s="24">
        <v>587.39083743</v>
      </c>
      <c r="J15" s="33">
        <v>586.98066022</v>
      </c>
      <c r="K15" s="24">
        <v>600.68833527</v>
      </c>
      <c r="L15" s="41">
        <v>625.47288609</v>
      </c>
      <c r="P15" s="2"/>
    </row>
    <row r="16" spans="2:16" ht="14.25" customHeight="1">
      <c r="B16" s="100"/>
      <c r="C16" s="64"/>
      <c r="D16" s="64"/>
      <c r="E16" s="64"/>
      <c r="F16" s="69" t="s">
        <v>5</v>
      </c>
      <c r="G16" s="68"/>
      <c r="H16" s="7">
        <v>301.13038674</v>
      </c>
      <c r="I16" s="24">
        <v>313.82661597</v>
      </c>
      <c r="J16" s="33">
        <v>312.38333094</v>
      </c>
      <c r="K16" s="24">
        <v>311.58067558</v>
      </c>
      <c r="L16" s="41">
        <v>325.40007594</v>
      </c>
      <c r="P16" s="2"/>
    </row>
    <row r="17" spans="2:16" ht="14.25" customHeight="1">
      <c r="B17" s="100"/>
      <c r="C17" s="64"/>
      <c r="D17" s="64"/>
      <c r="E17" s="64"/>
      <c r="F17" s="4"/>
      <c r="G17" s="5" t="s">
        <v>29</v>
      </c>
      <c r="H17" s="7">
        <v>15.58160634</v>
      </c>
      <c r="I17" s="24">
        <v>15.67200967</v>
      </c>
      <c r="J17" s="33">
        <v>14.83955129</v>
      </c>
      <c r="K17" s="24">
        <v>14.10027762</v>
      </c>
      <c r="L17" s="41">
        <v>14.85880411</v>
      </c>
      <c r="P17" s="2"/>
    </row>
    <row r="18" spans="2:16" ht="14.25" customHeight="1">
      <c r="B18" s="100"/>
      <c r="C18" s="64"/>
      <c r="D18" s="64"/>
      <c r="E18" s="64"/>
      <c r="F18" s="68" t="s">
        <v>6</v>
      </c>
      <c r="G18" s="68"/>
      <c r="H18" s="7">
        <v>124.93149812</v>
      </c>
      <c r="I18" s="24">
        <v>132.61592055</v>
      </c>
      <c r="J18" s="33">
        <v>132.69373549</v>
      </c>
      <c r="K18" s="24">
        <v>141.82340255</v>
      </c>
      <c r="L18" s="41">
        <v>145.12430292</v>
      </c>
      <c r="P18" s="2"/>
    </row>
    <row r="19" spans="2:16" ht="14.25" customHeight="1">
      <c r="B19" s="100"/>
      <c r="C19" s="64"/>
      <c r="D19" s="64"/>
      <c r="E19" s="64"/>
      <c r="F19" s="68" t="s">
        <v>32</v>
      </c>
      <c r="G19" s="68"/>
      <c r="H19" s="7">
        <v>46.95329345</v>
      </c>
      <c r="I19" s="24">
        <v>52.82190283</v>
      </c>
      <c r="J19" s="33">
        <v>48.24353981</v>
      </c>
      <c r="K19" s="24">
        <v>50.77924732</v>
      </c>
      <c r="L19" s="41">
        <v>54.28717878</v>
      </c>
      <c r="P19" s="2"/>
    </row>
    <row r="20" spans="2:16" ht="14.25" customHeight="1">
      <c r="B20" s="100"/>
      <c r="C20" s="64"/>
      <c r="D20" s="64"/>
      <c r="E20" s="70"/>
      <c r="F20" s="71" t="s">
        <v>7</v>
      </c>
      <c r="G20" s="72"/>
      <c r="H20" s="10">
        <v>79.0488818</v>
      </c>
      <c r="I20" s="30">
        <v>84.07727004</v>
      </c>
      <c r="J20" s="37">
        <v>89.52103455</v>
      </c>
      <c r="K20" s="30">
        <v>91.93686604</v>
      </c>
      <c r="L20" s="47">
        <v>95.91407395</v>
      </c>
      <c r="P20" s="2"/>
    </row>
    <row r="21" spans="2:16" ht="14.25" customHeight="1">
      <c r="B21" s="100"/>
      <c r="C21" s="64"/>
      <c r="D21" s="70"/>
      <c r="E21" s="65" t="s">
        <v>33</v>
      </c>
      <c r="F21" s="66"/>
      <c r="G21" s="67"/>
      <c r="H21" s="10">
        <v>8.52786398</v>
      </c>
      <c r="I21" s="30">
        <v>8.49911919</v>
      </c>
      <c r="J21" s="37">
        <v>9.06082923</v>
      </c>
      <c r="K21" s="30">
        <v>7.95624978</v>
      </c>
      <c r="L21" s="47">
        <v>8.97781297</v>
      </c>
      <c r="P21" s="2"/>
    </row>
    <row r="22" spans="2:16" ht="14.25" customHeight="1">
      <c r="B22" s="100"/>
      <c r="C22" s="64"/>
      <c r="D22" s="65" t="s">
        <v>31</v>
      </c>
      <c r="E22" s="66"/>
      <c r="F22" s="66"/>
      <c r="G22" s="67"/>
      <c r="H22" s="10">
        <v>20.73112492</v>
      </c>
      <c r="I22" s="30">
        <v>20.91004317</v>
      </c>
      <c r="J22" s="37">
        <v>20.26705596</v>
      </c>
      <c r="K22" s="30">
        <v>19.73350014</v>
      </c>
      <c r="L22" s="47">
        <v>19.77198528</v>
      </c>
      <c r="P22" s="2"/>
    </row>
    <row r="23" spans="2:16" ht="14.25" customHeight="1" thickBot="1">
      <c r="B23" s="100"/>
      <c r="C23" s="73" t="s">
        <v>34</v>
      </c>
      <c r="D23" s="74"/>
      <c r="E23" s="74"/>
      <c r="F23" s="74"/>
      <c r="G23" s="75"/>
      <c r="H23" s="12">
        <v>11.08670259</v>
      </c>
      <c r="I23" s="27">
        <v>1.35644375</v>
      </c>
      <c r="J23" s="35">
        <v>8.617697</v>
      </c>
      <c r="K23" s="27">
        <v>25.51797939</v>
      </c>
      <c r="L23" s="43">
        <v>30.17362506</v>
      </c>
      <c r="P23" s="2"/>
    </row>
    <row r="24" spans="2:16" ht="14.25" customHeight="1" thickTop="1">
      <c r="B24" s="100"/>
      <c r="C24" s="89" t="s">
        <v>22</v>
      </c>
      <c r="D24" s="90"/>
      <c r="E24" s="90"/>
      <c r="F24" s="90"/>
      <c r="G24" s="91"/>
      <c r="H24" s="13">
        <f>(H9+H12)/(H14+H22)</f>
        <v>1.018267893854505</v>
      </c>
      <c r="I24" s="19">
        <f>(I9+I12)/(I14+I22)</f>
        <v>1.0022707541188016</v>
      </c>
      <c r="J24" s="19">
        <f>(J9+J12)/(J14+J22)</f>
        <v>1.013986633796008</v>
      </c>
      <c r="K24" s="38">
        <f>(K9+K12)/(K14+K22)</f>
        <v>1.0416908961936167</v>
      </c>
      <c r="L24" s="44">
        <f>(L9+L12)/(L14+L22)</f>
        <v>1.0479248912801464</v>
      </c>
      <c r="P24" s="2"/>
    </row>
    <row r="25" spans="2:16" ht="14.25" customHeight="1">
      <c r="B25" s="100"/>
      <c r="C25" s="78" t="s">
        <v>36</v>
      </c>
      <c r="D25" s="79"/>
      <c r="E25" s="79"/>
      <c r="F25" s="79"/>
      <c r="G25" s="80"/>
      <c r="H25" s="15">
        <f>H10/H14</f>
        <v>0.7674400680658177</v>
      </c>
      <c r="I25" s="20">
        <f>I10/I14</f>
        <v>0.7591063585561661</v>
      </c>
      <c r="J25" s="20">
        <f>J10/J14</f>
        <v>0.7932066116509165</v>
      </c>
      <c r="K25" s="39">
        <f>K10/K14</f>
        <v>0.8296011040803393</v>
      </c>
      <c r="L25" s="45">
        <f>L10/L14</f>
        <v>0.8393068653702305</v>
      </c>
      <c r="P25" s="2"/>
    </row>
    <row r="26" spans="2:16" ht="14.25" customHeight="1">
      <c r="B26" s="100"/>
      <c r="C26" s="78" t="s">
        <v>37</v>
      </c>
      <c r="D26" s="79"/>
      <c r="E26" s="79"/>
      <c r="F26" s="79"/>
      <c r="G26" s="80"/>
      <c r="H26" s="15">
        <f>(H16+3.7)/H10</f>
        <v>0.7033449118475877</v>
      </c>
      <c r="I26" s="20">
        <f>(I16+4.4)/I10</f>
        <v>0.7035059997018298</v>
      </c>
      <c r="J26" s="20">
        <f>(J16+5.1)/J10</f>
        <v>0.6715187002863577</v>
      </c>
      <c r="K26" s="39">
        <f>(K16+4.5)/K10</f>
        <v>0.6259863467150037</v>
      </c>
      <c r="L26" s="45">
        <f>(L16+5.1)/L10</f>
        <v>0.6206587862671423</v>
      </c>
      <c r="P26" s="2"/>
    </row>
    <row r="27" spans="2:16" ht="14.25" customHeight="1">
      <c r="B27" s="100"/>
      <c r="C27" s="78" t="s">
        <v>25</v>
      </c>
      <c r="D27" s="79"/>
      <c r="E27" s="79"/>
      <c r="F27" s="79"/>
      <c r="G27" s="80"/>
      <c r="H27" s="15">
        <f>H18/H10</f>
        <v>0.2882584458587643</v>
      </c>
      <c r="I27" s="20">
        <f>I18/I10</f>
        <v>0.2931750239637449</v>
      </c>
      <c r="J27" s="20">
        <f>J18/J10</f>
        <v>0.2806645770301131</v>
      </c>
      <c r="K27" s="39">
        <f>K18/K10</f>
        <v>0.28087611961110154</v>
      </c>
      <c r="L27" s="45">
        <f>L18/L10</f>
        <v>0.2725345023053621</v>
      </c>
      <c r="P27" s="2"/>
    </row>
    <row r="28" spans="2:16" ht="14.25" customHeight="1" thickBot="1">
      <c r="B28" s="101"/>
      <c r="C28" s="96" t="s">
        <v>38</v>
      </c>
      <c r="D28" s="97"/>
      <c r="E28" s="97"/>
      <c r="F28" s="97"/>
      <c r="G28" s="98"/>
      <c r="H28" s="17">
        <f>(H20+3.1)/H10</f>
        <v>0.18954474534482854</v>
      </c>
      <c r="I28" s="28">
        <f>(I20+2.4)/I10</f>
        <v>0.19117595844563354</v>
      </c>
      <c r="J28" s="22">
        <f>(J20+2.2)/J10</f>
        <v>0.19400196453645063</v>
      </c>
      <c r="K28" s="28">
        <f>(K20+1.7)/K10</f>
        <v>0.18544442675169573</v>
      </c>
      <c r="L28" s="46">
        <f>(L20+2.2)/L10</f>
        <v>0.18425218778039484</v>
      </c>
      <c r="P28" s="2"/>
    </row>
    <row r="29" spans="2:12" ht="14.25" customHeight="1">
      <c r="B29" s="99" t="s">
        <v>11</v>
      </c>
      <c r="C29" s="94" t="s">
        <v>27</v>
      </c>
      <c r="D29" s="95"/>
      <c r="E29" s="95"/>
      <c r="F29" s="95"/>
      <c r="G29" s="95"/>
      <c r="H29" s="6">
        <v>167.10694175</v>
      </c>
      <c r="I29" s="23">
        <v>188.24079724</v>
      </c>
      <c r="J29" s="32">
        <v>197.34045617</v>
      </c>
      <c r="K29" s="23">
        <v>215.76914373000002</v>
      </c>
      <c r="L29" s="40">
        <v>229.96099906999999</v>
      </c>
    </row>
    <row r="30" spans="2:12" ht="14.25" customHeight="1">
      <c r="B30" s="100"/>
      <c r="C30" s="61"/>
      <c r="D30" s="62" t="s">
        <v>0</v>
      </c>
      <c r="E30" s="63"/>
      <c r="F30" s="63"/>
      <c r="G30" s="63"/>
      <c r="H30" s="7">
        <v>162.08737514</v>
      </c>
      <c r="I30" s="24">
        <v>183.29568064</v>
      </c>
      <c r="J30" s="33">
        <v>192.57444982</v>
      </c>
      <c r="K30" s="24">
        <v>211.11605872</v>
      </c>
      <c r="L30" s="41">
        <v>225.23139905</v>
      </c>
    </row>
    <row r="31" spans="2:12" ht="14.25" customHeight="1">
      <c r="B31" s="100"/>
      <c r="C31" s="61"/>
      <c r="D31" s="92"/>
      <c r="E31" s="63" t="s">
        <v>2</v>
      </c>
      <c r="F31" s="63"/>
      <c r="G31" s="63"/>
      <c r="H31" s="7">
        <v>132.6404705</v>
      </c>
      <c r="I31" s="24">
        <v>145.38942064</v>
      </c>
      <c r="J31" s="33">
        <v>158.42318191</v>
      </c>
      <c r="K31" s="24">
        <v>178.09402011</v>
      </c>
      <c r="L31" s="41">
        <v>189.96088268</v>
      </c>
    </row>
    <row r="32" spans="2:12" ht="14.25" customHeight="1">
      <c r="B32" s="100"/>
      <c r="C32" s="61"/>
      <c r="D32" s="93"/>
      <c r="E32" s="68" t="s">
        <v>3</v>
      </c>
      <c r="F32" s="68"/>
      <c r="G32" s="68"/>
      <c r="H32" s="7">
        <v>23.79731</v>
      </c>
      <c r="I32" s="24">
        <v>32.24711848</v>
      </c>
      <c r="J32" s="33">
        <v>30.76453</v>
      </c>
      <c r="K32" s="24">
        <v>30.29017</v>
      </c>
      <c r="L32" s="41">
        <v>33.27872</v>
      </c>
    </row>
    <row r="33" spans="2:12" ht="14.25" customHeight="1">
      <c r="B33" s="100"/>
      <c r="C33" s="61"/>
      <c r="D33" s="65" t="s">
        <v>30</v>
      </c>
      <c r="E33" s="66"/>
      <c r="F33" s="66"/>
      <c r="G33" s="67"/>
      <c r="H33" s="7">
        <v>5.01956661</v>
      </c>
      <c r="I33" s="24">
        <v>4.9451166</v>
      </c>
      <c r="J33" s="33">
        <v>4.76600635</v>
      </c>
      <c r="K33" s="24">
        <v>4.65308501</v>
      </c>
      <c r="L33" s="41">
        <v>4.72960002</v>
      </c>
    </row>
    <row r="34" spans="2:12" ht="14.25" customHeight="1">
      <c r="B34" s="100"/>
      <c r="C34" s="76" t="s">
        <v>28</v>
      </c>
      <c r="D34" s="77"/>
      <c r="E34" s="77"/>
      <c r="F34" s="77"/>
      <c r="G34" s="77"/>
      <c r="H34" s="9">
        <v>169.58419483</v>
      </c>
      <c r="I34" s="26">
        <v>191.10883338</v>
      </c>
      <c r="J34" s="34">
        <v>194.44346636</v>
      </c>
      <c r="K34" s="26">
        <v>203.51993801999998</v>
      </c>
      <c r="L34" s="42">
        <v>213.08898432</v>
      </c>
    </row>
    <row r="35" spans="2:12" ht="14.25" customHeight="1">
      <c r="B35" s="100"/>
      <c r="C35" s="64"/>
      <c r="D35" s="62" t="s">
        <v>1</v>
      </c>
      <c r="E35" s="63"/>
      <c r="F35" s="63"/>
      <c r="G35" s="63"/>
      <c r="H35" s="7">
        <v>160.47826719</v>
      </c>
      <c r="I35" s="24">
        <v>181.46213533</v>
      </c>
      <c r="J35" s="33">
        <v>185.04174972</v>
      </c>
      <c r="K35" s="24">
        <v>194.03493497</v>
      </c>
      <c r="L35" s="41">
        <v>203.93489893</v>
      </c>
    </row>
    <row r="36" spans="2:12" ht="14.25" customHeight="1">
      <c r="B36" s="100"/>
      <c r="C36" s="64"/>
      <c r="D36" s="64"/>
      <c r="E36" s="62" t="s">
        <v>4</v>
      </c>
      <c r="F36" s="63"/>
      <c r="G36" s="63"/>
      <c r="H36" s="7">
        <v>160.47826719</v>
      </c>
      <c r="I36" s="24">
        <v>181.46213533</v>
      </c>
      <c r="J36" s="33">
        <v>185.04174972</v>
      </c>
      <c r="K36" s="24">
        <v>194.03493497</v>
      </c>
      <c r="L36" s="41">
        <v>203.93489893</v>
      </c>
    </row>
    <row r="37" spans="2:12" ht="14.25" customHeight="1">
      <c r="B37" s="100"/>
      <c r="C37" s="64"/>
      <c r="D37" s="64"/>
      <c r="E37" s="64"/>
      <c r="F37" s="69" t="s">
        <v>5</v>
      </c>
      <c r="G37" s="68"/>
      <c r="H37" s="7">
        <v>81.56659112</v>
      </c>
      <c r="I37" s="24">
        <v>93.19368145</v>
      </c>
      <c r="J37" s="33">
        <v>94.5209405</v>
      </c>
      <c r="K37" s="24">
        <v>96.52629154</v>
      </c>
      <c r="L37" s="41">
        <v>101.18254002</v>
      </c>
    </row>
    <row r="38" spans="2:12" ht="14.25" customHeight="1">
      <c r="B38" s="100"/>
      <c r="C38" s="64"/>
      <c r="D38" s="64"/>
      <c r="E38" s="64"/>
      <c r="F38" s="4"/>
      <c r="G38" s="5" t="s">
        <v>29</v>
      </c>
      <c r="H38" s="7">
        <v>4.04789235</v>
      </c>
      <c r="I38" s="24">
        <v>4.45121714</v>
      </c>
      <c r="J38" s="33">
        <v>4.06706154</v>
      </c>
      <c r="K38" s="24">
        <v>4.18354278</v>
      </c>
      <c r="L38" s="41">
        <v>4.43268477</v>
      </c>
    </row>
    <row r="39" spans="2:12" ht="14.25" customHeight="1">
      <c r="B39" s="100"/>
      <c r="C39" s="64"/>
      <c r="D39" s="64"/>
      <c r="E39" s="64"/>
      <c r="F39" s="68" t="s">
        <v>6</v>
      </c>
      <c r="G39" s="68"/>
      <c r="H39" s="7">
        <v>41.90421434</v>
      </c>
      <c r="I39" s="24">
        <v>46.06778317</v>
      </c>
      <c r="J39" s="33">
        <v>46.33373478</v>
      </c>
      <c r="K39" s="24">
        <v>50.16806435</v>
      </c>
      <c r="L39" s="41">
        <v>52.88639674</v>
      </c>
    </row>
    <row r="40" spans="2:12" ht="14.25" customHeight="1">
      <c r="B40" s="100"/>
      <c r="C40" s="64"/>
      <c r="D40" s="64"/>
      <c r="E40" s="64"/>
      <c r="F40" s="68" t="s">
        <v>32</v>
      </c>
      <c r="G40" s="68"/>
      <c r="H40" s="7">
        <v>13.82164882</v>
      </c>
      <c r="I40" s="24">
        <v>17.76000794</v>
      </c>
      <c r="J40" s="33">
        <v>16.20354395</v>
      </c>
      <c r="K40" s="24">
        <v>15.96511603</v>
      </c>
      <c r="L40" s="41">
        <v>17.18082711</v>
      </c>
    </row>
    <row r="41" spans="2:12" ht="14.25" customHeight="1">
      <c r="B41" s="100"/>
      <c r="C41" s="64"/>
      <c r="D41" s="70"/>
      <c r="E41" s="70"/>
      <c r="F41" s="71" t="s">
        <v>7</v>
      </c>
      <c r="G41" s="72"/>
      <c r="H41" s="7">
        <v>21.65977406</v>
      </c>
      <c r="I41" s="24">
        <v>22.45502126</v>
      </c>
      <c r="J41" s="33">
        <v>26.1247199</v>
      </c>
      <c r="K41" s="24">
        <v>29.29127318</v>
      </c>
      <c r="L41" s="41">
        <v>30.61788071</v>
      </c>
    </row>
    <row r="42" spans="2:12" ht="14.25" customHeight="1">
      <c r="B42" s="100"/>
      <c r="C42" s="64"/>
      <c r="D42" s="65" t="s">
        <v>31</v>
      </c>
      <c r="E42" s="66"/>
      <c r="F42" s="66"/>
      <c r="G42" s="67"/>
      <c r="H42" s="10">
        <v>9.10116747</v>
      </c>
      <c r="I42" s="30">
        <v>9.64669805</v>
      </c>
      <c r="J42" s="37">
        <v>9.39996677</v>
      </c>
      <c r="K42" s="30">
        <v>9.17526894</v>
      </c>
      <c r="L42" s="47">
        <v>9.12770318</v>
      </c>
    </row>
    <row r="43" spans="2:12" ht="14.25" customHeight="1" thickBot="1">
      <c r="B43" s="100"/>
      <c r="C43" s="73" t="s">
        <v>34</v>
      </c>
      <c r="D43" s="74"/>
      <c r="E43" s="74"/>
      <c r="F43" s="74"/>
      <c r="G43" s="75"/>
      <c r="H43" s="12">
        <v>-2.47725308</v>
      </c>
      <c r="I43" s="27">
        <v>-2.86803614</v>
      </c>
      <c r="J43" s="35">
        <v>2.89698981</v>
      </c>
      <c r="K43" s="27">
        <v>12.24920571</v>
      </c>
      <c r="L43" s="43">
        <v>16.87201475</v>
      </c>
    </row>
    <row r="44" spans="2:16" ht="14.25" customHeight="1" thickTop="1">
      <c r="B44" s="100"/>
      <c r="C44" s="89" t="s">
        <v>22</v>
      </c>
      <c r="D44" s="90"/>
      <c r="E44" s="90"/>
      <c r="F44" s="90"/>
      <c r="G44" s="91"/>
      <c r="H44" s="13">
        <f>(H30+H33)/(H35+H42)</f>
        <v>0.9854198540350294</v>
      </c>
      <c r="I44" s="19">
        <f>(I30+I33)/(I35+I42)</f>
        <v>0.984992655288219</v>
      </c>
      <c r="J44" s="19">
        <f>(J30+J33)/(J35+J42)</f>
        <v>1.0149080132202448</v>
      </c>
      <c r="K44" s="38">
        <f>(K30+K33)/(K35+K42)</f>
        <v>1.0618027027105503</v>
      </c>
      <c r="L44" s="44">
        <f>(L30+L33)/(L35+L42)</f>
        <v>1.0793118867067797</v>
      </c>
      <c r="P44" s="2"/>
    </row>
    <row r="45" spans="2:16" ht="14.25" customHeight="1">
      <c r="B45" s="100"/>
      <c r="C45" s="78" t="s">
        <v>23</v>
      </c>
      <c r="D45" s="79"/>
      <c r="E45" s="79"/>
      <c r="F45" s="79"/>
      <c r="G45" s="80"/>
      <c r="H45" s="15">
        <f>H31/H36</f>
        <v>0.8265322951360066</v>
      </c>
      <c r="I45" s="20">
        <f>I31/I36</f>
        <v>0.8012107891026435</v>
      </c>
      <c r="J45" s="20">
        <f>J31/J36</f>
        <v>0.8561483132845508</v>
      </c>
      <c r="K45" s="39">
        <f>K31/K36</f>
        <v>0.9178451299892741</v>
      </c>
      <c r="L45" s="45">
        <f>L31/L36</f>
        <v>0.9314780534213688</v>
      </c>
      <c r="P45" s="2"/>
    </row>
    <row r="46" spans="2:16" ht="14.25" customHeight="1">
      <c r="B46" s="100"/>
      <c r="C46" s="78" t="s">
        <v>24</v>
      </c>
      <c r="D46" s="79"/>
      <c r="E46" s="79"/>
      <c r="F46" s="79"/>
      <c r="G46" s="80"/>
      <c r="H46" s="15">
        <f>H37/H31</f>
        <v>0.6149449772948445</v>
      </c>
      <c r="I46" s="20">
        <f>I37/I31</f>
        <v>0.6409935539997623</v>
      </c>
      <c r="J46" s="20">
        <f>J37/J31</f>
        <v>0.5966357913054493</v>
      </c>
      <c r="K46" s="39">
        <f>K37/K31</f>
        <v>0.5419962527679504</v>
      </c>
      <c r="L46" s="45">
        <f>L37/L31</f>
        <v>0.532649346499657</v>
      </c>
      <c r="P46" s="2"/>
    </row>
    <row r="47" spans="2:16" ht="14.25" customHeight="1">
      <c r="B47" s="100"/>
      <c r="C47" s="78" t="s">
        <v>25</v>
      </c>
      <c r="D47" s="79"/>
      <c r="E47" s="79"/>
      <c r="F47" s="79"/>
      <c r="G47" s="80"/>
      <c r="H47" s="15">
        <f>H39/H31</f>
        <v>0.31592329386376844</v>
      </c>
      <c r="I47" s="14">
        <f>I39/I31</f>
        <v>0.3168578770533025</v>
      </c>
      <c r="J47" s="20">
        <f>J39/J31</f>
        <v>0.2924681490510785</v>
      </c>
      <c r="K47" s="39">
        <f>K39/K31</f>
        <v>0.2816942664274389</v>
      </c>
      <c r="L47" s="45">
        <f>L39/L31</f>
        <v>0.27840677508900696</v>
      </c>
      <c r="P47" s="2"/>
    </row>
    <row r="48" spans="2:16" ht="14.25" customHeight="1" thickBot="1">
      <c r="B48" s="101"/>
      <c r="C48" s="96" t="s">
        <v>26</v>
      </c>
      <c r="D48" s="97"/>
      <c r="E48" s="97"/>
      <c r="F48" s="97"/>
      <c r="G48" s="98"/>
      <c r="H48" s="17">
        <f>H41/H31</f>
        <v>0.1632968729555283</v>
      </c>
      <c r="I48" s="16">
        <f>I41/I31</f>
        <v>0.15444742238571177</v>
      </c>
      <c r="J48" s="22">
        <f>J41/J31</f>
        <v>0.16490465337857824</v>
      </c>
      <c r="K48" s="28">
        <f>K41/K31</f>
        <v>0.16447084052517993</v>
      </c>
      <c r="L48" s="46">
        <f>L41/L31</f>
        <v>0.16117992440358145</v>
      </c>
      <c r="P48" s="2"/>
    </row>
    <row r="49" spans="2:12" ht="14.25" customHeight="1">
      <c r="B49" s="99" t="s">
        <v>12</v>
      </c>
      <c r="C49" s="94" t="s">
        <v>27</v>
      </c>
      <c r="D49" s="95"/>
      <c r="E49" s="95"/>
      <c r="F49" s="95"/>
      <c r="G49" s="95"/>
      <c r="H49" s="6">
        <v>92.5678946</v>
      </c>
      <c r="I49" s="23">
        <v>92.04027135000001</v>
      </c>
      <c r="J49" s="32">
        <v>87.34624971000001</v>
      </c>
      <c r="K49" s="23">
        <v>89.66621408</v>
      </c>
      <c r="L49" s="40">
        <v>91.54403189</v>
      </c>
    </row>
    <row r="50" spans="2:12" ht="14.25" customHeight="1">
      <c r="B50" s="100"/>
      <c r="C50" s="61"/>
      <c r="D50" s="62" t="s">
        <v>0</v>
      </c>
      <c r="E50" s="63"/>
      <c r="F50" s="63"/>
      <c r="G50" s="63"/>
      <c r="H50" s="7">
        <v>91.26746605</v>
      </c>
      <c r="I50" s="24">
        <v>91.34975427</v>
      </c>
      <c r="J50" s="33">
        <v>86.57978391</v>
      </c>
      <c r="K50" s="24">
        <v>88.99120028</v>
      </c>
      <c r="L50" s="41">
        <v>90.67970401</v>
      </c>
    </row>
    <row r="51" spans="2:12" ht="14.25" customHeight="1">
      <c r="B51" s="100"/>
      <c r="C51" s="61"/>
      <c r="D51" s="92"/>
      <c r="E51" s="63" t="s">
        <v>2</v>
      </c>
      <c r="F51" s="63"/>
      <c r="G51" s="63"/>
      <c r="H51" s="7">
        <v>65.44668912</v>
      </c>
      <c r="I51" s="24">
        <v>66.26824306</v>
      </c>
      <c r="J51" s="33">
        <v>64.81758449</v>
      </c>
      <c r="K51" s="24">
        <v>68.43441395</v>
      </c>
      <c r="L51" s="41">
        <v>69.47732301</v>
      </c>
    </row>
    <row r="52" spans="2:12" ht="14.25" customHeight="1">
      <c r="B52" s="100"/>
      <c r="C52" s="61"/>
      <c r="D52" s="93"/>
      <c r="E52" s="68" t="s">
        <v>3</v>
      </c>
      <c r="F52" s="68"/>
      <c r="G52" s="68"/>
      <c r="H52" s="7">
        <v>23.66873</v>
      </c>
      <c r="I52" s="24">
        <v>22.93054946</v>
      </c>
      <c r="J52" s="33">
        <v>20.22525</v>
      </c>
      <c r="K52" s="24">
        <v>19.43876</v>
      </c>
      <c r="L52" s="41">
        <v>20.29425</v>
      </c>
    </row>
    <row r="53" spans="2:12" ht="14.25" customHeight="1">
      <c r="B53" s="100"/>
      <c r="C53" s="61"/>
      <c r="D53" s="65" t="s">
        <v>30</v>
      </c>
      <c r="E53" s="66"/>
      <c r="F53" s="66"/>
      <c r="G53" s="67"/>
      <c r="H53" s="7">
        <v>1.30042855</v>
      </c>
      <c r="I53" s="24">
        <v>0.69051708</v>
      </c>
      <c r="J53" s="33">
        <v>0.7664658</v>
      </c>
      <c r="K53" s="24">
        <v>0.6750138</v>
      </c>
      <c r="L53" s="41">
        <v>0.86432788</v>
      </c>
    </row>
    <row r="54" spans="2:12" ht="14.25" customHeight="1">
      <c r="B54" s="100"/>
      <c r="C54" s="76" t="s">
        <v>28</v>
      </c>
      <c r="D54" s="77"/>
      <c r="E54" s="77"/>
      <c r="F54" s="77"/>
      <c r="G54" s="77"/>
      <c r="H54" s="9">
        <v>97.2806984</v>
      </c>
      <c r="I54" s="26">
        <v>95.53678071999998</v>
      </c>
      <c r="J54" s="34">
        <v>92.25743209000001</v>
      </c>
      <c r="K54" s="26">
        <v>88.9308596</v>
      </c>
      <c r="L54" s="42">
        <v>91.48406561000002</v>
      </c>
    </row>
    <row r="55" spans="2:12" ht="14.25" customHeight="1">
      <c r="B55" s="100"/>
      <c r="C55" s="64"/>
      <c r="D55" s="62" t="s">
        <v>1</v>
      </c>
      <c r="E55" s="63"/>
      <c r="F55" s="63"/>
      <c r="G55" s="63"/>
      <c r="H55" s="7">
        <v>95.29880488</v>
      </c>
      <c r="I55" s="24">
        <v>93.46091064</v>
      </c>
      <c r="J55" s="33">
        <v>90.20491807</v>
      </c>
      <c r="K55" s="24">
        <v>86.8303369</v>
      </c>
      <c r="L55" s="41">
        <v>89.1864582</v>
      </c>
    </row>
    <row r="56" spans="2:12" ht="14.25" customHeight="1">
      <c r="B56" s="100"/>
      <c r="C56" s="64"/>
      <c r="D56" s="64"/>
      <c r="E56" s="62" t="s">
        <v>4</v>
      </c>
      <c r="F56" s="63"/>
      <c r="G56" s="63"/>
      <c r="H56" s="7">
        <v>95.29880488</v>
      </c>
      <c r="I56" s="24">
        <v>93.46091064</v>
      </c>
      <c r="J56" s="33">
        <v>90.20491807</v>
      </c>
      <c r="K56" s="24">
        <v>86.8303369</v>
      </c>
      <c r="L56" s="41">
        <v>89.1864582</v>
      </c>
    </row>
    <row r="57" spans="2:12" ht="14.25" customHeight="1">
      <c r="B57" s="100"/>
      <c r="C57" s="64"/>
      <c r="D57" s="64"/>
      <c r="E57" s="64"/>
      <c r="F57" s="69" t="s">
        <v>5</v>
      </c>
      <c r="G57" s="68"/>
      <c r="H57" s="7">
        <v>57.05665074</v>
      </c>
      <c r="I57" s="24">
        <v>53.66693996</v>
      </c>
      <c r="J57" s="33">
        <v>50.54805193</v>
      </c>
      <c r="K57" s="24">
        <v>47.48450372</v>
      </c>
      <c r="L57" s="41">
        <v>47.28847659</v>
      </c>
    </row>
    <row r="58" spans="2:12" ht="14.25" customHeight="1">
      <c r="B58" s="100"/>
      <c r="C58" s="64"/>
      <c r="D58" s="64"/>
      <c r="E58" s="64"/>
      <c r="F58" s="4"/>
      <c r="G58" s="5" t="s">
        <v>29</v>
      </c>
      <c r="H58" s="7">
        <v>3.20528329</v>
      </c>
      <c r="I58" s="24">
        <v>3.14562803</v>
      </c>
      <c r="J58" s="33">
        <v>2.62921637</v>
      </c>
      <c r="K58" s="24">
        <v>2.19560096</v>
      </c>
      <c r="L58" s="41">
        <v>2.21257115</v>
      </c>
    </row>
    <row r="59" spans="2:12" ht="14.25" customHeight="1">
      <c r="B59" s="100"/>
      <c r="C59" s="64"/>
      <c r="D59" s="64"/>
      <c r="E59" s="64"/>
      <c r="F59" s="68" t="s">
        <v>6</v>
      </c>
      <c r="G59" s="68"/>
      <c r="H59" s="7">
        <v>14.21811654</v>
      </c>
      <c r="I59" s="24">
        <v>14.01908365</v>
      </c>
      <c r="J59" s="33">
        <v>13.48385981</v>
      </c>
      <c r="K59" s="24">
        <v>14.60120694</v>
      </c>
      <c r="L59" s="41">
        <v>14.94911608</v>
      </c>
    </row>
    <row r="60" spans="2:12" ht="14.25" customHeight="1">
      <c r="B60" s="100"/>
      <c r="C60" s="64"/>
      <c r="D60" s="64"/>
      <c r="E60" s="64"/>
      <c r="F60" s="68" t="s">
        <v>32</v>
      </c>
      <c r="G60" s="68"/>
      <c r="H60" s="7">
        <v>8.98722677</v>
      </c>
      <c r="I60" s="24">
        <v>9.55622808</v>
      </c>
      <c r="J60" s="33">
        <v>9.44597145</v>
      </c>
      <c r="K60" s="56">
        <v>8.38124944</v>
      </c>
      <c r="L60" s="57">
        <v>9.80125195</v>
      </c>
    </row>
    <row r="61" spans="2:12" ht="14.25" customHeight="1">
      <c r="B61" s="100"/>
      <c r="C61" s="64"/>
      <c r="D61" s="70"/>
      <c r="E61" s="70"/>
      <c r="F61" s="71" t="s">
        <v>7</v>
      </c>
      <c r="G61" s="72"/>
      <c r="H61" s="7">
        <v>14.45841732</v>
      </c>
      <c r="I61" s="24">
        <v>15.8347982</v>
      </c>
      <c r="J61" s="33">
        <v>16.36477669</v>
      </c>
      <c r="K61" s="24">
        <v>15.9908768</v>
      </c>
      <c r="L61" s="41">
        <v>16.731659</v>
      </c>
    </row>
    <row r="62" spans="2:12" ht="14.25" customHeight="1">
      <c r="B62" s="100"/>
      <c r="C62" s="64"/>
      <c r="D62" s="65" t="s">
        <v>31</v>
      </c>
      <c r="E62" s="66"/>
      <c r="F62" s="66"/>
      <c r="G62" s="67"/>
      <c r="H62" s="10">
        <v>1.9787654</v>
      </c>
      <c r="I62" s="30">
        <v>2.06567073</v>
      </c>
      <c r="J62" s="37">
        <v>2.05251402</v>
      </c>
      <c r="K62" s="30">
        <v>2.07795213</v>
      </c>
      <c r="L62" s="47">
        <v>2.29604174</v>
      </c>
    </row>
    <row r="63" spans="2:12" ht="14.25" customHeight="1" thickBot="1">
      <c r="B63" s="100"/>
      <c r="C63" s="73" t="s">
        <v>34</v>
      </c>
      <c r="D63" s="74"/>
      <c r="E63" s="74"/>
      <c r="F63" s="74"/>
      <c r="G63" s="75"/>
      <c r="H63" s="12">
        <v>-4.7128038</v>
      </c>
      <c r="I63" s="27">
        <v>-3.49650937</v>
      </c>
      <c r="J63" s="35">
        <v>-4.91118238</v>
      </c>
      <c r="K63" s="27">
        <v>0.73535448</v>
      </c>
      <c r="L63" s="43">
        <v>0.05996628</v>
      </c>
    </row>
    <row r="64" spans="2:16" ht="14.25" customHeight="1" thickTop="1">
      <c r="B64" s="100"/>
      <c r="C64" s="89" t="s">
        <v>22</v>
      </c>
      <c r="D64" s="90"/>
      <c r="E64" s="90"/>
      <c r="F64" s="90"/>
      <c r="G64" s="91"/>
      <c r="H64" s="13">
        <f>(H50+H53)/(H55+H62)</f>
        <v>0.9515851838564239</v>
      </c>
      <c r="I64" s="19">
        <f>(I50+I53)/(I55+I62)</f>
        <v>0.9635042940927975</v>
      </c>
      <c r="J64" s="19">
        <f>(J50+J53)/(J55+J62)</f>
        <v>0.9467665393590298</v>
      </c>
      <c r="K64" s="38">
        <f>(K50+K53)/(K55+K62)</f>
        <v>1.0085247962621826</v>
      </c>
      <c r="L64" s="44">
        <f>(L50+L53)/(L55+L62)</f>
        <v>1.0006726089693696</v>
      </c>
      <c r="P64" s="2"/>
    </row>
    <row r="65" spans="2:16" ht="14.25" customHeight="1">
      <c r="B65" s="100"/>
      <c r="C65" s="78" t="s">
        <v>23</v>
      </c>
      <c r="D65" s="79"/>
      <c r="E65" s="79"/>
      <c r="F65" s="79"/>
      <c r="G65" s="80"/>
      <c r="H65" s="15">
        <f>H51/H56</f>
        <v>0.6867524645498996</v>
      </c>
      <c r="I65" s="20">
        <f>I51/I56</f>
        <v>0.7090476928398138</v>
      </c>
      <c r="J65" s="20">
        <f>J51/J56</f>
        <v>0.7185593189021118</v>
      </c>
      <c r="K65" s="39">
        <f>K51/K56</f>
        <v>0.7881394497963764</v>
      </c>
      <c r="L65" s="45">
        <f>L51/L56</f>
        <v>0.7790120205715266</v>
      </c>
      <c r="P65" s="2"/>
    </row>
    <row r="66" spans="2:16" ht="14.25" customHeight="1">
      <c r="B66" s="100"/>
      <c r="C66" s="78" t="s">
        <v>24</v>
      </c>
      <c r="D66" s="79"/>
      <c r="E66" s="79"/>
      <c r="F66" s="79"/>
      <c r="G66" s="80"/>
      <c r="H66" s="15">
        <f>H57/H51</f>
        <v>0.8718034709958143</v>
      </c>
      <c r="I66" s="20">
        <f>I57/I51</f>
        <v>0.8098440139933898</v>
      </c>
      <c r="J66" s="20">
        <f>J57/J51</f>
        <v>0.779850905085772</v>
      </c>
      <c r="K66" s="39">
        <f>K57/K51</f>
        <v>0.693868785881522</v>
      </c>
      <c r="L66" s="45">
        <f>L57/L51</f>
        <v>0.6806318168475444</v>
      </c>
      <c r="P66" s="2"/>
    </row>
    <row r="67" spans="2:16" ht="14.25" customHeight="1">
      <c r="B67" s="100"/>
      <c r="C67" s="78" t="s">
        <v>25</v>
      </c>
      <c r="D67" s="79"/>
      <c r="E67" s="79"/>
      <c r="F67" s="79"/>
      <c r="G67" s="80"/>
      <c r="H67" s="15">
        <f>H59/H51</f>
        <v>0.21724730053082325</v>
      </c>
      <c r="I67" s="20">
        <f>I59/I51</f>
        <v>0.21155055578140144</v>
      </c>
      <c r="J67" s="20">
        <f>J59/J51</f>
        <v>0.20802780473993562</v>
      </c>
      <c r="K67" s="39">
        <f>K59/K51</f>
        <v>0.21336059004856867</v>
      </c>
      <c r="L67" s="45">
        <f>L59/L51</f>
        <v>0.21516540120361782</v>
      </c>
      <c r="P67" s="2"/>
    </row>
    <row r="68" spans="2:16" ht="14.25" customHeight="1" thickBot="1">
      <c r="B68" s="100"/>
      <c r="C68" s="102" t="s">
        <v>26</v>
      </c>
      <c r="D68" s="103"/>
      <c r="E68" s="103"/>
      <c r="F68" s="103"/>
      <c r="G68" s="103"/>
      <c r="H68" s="18">
        <f>H61/H51</f>
        <v>0.22091900315216434</v>
      </c>
      <c r="I68" s="21">
        <f>I61/I51</f>
        <v>0.23895002294934842</v>
      </c>
      <c r="J68" s="21">
        <f>J61/J51</f>
        <v>0.2524743373077215</v>
      </c>
      <c r="K68" s="60">
        <f>K61/K51</f>
        <v>0.23366718405279774</v>
      </c>
      <c r="L68" s="48">
        <f>L61/L51</f>
        <v>0.2408218721609608</v>
      </c>
      <c r="P68" s="2"/>
    </row>
    <row r="69" spans="2:16" ht="14.25" customHeight="1" thickTop="1">
      <c r="B69" s="59" t="s">
        <v>35</v>
      </c>
      <c r="C69" s="59"/>
      <c r="D69" s="59"/>
      <c r="E69" s="59"/>
      <c r="F69" s="59"/>
      <c r="G69" s="59"/>
      <c r="H69" s="59"/>
      <c r="I69" s="59"/>
      <c r="J69" s="49"/>
      <c r="K69" s="49"/>
      <c r="L69" s="49"/>
      <c r="P69" s="2"/>
    </row>
    <row r="70" spans="2:16" ht="12.75" customHeight="1">
      <c r="B70" s="50"/>
      <c r="C70" s="51"/>
      <c r="D70" s="51"/>
      <c r="E70" s="51"/>
      <c r="F70" s="51"/>
      <c r="G70" s="51"/>
      <c r="H70" s="52"/>
      <c r="I70" s="52"/>
      <c r="J70" s="52"/>
      <c r="K70" s="52"/>
      <c r="L70" s="52"/>
      <c r="P70" s="2"/>
    </row>
    <row r="71" spans="1:16" ht="17.25" customHeight="1" thickBot="1">
      <c r="A71" s="1"/>
      <c r="B71" s="1"/>
      <c r="C71" s="1"/>
      <c r="D71" s="1"/>
      <c r="E71" s="1"/>
      <c r="F71" s="1"/>
      <c r="G71" s="1"/>
      <c r="H71" s="1"/>
      <c r="I71" s="1"/>
      <c r="J71" s="11"/>
      <c r="K71" s="11"/>
      <c r="L71" s="58" t="s">
        <v>8</v>
      </c>
      <c r="M71" s="1"/>
      <c r="N71" s="1"/>
      <c r="O71" s="1"/>
      <c r="P71" s="1"/>
    </row>
    <row r="72" spans="2:16" ht="17.25" customHeight="1" thickTop="1">
      <c r="B72" s="81" t="s">
        <v>19</v>
      </c>
      <c r="C72" s="83" t="s">
        <v>10</v>
      </c>
      <c r="D72" s="84"/>
      <c r="E72" s="84"/>
      <c r="F72" s="84"/>
      <c r="G72" s="85"/>
      <c r="H72" s="107" t="s">
        <v>16</v>
      </c>
      <c r="I72" s="109" t="s">
        <v>17</v>
      </c>
      <c r="J72" s="109" t="s">
        <v>18</v>
      </c>
      <c r="K72" s="111" t="s">
        <v>20</v>
      </c>
      <c r="L72" s="105" t="s">
        <v>21</v>
      </c>
      <c r="M72" s="1"/>
      <c r="N72" s="1"/>
      <c r="O72" s="1"/>
      <c r="P72" s="1"/>
    </row>
    <row r="73" spans="2:16" ht="18.75" customHeight="1" thickBot="1">
      <c r="B73" s="82"/>
      <c r="C73" s="86"/>
      <c r="D73" s="87"/>
      <c r="E73" s="87"/>
      <c r="F73" s="87"/>
      <c r="G73" s="88"/>
      <c r="H73" s="108"/>
      <c r="I73" s="110"/>
      <c r="J73" s="110"/>
      <c r="K73" s="112"/>
      <c r="L73" s="106"/>
      <c r="P73" s="2"/>
    </row>
    <row r="74" spans="2:12" ht="15" customHeight="1">
      <c r="B74" s="99" t="s">
        <v>13</v>
      </c>
      <c r="C74" s="94" t="s">
        <v>27</v>
      </c>
      <c r="D74" s="95"/>
      <c r="E74" s="95"/>
      <c r="F74" s="95"/>
      <c r="G74" s="95"/>
      <c r="H74" s="6">
        <v>50.04751419</v>
      </c>
      <c r="I74" s="29">
        <v>52.830768479999996</v>
      </c>
      <c r="J74" s="36">
        <v>53.22833041</v>
      </c>
      <c r="K74" s="29">
        <v>51.35167086</v>
      </c>
      <c r="L74" s="55">
        <v>50.41843346</v>
      </c>
    </row>
    <row r="75" spans="2:12" ht="15" customHeight="1">
      <c r="B75" s="100"/>
      <c r="C75" s="61"/>
      <c r="D75" s="62" t="s">
        <v>0</v>
      </c>
      <c r="E75" s="63"/>
      <c r="F75" s="63"/>
      <c r="G75" s="63"/>
      <c r="H75" s="7">
        <v>49.84054598</v>
      </c>
      <c r="I75" s="24">
        <v>52.63188596</v>
      </c>
      <c r="J75" s="33">
        <v>52.96646978</v>
      </c>
      <c r="K75" s="24">
        <v>51.09717233</v>
      </c>
      <c r="L75" s="41">
        <v>50.19216865</v>
      </c>
    </row>
    <row r="76" spans="2:12" ht="15" customHeight="1">
      <c r="B76" s="100"/>
      <c r="C76" s="61"/>
      <c r="D76" s="92"/>
      <c r="E76" s="63" t="s">
        <v>2</v>
      </c>
      <c r="F76" s="63"/>
      <c r="G76" s="63"/>
      <c r="H76" s="7">
        <v>27.57344129</v>
      </c>
      <c r="I76" s="24">
        <v>28.74487031</v>
      </c>
      <c r="J76" s="33">
        <v>30.09094148</v>
      </c>
      <c r="K76" s="24">
        <v>28.92658402</v>
      </c>
      <c r="L76" s="41">
        <v>29.24445919</v>
      </c>
    </row>
    <row r="77" spans="2:12" ht="15" customHeight="1">
      <c r="B77" s="100"/>
      <c r="C77" s="61"/>
      <c r="D77" s="93"/>
      <c r="E77" s="68" t="s">
        <v>3</v>
      </c>
      <c r="F77" s="68"/>
      <c r="G77" s="68"/>
      <c r="H77" s="7">
        <v>21.69341</v>
      </c>
      <c r="I77" s="24">
        <v>23.11310145</v>
      </c>
      <c r="J77" s="33">
        <v>22.22379</v>
      </c>
      <c r="K77" s="24">
        <v>21.81015</v>
      </c>
      <c r="L77" s="41">
        <v>20.55194</v>
      </c>
    </row>
    <row r="78" spans="2:12" ht="15" customHeight="1">
      <c r="B78" s="100"/>
      <c r="C78" s="61"/>
      <c r="D78" s="65" t="s">
        <v>30</v>
      </c>
      <c r="E78" s="66"/>
      <c r="F78" s="66"/>
      <c r="G78" s="67"/>
      <c r="H78" s="7">
        <v>0.20696821</v>
      </c>
      <c r="I78" s="24">
        <v>0.19888252</v>
      </c>
      <c r="J78" s="33">
        <v>0.26186063</v>
      </c>
      <c r="K78" s="24">
        <v>0.25449853</v>
      </c>
      <c r="L78" s="41">
        <v>0.21527144</v>
      </c>
    </row>
    <row r="79" spans="2:12" ht="15" customHeight="1">
      <c r="B79" s="100"/>
      <c r="C79" s="76" t="s">
        <v>28</v>
      </c>
      <c r="D79" s="77"/>
      <c r="E79" s="77"/>
      <c r="F79" s="77"/>
      <c r="G79" s="77"/>
      <c r="H79" s="9">
        <v>48.641357649999996</v>
      </c>
      <c r="I79" s="26">
        <v>50.71468873</v>
      </c>
      <c r="J79" s="34">
        <v>49.22372286</v>
      </c>
      <c r="K79" s="26">
        <v>46.33081122</v>
      </c>
      <c r="L79" s="42">
        <v>48.06035639</v>
      </c>
    </row>
    <row r="80" spans="2:12" ht="15" customHeight="1">
      <c r="B80" s="100"/>
      <c r="C80" s="64"/>
      <c r="D80" s="62" t="s">
        <v>1</v>
      </c>
      <c r="E80" s="63"/>
      <c r="F80" s="63"/>
      <c r="G80" s="63"/>
      <c r="H80" s="7">
        <v>48.12191652</v>
      </c>
      <c r="I80" s="24">
        <v>50.12399993</v>
      </c>
      <c r="J80" s="33">
        <v>48.65697086</v>
      </c>
      <c r="K80" s="24">
        <v>45.72497869</v>
      </c>
      <c r="L80" s="41">
        <v>46.5075688</v>
      </c>
    </row>
    <row r="81" spans="2:12" ht="15" customHeight="1">
      <c r="B81" s="100"/>
      <c r="C81" s="64"/>
      <c r="D81" s="64"/>
      <c r="E81" s="62" t="s">
        <v>4</v>
      </c>
      <c r="F81" s="63"/>
      <c r="G81" s="63"/>
      <c r="H81" s="7">
        <v>48.12191652</v>
      </c>
      <c r="I81" s="24">
        <v>50.12399993</v>
      </c>
      <c r="J81" s="33">
        <v>48.65697086</v>
      </c>
      <c r="K81" s="24">
        <v>45.72497869</v>
      </c>
      <c r="L81" s="41">
        <v>46.5075688</v>
      </c>
    </row>
    <row r="82" spans="2:12" ht="15" customHeight="1">
      <c r="B82" s="100"/>
      <c r="C82" s="64"/>
      <c r="D82" s="64"/>
      <c r="E82" s="64"/>
      <c r="F82" s="69" t="s">
        <v>5</v>
      </c>
      <c r="G82" s="68"/>
      <c r="H82" s="7">
        <v>36.46372663</v>
      </c>
      <c r="I82" s="24">
        <v>37.26853739</v>
      </c>
      <c r="J82" s="33">
        <v>36.13451533</v>
      </c>
      <c r="K82" s="24">
        <v>34.68833784</v>
      </c>
      <c r="L82" s="41">
        <v>35.93448847</v>
      </c>
    </row>
    <row r="83" spans="2:12" ht="15" customHeight="1">
      <c r="B83" s="100"/>
      <c r="C83" s="64"/>
      <c r="D83" s="64"/>
      <c r="E83" s="64"/>
      <c r="F83" s="4"/>
      <c r="G83" s="5" t="s">
        <v>29</v>
      </c>
      <c r="H83" s="7">
        <v>2.01610573</v>
      </c>
      <c r="I83" s="24">
        <v>1.96880019</v>
      </c>
      <c r="J83" s="33">
        <v>1.86812843</v>
      </c>
      <c r="K83" s="24">
        <v>1.76837412</v>
      </c>
      <c r="L83" s="41">
        <v>1.81132624</v>
      </c>
    </row>
    <row r="84" spans="2:12" ht="15" customHeight="1">
      <c r="B84" s="100"/>
      <c r="C84" s="64"/>
      <c r="D84" s="64"/>
      <c r="E84" s="64"/>
      <c r="F84" s="68" t="s">
        <v>6</v>
      </c>
      <c r="G84" s="68"/>
      <c r="H84" s="7">
        <v>4.45367236</v>
      </c>
      <c r="I84" s="24">
        <v>4.86952471</v>
      </c>
      <c r="J84" s="33">
        <v>5.1878001</v>
      </c>
      <c r="K84" s="24">
        <v>3.7408422</v>
      </c>
      <c r="L84" s="41">
        <v>3.09203902</v>
      </c>
    </row>
    <row r="85" spans="2:12" ht="15" customHeight="1">
      <c r="B85" s="100"/>
      <c r="C85" s="64"/>
      <c r="D85" s="64"/>
      <c r="E85" s="64"/>
      <c r="F85" s="68" t="s">
        <v>32</v>
      </c>
      <c r="G85" s="68"/>
      <c r="H85" s="10">
        <v>2.20742973</v>
      </c>
      <c r="I85" s="30">
        <v>2.28103478</v>
      </c>
      <c r="J85" s="37">
        <v>2.03014845</v>
      </c>
      <c r="K85" s="30">
        <v>2.0590289</v>
      </c>
      <c r="L85" s="47">
        <v>2.14725746</v>
      </c>
    </row>
    <row r="86" spans="2:12" ht="15" customHeight="1">
      <c r="B86" s="100"/>
      <c r="C86" s="64"/>
      <c r="D86" s="70"/>
      <c r="E86" s="70"/>
      <c r="F86" s="71" t="s">
        <v>7</v>
      </c>
      <c r="G86" s="72"/>
      <c r="H86" s="10">
        <v>4.94814532</v>
      </c>
      <c r="I86" s="30">
        <v>5.64930847</v>
      </c>
      <c r="J86" s="37">
        <v>5.25459721</v>
      </c>
      <c r="K86" s="30">
        <v>5.16416394</v>
      </c>
      <c r="L86" s="47">
        <v>5.27527421</v>
      </c>
    </row>
    <row r="87" spans="2:12" ht="15" customHeight="1">
      <c r="B87" s="100"/>
      <c r="C87" s="64"/>
      <c r="D87" s="65" t="s">
        <v>31</v>
      </c>
      <c r="E87" s="66"/>
      <c r="F87" s="66"/>
      <c r="G87" s="67"/>
      <c r="H87" s="10">
        <v>0.51944113</v>
      </c>
      <c r="I87" s="30">
        <v>0.5897166</v>
      </c>
      <c r="J87" s="37">
        <v>0.56643338</v>
      </c>
      <c r="K87" s="30">
        <v>0.60561789</v>
      </c>
      <c r="L87" s="47">
        <v>0.49332478</v>
      </c>
    </row>
    <row r="88" spans="2:12" ht="15" customHeight="1" thickBot="1">
      <c r="B88" s="100"/>
      <c r="C88" s="73" t="s">
        <v>34</v>
      </c>
      <c r="D88" s="74"/>
      <c r="E88" s="74"/>
      <c r="F88" s="74"/>
      <c r="G88" s="75"/>
      <c r="H88" s="12">
        <v>1.40615654</v>
      </c>
      <c r="I88" s="27">
        <v>2.11607975</v>
      </c>
      <c r="J88" s="35">
        <v>4.00460755</v>
      </c>
      <c r="K88" s="27">
        <v>5.02085964</v>
      </c>
      <c r="L88" s="43">
        <v>2.35807707</v>
      </c>
    </row>
    <row r="89" spans="2:16" ht="15" customHeight="1" thickTop="1">
      <c r="B89" s="100"/>
      <c r="C89" s="89" t="s">
        <v>22</v>
      </c>
      <c r="D89" s="90"/>
      <c r="E89" s="90"/>
      <c r="F89" s="90"/>
      <c r="G89" s="91"/>
      <c r="H89" s="13">
        <f>(H75+H78)/(H80+H87)</f>
        <v>1.0289086614341243</v>
      </c>
      <c r="I89" s="19">
        <f>(I75+I78)/(I80+I87)</f>
        <v>1.0417451548586</v>
      </c>
      <c r="J89" s="19">
        <f>(J75+J78)/(J80+J87)</f>
        <v>1.0813622347303136</v>
      </c>
      <c r="K89" s="38">
        <f>(K75+K78)/(K80+K87)</f>
        <v>1.1083749109798318</v>
      </c>
      <c r="L89" s="44">
        <f>(L75+L78)/(L80+L87)</f>
        <v>1.072478334995945</v>
      </c>
      <c r="P89" s="2"/>
    </row>
    <row r="90" spans="2:16" ht="15" customHeight="1">
      <c r="B90" s="100"/>
      <c r="C90" s="78" t="s">
        <v>23</v>
      </c>
      <c r="D90" s="79"/>
      <c r="E90" s="79"/>
      <c r="F90" s="79"/>
      <c r="G90" s="80"/>
      <c r="H90" s="15">
        <f>H76/H81</f>
        <v>0.5729913370873368</v>
      </c>
      <c r="I90" s="20">
        <f>I76/I81</f>
        <v>0.5734751885352978</v>
      </c>
      <c r="J90" s="20">
        <f>J76/J81</f>
        <v>0.6184302258885008</v>
      </c>
      <c r="K90" s="39">
        <f>K76/K81</f>
        <v>0.6326210497792142</v>
      </c>
      <c r="L90" s="45">
        <f>L76/L81</f>
        <v>0.6288107494021489</v>
      </c>
      <c r="P90" s="2"/>
    </row>
    <row r="91" spans="2:16" ht="15" customHeight="1">
      <c r="B91" s="100"/>
      <c r="C91" s="78" t="s">
        <v>24</v>
      </c>
      <c r="D91" s="79"/>
      <c r="E91" s="79"/>
      <c r="F91" s="79"/>
      <c r="G91" s="80"/>
      <c r="H91" s="15">
        <f>H82/H76</f>
        <v>1.3224220454203595</v>
      </c>
      <c r="I91" s="20">
        <f>I82/I76</f>
        <v>1.2965282844582784</v>
      </c>
      <c r="J91" s="20">
        <f>J82/J76</f>
        <v>1.2008436277747199</v>
      </c>
      <c r="K91" s="39">
        <f>K82/K76</f>
        <v>1.1991854211342858</v>
      </c>
      <c r="L91" s="45">
        <f>L82/L76</f>
        <v>1.2287622840461903</v>
      </c>
      <c r="P91" s="2"/>
    </row>
    <row r="92" spans="2:16" ht="15" customHeight="1">
      <c r="B92" s="100"/>
      <c r="C92" s="78" t="s">
        <v>25</v>
      </c>
      <c r="D92" s="79"/>
      <c r="E92" s="79"/>
      <c r="F92" s="79"/>
      <c r="G92" s="80"/>
      <c r="H92" s="15">
        <f>H84/H76</f>
        <v>0.16152036712280823</v>
      </c>
      <c r="I92" s="20">
        <f>I84/I76</f>
        <v>0.16940499843918067</v>
      </c>
      <c r="J92" s="20">
        <f>J84/J76</f>
        <v>0.1724040473591722</v>
      </c>
      <c r="K92" s="39">
        <f>K84/K76</f>
        <v>0.12932194819179343</v>
      </c>
      <c r="L92" s="45">
        <f>L84/L76</f>
        <v>0.10573076424190835</v>
      </c>
      <c r="P92" s="2"/>
    </row>
    <row r="93" spans="2:16" ht="15" customHeight="1" thickBot="1">
      <c r="B93" s="101"/>
      <c r="C93" s="96" t="s">
        <v>26</v>
      </c>
      <c r="D93" s="97"/>
      <c r="E93" s="97"/>
      <c r="F93" s="97"/>
      <c r="G93" s="98"/>
      <c r="H93" s="17">
        <f>H86/H76</f>
        <v>0.179453310450391</v>
      </c>
      <c r="I93" s="28">
        <f>I86/I76</f>
        <v>0.19653275207279933</v>
      </c>
      <c r="J93" s="22">
        <f>J86/J76</f>
        <v>0.17462388850453475</v>
      </c>
      <c r="K93" s="28">
        <f>K86/K76</f>
        <v>0.17852657390964202</v>
      </c>
      <c r="L93" s="46">
        <f>L86/L76</f>
        <v>0.1803854253459354</v>
      </c>
      <c r="P93" s="2"/>
    </row>
    <row r="94" spans="2:12" ht="15" customHeight="1">
      <c r="B94" s="99" t="s">
        <v>14</v>
      </c>
      <c r="C94" s="94" t="s">
        <v>27</v>
      </c>
      <c r="D94" s="95"/>
      <c r="E94" s="95"/>
      <c r="F94" s="95"/>
      <c r="G94" s="95"/>
      <c r="H94" s="6">
        <v>162.64625813</v>
      </c>
      <c r="I94" s="23">
        <v>159.48701218</v>
      </c>
      <c r="J94" s="32">
        <v>156.00665304</v>
      </c>
      <c r="K94" s="23">
        <v>160.12857701000001</v>
      </c>
      <c r="L94" s="40">
        <v>164.31795067000002</v>
      </c>
    </row>
    <row r="95" spans="2:12" ht="15" customHeight="1">
      <c r="B95" s="100"/>
      <c r="C95" s="61"/>
      <c r="D95" s="62" t="s">
        <v>0</v>
      </c>
      <c r="E95" s="63"/>
      <c r="F95" s="63"/>
      <c r="G95" s="63"/>
      <c r="H95" s="7">
        <v>160.87775744</v>
      </c>
      <c r="I95" s="24">
        <v>158.39519253</v>
      </c>
      <c r="J95" s="33">
        <v>154.90639436</v>
      </c>
      <c r="K95" s="24">
        <v>158.74609103</v>
      </c>
      <c r="L95" s="41">
        <v>162.73243621</v>
      </c>
    </row>
    <row r="96" spans="2:12" ht="15" customHeight="1">
      <c r="B96" s="100"/>
      <c r="C96" s="61"/>
      <c r="D96" s="92"/>
      <c r="E96" s="63" t="s">
        <v>2</v>
      </c>
      <c r="F96" s="63"/>
      <c r="G96" s="63"/>
      <c r="H96" s="7">
        <v>119.94700426</v>
      </c>
      <c r="I96" s="24">
        <v>123.88831904</v>
      </c>
      <c r="J96" s="33">
        <v>125.19391664</v>
      </c>
      <c r="K96" s="24">
        <v>128.5949038</v>
      </c>
      <c r="L96" s="41">
        <v>133.10598906</v>
      </c>
    </row>
    <row r="97" spans="2:12" ht="15" customHeight="1">
      <c r="B97" s="100"/>
      <c r="C97" s="61"/>
      <c r="D97" s="93"/>
      <c r="E97" s="68" t="s">
        <v>3</v>
      </c>
      <c r="F97" s="68"/>
      <c r="G97" s="68"/>
      <c r="H97" s="7">
        <v>36.96643</v>
      </c>
      <c r="I97" s="24">
        <v>30.40024635</v>
      </c>
      <c r="J97" s="33">
        <v>27.17977</v>
      </c>
      <c r="K97" s="24">
        <v>27.46882</v>
      </c>
      <c r="L97" s="41">
        <v>28.16831</v>
      </c>
    </row>
    <row r="98" spans="2:12" ht="15" customHeight="1">
      <c r="B98" s="100"/>
      <c r="C98" s="61"/>
      <c r="D98" s="65" t="s">
        <v>30</v>
      </c>
      <c r="E98" s="66"/>
      <c r="F98" s="66"/>
      <c r="G98" s="67"/>
      <c r="H98" s="7">
        <v>1.76850069</v>
      </c>
      <c r="I98" s="24">
        <v>1.09181965</v>
      </c>
      <c r="J98" s="33">
        <v>1.10025868</v>
      </c>
      <c r="K98" s="24">
        <v>1.38248598</v>
      </c>
      <c r="L98" s="41">
        <v>1.58551446</v>
      </c>
    </row>
    <row r="99" spans="2:12" ht="15" customHeight="1">
      <c r="B99" s="100"/>
      <c r="C99" s="76" t="s">
        <v>28</v>
      </c>
      <c r="D99" s="77"/>
      <c r="E99" s="77"/>
      <c r="F99" s="77"/>
      <c r="G99" s="77"/>
      <c r="H99" s="9">
        <v>145.88330891</v>
      </c>
      <c r="I99" s="26">
        <v>152.04852128</v>
      </c>
      <c r="J99" s="34">
        <v>152.15944242</v>
      </c>
      <c r="K99" s="26">
        <v>156.19431474</v>
      </c>
      <c r="L99" s="42">
        <v>158.7095811</v>
      </c>
    </row>
    <row r="100" spans="2:12" ht="15" customHeight="1">
      <c r="B100" s="100"/>
      <c r="C100" s="64"/>
      <c r="D100" s="62" t="s">
        <v>1</v>
      </c>
      <c r="E100" s="63"/>
      <c r="F100" s="63"/>
      <c r="G100" s="63"/>
      <c r="H100" s="7">
        <v>141.74874801</v>
      </c>
      <c r="I100" s="24">
        <v>148.14025348</v>
      </c>
      <c r="J100" s="33">
        <v>148.35729504</v>
      </c>
      <c r="K100" s="24">
        <v>151.97213538</v>
      </c>
      <c r="L100" s="41">
        <v>154.74946356</v>
      </c>
    </row>
    <row r="101" spans="2:12" ht="15" customHeight="1">
      <c r="B101" s="100"/>
      <c r="C101" s="64"/>
      <c r="D101" s="64"/>
      <c r="E101" s="62" t="s">
        <v>4</v>
      </c>
      <c r="F101" s="63"/>
      <c r="G101" s="63"/>
      <c r="H101" s="7">
        <v>141.74874801</v>
      </c>
      <c r="I101" s="24">
        <v>148.14025348</v>
      </c>
      <c r="J101" s="33">
        <v>148.35729504</v>
      </c>
      <c r="K101" s="24">
        <v>151.97213538</v>
      </c>
      <c r="L101" s="41">
        <v>154.74946356</v>
      </c>
    </row>
    <row r="102" spans="2:12" ht="15" customHeight="1">
      <c r="B102" s="100"/>
      <c r="C102" s="64"/>
      <c r="D102" s="64"/>
      <c r="E102" s="64"/>
      <c r="F102" s="69" t="s">
        <v>5</v>
      </c>
      <c r="G102" s="68"/>
      <c r="H102" s="7">
        <v>67.61020831</v>
      </c>
      <c r="I102" s="24">
        <v>70.27248407</v>
      </c>
      <c r="J102" s="33">
        <v>70.95807796</v>
      </c>
      <c r="K102" s="24">
        <v>71.10997319</v>
      </c>
      <c r="L102" s="41">
        <v>74.19988659</v>
      </c>
    </row>
    <row r="103" spans="2:12" ht="15" customHeight="1">
      <c r="B103" s="100"/>
      <c r="C103" s="64"/>
      <c r="D103" s="64"/>
      <c r="E103" s="64"/>
      <c r="F103" s="4"/>
      <c r="G103" s="5" t="s">
        <v>29</v>
      </c>
      <c r="H103" s="7">
        <v>3.5230376</v>
      </c>
      <c r="I103" s="24">
        <v>3.27579417</v>
      </c>
      <c r="J103" s="33">
        <v>3.46057435</v>
      </c>
      <c r="K103" s="24">
        <v>3.21486294</v>
      </c>
      <c r="L103" s="41">
        <v>3.33600479</v>
      </c>
    </row>
    <row r="104" spans="2:12" ht="15" customHeight="1">
      <c r="B104" s="100"/>
      <c r="C104" s="64"/>
      <c r="D104" s="64"/>
      <c r="E104" s="64"/>
      <c r="F104" s="68" t="s">
        <v>6</v>
      </c>
      <c r="G104" s="68"/>
      <c r="H104" s="7">
        <v>38.26678848</v>
      </c>
      <c r="I104" s="24">
        <v>39.57083591</v>
      </c>
      <c r="J104" s="33">
        <v>39.81903421</v>
      </c>
      <c r="K104" s="24">
        <v>42.84108747</v>
      </c>
      <c r="L104" s="41">
        <v>42.77146806</v>
      </c>
    </row>
    <row r="105" spans="2:12" ht="15" customHeight="1">
      <c r="B105" s="100"/>
      <c r="C105" s="64"/>
      <c r="D105" s="64"/>
      <c r="E105" s="64"/>
      <c r="F105" s="68" t="s">
        <v>32</v>
      </c>
      <c r="G105" s="68"/>
      <c r="H105" s="7">
        <v>13.21679147</v>
      </c>
      <c r="I105" s="24">
        <v>14.38813293</v>
      </c>
      <c r="J105" s="33">
        <v>13.35799215</v>
      </c>
      <c r="K105" s="24">
        <v>13.32714293</v>
      </c>
      <c r="L105" s="41">
        <v>13.29801964</v>
      </c>
    </row>
    <row r="106" spans="2:12" ht="15" customHeight="1">
      <c r="B106" s="100"/>
      <c r="C106" s="64"/>
      <c r="D106" s="70"/>
      <c r="E106" s="70"/>
      <c r="F106" s="71" t="s">
        <v>7</v>
      </c>
      <c r="G106" s="72"/>
      <c r="H106" s="7">
        <v>21.00310637</v>
      </c>
      <c r="I106" s="24">
        <v>22.79119096</v>
      </c>
      <c r="J106" s="33">
        <v>22.88180473</v>
      </c>
      <c r="K106" s="24">
        <v>23.19095639</v>
      </c>
      <c r="L106" s="41">
        <v>22.97770219</v>
      </c>
    </row>
    <row r="107" spans="2:12" ht="15" customHeight="1">
      <c r="B107" s="100"/>
      <c r="C107" s="64"/>
      <c r="D107" s="65" t="s">
        <v>31</v>
      </c>
      <c r="E107" s="66"/>
      <c r="F107" s="66"/>
      <c r="G107" s="67"/>
      <c r="H107" s="10">
        <v>4.05933522</v>
      </c>
      <c r="I107" s="30">
        <v>3.89349688</v>
      </c>
      <c r="J107" s="37">
        <v>3.80214738</v>
      </c>
      <c r="K107" s="30">
        <v>3.95934693</v>
      </c>
      <c r="L107" s="47">
        <v>3.96011754</v>
      </c>
    </row>
    <row r="108" spans="2:12" ht="15" customHeight="1" thickBot="1">
      <c r="B108" s="100"/>
      <c r="C108" s="73" t="s">
        <v>34</v>
      </c>
      <c r="D108" s="74"/>
      <c r="E108" s="74"/>
      <c r="F108" s="74"/>
      <c r="G108" s="75"/>
      <c r="H108" s="12">
        <v>16.76294922</v>
      </c>
      <c r="I108" s="27">
        <v>7.4384909</v>
      </c>
      <c r="J108" s="35">
        <v>3.84721062</v>
      </c>
      <c r="K108" s="27">
        <v>3.93426227</v>
      </c>
      <c r="L108" s="43">
        <v>5.60836957</v>
      </c>
    </row>
    <row r="109" spans="2:16" ht="15" customHeight="1" thickTop="1">
      <c r="B109" s="100"/>
      <c r="C109" s="89" t="s">
        <v>22</v>
      </c>
      <c r="D109" s="90"/>
      <c r="E109" s="90"/>
      <c r="F109" s="90"/>
      <c r="G109" s="91"/>
      <c r="H109" s="13">
        <f>(H95+H98)/(H100+H107)</f>
        <v>1.1154817656675398</v>
      </c>
      <c r="I109" s="19">
        <f>(I95+I98)/(I100+I107)</f>
        <v>1.0490237319171003</v>
      </c>
      <c r="J109" s="19">
        <f>(J95+J98)/(J100+J107)</f>
        <v>1.0252840741186517</v>
      </c>
      <c r="K109" s="38">
        <f>(K95+K98)/(K100+K107)</f>
        <v>1.026916275262849</v>
      </c>
      <c r="L109" s="44">
        <f>(L95+L98)/(L100+L107)</f>
        <v>1.0353373093869254</v>
      </c>
      <c r="P109" s="2"/>
    </row>
    <row r="110" spans="2:16" ht="15" customHeight="1">
      <c r="B110" s="100"/>
      <c r="C110" s="78" t="s">
        <v>23</v>
      </c>
      <c r="D110" s="79"/>
      <c r="E110" s="79"/>
      <c r="F110" s="79"/>
      <c r="G110" s="80"/>
      <c r="H110" s="15">
        <f>H96/H101</f>
        <v>0.8461944528182925</v>
      </c>
      <c r="I110" s="20">
        <f>I96/I101</f>
        <v>0.8362907186244676</v>
      </c>
      <c r="J110" s="20">
        <f>J96/J101</f>
        <v>0.8438676143714086</v>
      </c>
      <c r="K110" s="39">
        <f>K96/K101</f>
        <v>0.8461742244948641</v>
      </c>
      <c r="L110" s="45">
        <f>L96/L101</f>
        <v>0.8601386137173374</v>
      </c>
      <c r="P110" s="2"/>
    </row>
    <row r="111" spans="2:16" ht="15" customHeight="1">
      <c r="B111" s="100"/>
      <c r="C111" s="78" t="s">
        <v>24</v>
      </c>
      <c r="D111" s="79"/>
      <c r="E111" s="79"/>
      <c r="F111" s="79"/>
      <c r="G111" s="80"/>
      <c r="H111" s="15">
        <f>H102/H96</f>
        <v>0.5636673356463868</v>
      </c>
      <c r="I111" s="20">
        <f>I102/I96</f>
        <v>0.5672244535605574</v>
      </c>
      <c r="J111" s="20">
        <f>J102/J96</f>
        <v>0.5667853507933834</v>
      </c>
      <c r="K111" s="39">
        <f>K102/K96</f>
        <v>0.5529766039608796</v>
      </c>
      <c r="L111" s="45">
        <f>L102/L96</f>
        <v>0.5574496468115572</v>
      </c>
      <c r="P111" s="2"/>
    </row>
    <row r="112" spans="2:16" ht="15" customHeight="1">
      <c r="B112" s="100"/>
      <c r="C112" s="78" t="s">
        <v>25</v>
      </c>
      <c r="D112" s="79"/>
      <c r="E112" s="79"/>
      <c r="F112" s="79"/>
      <c r="G112" s="80"/>
      <c r="H112" s="15">
        <f>H104/H96</f>
        <v>0.3190307979434984</v>
      </c>
      <c r="I112" s="20">
        <f>I104/I96</f>
        <v>0.31940731956516183</v>
      </c>
      <c r="J112" s="20">
        <f>J104/J96</f>
        <v>0.3180588584387945</v>
      </c>
      <c r="K112" s="39">
        <f>K104/K96</f>
        <v>0.33314763030290473</v>
      </c>
      <c r="L112" s="45">
        <f>L104/L96</f>
        <v>0.3213339111339307</v>
      </c>
      <c r="P112" s="2"/>
    </row>
    <row r="113" spans="2:16" ht="15" customHeight="1" thickBot="1">
      <c r="B113" s="101"/>
      <c r="C113" s="96" t="s">
        <v>26</v>
      </c>
      <c r="D113" s="97"/>
      <c r="E113" s="97"/>
      <c r="F113" s="97"/>
      <c r="G113" s="98"/>
      <c r="H113" s="17">
        <f>H106/H96</f>
        <v>0.17510321745487836</v>
      </c>
      <c r="I113" s="28">
        <f>I106/I96</f>
        <v>0.18396561626315533</v>
      </c>
      <c r="J113" s="22">
        <f>J106/J96</f>
        <v>0.18277089929055837</v>
      </c>
      <c r="K113" s="28">
        <f>K106/K96</f>
        <v>0.18034117764159796</v>
      </c>
      <c r="L113" s="46">
        <f>L106/L96</f>
        <v>0.17262710981128257</v>
      </c>
      <c r="P113" s="2"/>
    </row>
    <row r="114" spans="2:12" ht="15" customHeight="1">
      <c r="B114" s="99" t="s">
        <v>15</v>
      </c>
      <c r="C114" s="94" t="s">
        <v>27</v>
      </c>
      <c r="D114" s="95"/>
      <c r="E114" s="95"/>
      <c r="F114" s="95"/>
      <c r="G114" s="95"/>
      <c r="H114" s="6">
        <v>123.28202848</v>
      </c>
      <c r="I114" s="23">
        <v>123.72747401</v>
      </c>
      <c r="J114" s="32">
        <v>128.18193121</v>
      </c>
      <c r="K114" s="23">
        <v>135.74349929</v>
      </c>
      <c r="L114" s="40">
        <v>147.36562641</v>
      </c>
    </row>
    <row r="115" spans="2:12" ht="15" customHeight="1">
      <c r="B115" s="100"/>
      <c r="C115" s="61"/>
      <c r="D115" s="62" t="s">
        <v>0</v>
      </c>
      <c r="E115" s="63"/>
      <c r="F115" s="63"/>
      <c r="G115" s="63"/>
      <c r="H115" s="7">
        <v>120.76882561</v>
      </c>
      <c r="I115" s="24">
        <v>122.06550216</v>
      </c>
      <c r="J115" s="33">
        <v>127.07213155</v>
      </c>
      <c r="K115" s="24">
        <v>134.8763199</v>
      </c>
      <c r="L115" s="41">
        <v>146.52787574</v>
      </c>
    </row>
    <row r="116" spans="2:12" ht="15" customHeight="1">
      <c r="B116" s="100"/>
      <c r="C116" s="61"/>
      <c r="D116" s="92"/>
      <c r="E116" s="63" t="s">
        <v>2</v>
      </c>
      <c r="F116" s="63"/>
      <c r="G116" s="63"/>
      <c r="H116" s="7">
        <v>87.79339284</v>
      </c>
      <c r="I116" s="24">
        <v>88.05300202</v>
      </c>
      <c r="J116" s="33">
        <v>94.25842573</v>
      </c>
      <c r="K116" s="24">
        <v>100.88229787</v>
      </c>
      <c r="L116" s="41">
        <v>110.71017352</v>
      </c>
    </row>
    <row r="117" spans="2:12" ht="15" customHeight="1">
      <c r="B117" s="100"/>
      <c r="C117" s="61"/>
      <c r="D117" s="93"/>
      <c r="E117" s="68" t="s">
        <v>3</v>
      </c>
      <c r="F117" s="68"/>
      <c r="G117" s="68"/>
      <c r="H117" s="7">
        <v>29.03554</v>
      </c>
      <c r="I117" s="24">
        <v>29.94443426</v>
      </c>
      <c r="J117" s="33">
        <v>30.0035</v>
      </c>
      <c r="K117" s="24">
        <v>31.57931</v>
      </c>
      <c r="L117" s="41">
        <v>34.12669</v>
      </c>
    </row>
    <row r="118" spans="2:12" ht="15" customHeight="1">
      <c r="B118" s="100"/>
      <c r="C118" s="61"/>
      <c r="D118" s="65" t="s">
        <v>30</v>
      </c>
      <c r="E118" s="66"/>
      <c r="F118" s="66"/>
      <c r="G118" s="67"/>
      <c r="H118" s="7">
        <v>2.02632224</v>
      </c>
      <c r="I118" s="24">
        <v>1.66197185</v>
      </c>
      <c r="J118" s="33">
        <v>1.10979966</v>
      </c>
      <c r="K118" s="24">
        <v>0.86717939</v>
      </c>
      <c r="L118" s="41">
        <v>0.83775067</v>
      </c>
    </row>
    <row r="119" spans="2:12" ht="15" customHeight="1">
      <c r="B119" s="100"/>
      <c r="C119" s="76" t="s">
        <v>28</v>
      </c>
      <c r="D119" s="77"/>
      <c r="E119" s="77"/>
      <c r="F119" s="77"/>
      <c r="G119" s="77"/>
      <c r="H119" s="9">
        <v>114.98647102999999</v>
      </c>
      <c r="I119" s="26">
        <v>118.16328783000002</v>
      </c>
      <c r="J119" s="34">
        <v>117.90106415000001</v>
      </c>
      <c r="K119" s="26">
        <v>125.71875042999999</v>
      </c>
      <c r="L119" s="42">
        <v>134.88966900000003</v>
      </c>
    </row>
    <row r="120" spans="2:12" ht="15" customHeight="1">
      <c r="B120" s="100"/>
      <c r="C120" s="64"/>
      <c r="D120" s="62" t="s">
        <v>1</v>
      </c>
      <c r="E120" s="63"/>
      <c r="F120" s="63"/>
      <c r="G120" s="63"/>
      <c r="H120" s="7">
        <v>110.56035216</v>
      </c>
      <c r="I120" s="24">
        <v>114.20353805</v>
      </c>
      <c r="J120" s="33">
        <v>114.71972653</v>
      </c>
      <c r="K120" s="24">
        <v>122.12594933</v>
      </c>
      <c r="L120" s="41">
        <v>131.0944966</v>
      </c>
    </row>
    <row r="121" spans="2:12" ht="15" customHeight="1">
      <c r="B121" s="100"/>
      <c r="C121" s="64"/>
      <c r="D121" s="64"/>
      <c r="E121" s="62" t="s">
        <v>4</v>
      </c>
      <c r="F121" s="63"/>
      <c r="G121" s="63"/>
      <c r="H121" s="7">
        <v>110.56035216</v>
      </c>
      <c r="I121" s="24">
        <v>114.20353805</v>
      </c>
      <c r="J121" s="33">
        <v>114.71972653</v>
      </c>
      <c r="K121" s="24">
        <v>122.12594933</v>
      </c>
      <c r="L121" s="41">
        <v>131.0944966</v>
      </c>
    </row>
    <row r="122" spans="2:12" ht="15" customHeight="1">
      <c r="B122" s="100"/>
      <c r="C122" s="64"/>
      <c r="D122" s="64"/>
      <c r="E122" s="64"/>
      <c r="F122" s="69" t="s">
        <v>5</v>
      </c>
      <c r="G122" s="68"/>
      <c r="H122" s="7">
        <v>58.43320994</v>
      </c>
      <c r="I122" s="24">
        <v>59.4249731</v>
      </c>
      <c r="J122" s="33">
        <v>60.22174522</v>
      </c>
      <c r="K122" s="24">
        <v>61.77156929</v>
      </c>
      <c r="L122" s="41">
        <v>66.79468427</v>
      </c>
    </row>
    <row r="123" spans="2:12" ht="15" customHeight="1">
      <c r="B123" s="100"/>
      <c r="C123" s="64"/>
      <c r="D123" s="64"/>
      <c r="E123" s="64"/>
      <c r="F123" s="4"/>
      <c r="G123" s="5" t="s">
        <v>29</v>
      </c>
      <c r="H123" s="7">
        <v>2.78928737</v>
      </c>
      <c r="I123" s="24">
        <v>2.83057014</v>
      </c>
      <c r="J123" s="33">
        <v>2.8145706</v>
      </c>
      <c r="K123" s="24">
        <v>2.73789682</v>
      </c>
      <c r="L123" s="41">
        <v>3.06621716</v>
      </c>
    </row>
    <row r="124" spans="2:12" ht="15" customHeight="1">
      <c r="B124" s="100"/>
      <c r="C124" s="64"/>
      <c r="D124" s="64"/>
      <c r="E124" s="64"/>
      <c r="F124" s="68" t="s">
        <v>6</v>
      </c>
      <c r="G124" s="68"/>
      <c r="H124" s="7">
        <v>26.0887064</v>
      </c>
      <c r="I124" s="24">
        <v>28.08869311</v>
      </c>
      <c r="J124" s="33">
        <v>27.86930659</v>
      </c>
      <c r="K124" s="24">
        <v>30.47220159</v>
      </c>
      <c r="L124" s="41">
        <v>31.42528302</v>
      </c>
    </row>
    <row r="125" spans="2:12" ht="15" customHeight="1">
      <c r="B125" s="100"/>
      <c r="C125" s="64"/>
      <c r="D125" s="64"/>
      <c r="E125" s="64"/>
      <c r="F125" s="68" t="s">
        <v>32</v>
      </c>
      <c r="G125" s="68"/>
      <c r="H125" s="7">
        <v>8.72019666</v>
      </c>
      <c r="I125" s="24">
        <v>8.8364991</v>
      </c>
      <c r="J125" s="33">
        <v>7.20588381</v>
      </c>
      <c r="K125" s="56">
        <v>11.04671002</v>
      </c>
      <c r="L125" s="57">
        <v>11.85982262</v>
      </c>
    </row>
    <row r="126" spans="2:12" ht="15" customHeight="1">
      <c r="B126" s="100"/>
      <c r="C126" s="64"/>
      <c r="D126" s="70"/>
      <c r="E126" s="70"/>
      <c r="F126" s="71" t="s">
        <v>7</v>
      </c>
      <c r="G126" s="72"/>
      <c r="H126" s="7">
        <v>16.97943873</v>
      </c>
      <c r="I126" s="24">
        <v>17.34695115</v>
      </c>
      <c r="J126" s="33">
        <v>18.89513602</v>
      </c>
      <c r="K126" s="24">
        <v>18.29959573</v>
      </c>
      <c r="L126" s="41">
        <v>20.31155784</v>
      </c>
    </row>
    <row r="127" spans="2:12" ht="15" customHeight="1">
      <c r="B127" s="100"/>
      <c r="C127" s="64"/>
      <c r="D127" s="65" t="s">
        <v>31</v>
      </c>
      <c r="E127" s="66"/>
      <c r="F127" s="66"/>
      <c r="G127" s="67"/>
      <c r="H127" s="10">
        <v>4.41380437</v>
      </c>
      <c r="I127" s="30">
        <v>3.94153486</v>
      </c>
      <c r="J127" s="37">
        <v>3.18102118</v>
      </c>
      <c r="K127" s="30">
        <v>3.50848672</v>
      </c>
      <c r="L127" s="47">
        <v>3.69166376</v>
      </c>
    </row>
    <row r="128" spans="2:12" ht="15" customHeight="1" thickBot="1">
      <c r="B128" s="100"/>
      <c r="C128" s="73" t="s">
        <v>34</v>
      </c>
      <c r="D128" s="74"/>
      <c r="E128" s="74"/>
      <c r="F128" s="74"/>
      <c r="G128" s="75"/>
      <c r="H128" s="12">
        <v>8.29555745</v>
      </c>
      <c r="I128" s="27">
        <v>5.56418618</v>
      </c>
      <c r="J128" s="35">
        <v>10.28086706</v>
      </c>
      <c r="K128" s="27">
        <v>10.02474886</v>
      </c>
      <c r="L128" s="43">
        <v>12.47595741</v>
      </c>
    </row>
    <row r="129" spans="2:16" ht="15" customHeight="1" thickTop="1">
      <c r="B129" s="100"/>
      <c r="C129" s="89" t="s">
        <v>22</v>
      </c>
      <c r="D129" s="90"/>
      <c r="E129" s="90"/>
      <c r="F129" s="90"/>
      <c r="G129" s="91"/>
      <c r="H129" s="13">
        <f>(H115+H118)/(H120+H127)</f>
        <v>1.0680239069025854</v>
      </c>
      <c r="I129" s="19">
        <f>(I115+I118)/(I120+I127)</f>
        <v>1.0472503927798371</v>
      </c>
      <c r="J129" s="19">
        <f>(J115+J118)/(J120+J127)</f>
        <v>1.087202021188946</v>
      </c>
      <c r="K129" s="38">
        <f>(K115+K118)/(K120+K127)</f>
        <v>1.0804641112567004</v>
      </c>
      <c r="L129" s="44">
        <f>(L115+L118)/(L120+L127)</f>
        <v>1.0933290629868935</v>
      </c>
      <c r="P129" s="2"/>
    </row>
    <row r="130" spans="2:16" ht="15" customHeight="1">
      <c r="B130" s="100"/>
      <c r="C130" s="78" t="s">
        <v>23</v>
      </c>
      <c r="D130" s="79"/>
      <c r="E130" s="79"/>
      <c r="F130" s="79"/>
      <c r="G130" s="80"/>
      <c r="H130" s="15">
        <f>H116/H121</f>
        <v>0.7940766389107348</v>
      </c>
      <c r="I130" s="20">
        <f>I116/I121</f>
        <v>0.7710181621645477</v>
      </c>
      <c r="J130" s="20">
        <f>J116/J121</f>
        <v>0.8216409555801265</v>
      </c>
      <c r="K130" s="39">
        <f>K116/K121</f>
        <v>0.8260512890458938</v>
      </c>
      <c r="L130" s="45">
        <f>L116/L121</f>
        <v>0.8445066451401285</v>
      </c>
      <c r="P130" s="2"/>
    </row>
    <row r="131" spans="2:16" ht="15" customHeight="1">
      <c r="B131" s="100"/>
      <c r="C131" s="78" t="s">
        <v>24</v>
      </c>
      <c r="D131" s="79"/>
      <c r="E131" s="79"/>
      <c r="F131" s="79"/>
      <c r="G131" s="80"/>
      <c r="H131" s="15">
        <f>H122/H116</f>
        <v>0.6655763953272911</v>
      </c>
      <c r="I131" s="20">
        <f>I122/I116</f>
        <v>0.674877309537981</v>
      </c>
      <c r="J131" s="20">
        <f>J122/J116</f>
        <v>0.6389003927617368</v>
      </c>
      <c r="K131" s="39">
        <f>K122/K116</f>
        <v>0.6123132659963865</v>
      </c>
      <c r="L131" s="45">
        <f>L122/L116</f>
        <v>0.6033292347602853</v>
      </c>
      <c r="P131" s="2"/>
    </row>
    <row r="132" spans="2:16" ht="15" customHeight="1">
      <c r="B132" s="100"/>
      <c r="C132" s="78" t="s">
        <v>25</v>
      </c>
      <c r="D132" s="79"/>
      <c r="E132" s="79"/>
      <c r="F132" s="79"/>
      <c r="G132" s="80"/>
      <c r="H132" s="15">
        <f>H124/H116</f>
        <v>0.2971602481242027</v>
      </c>
      <c r="I132" s="20">
        <f>I124/I116</f>
        <v>0.3189975635767654</v>
      </c>
      <c r="J132" s="20">
        <f>J124/J116</f>
        <v>0.2956691285066723</v>
      </c>
      <c r="K132" s="39">
        <f>K124/K116</f>
        <v>0.30205697365525325</v>
      </c>
      <c r="L132" s="45">
        <f>L124/L116</f>
        <v>0.28385180892452455</v>
      </c>
      <c r="P132" s="2"/>
    </row>
    <row r="133" spans="2:16" ht="15" customHeight="1" thickBot="1">
      <c r="B133" s="104"/>
      <c r="C133" s="96" t="s">
        <v>26</v>
      </c>
      <c r="D133" s="97"/>
      <c r="E133" s="97"/>
      <c r="F133" s="97"/>
      <c r="G133" s="98"/>
      <c r="H133" s="18">
        <f>H126/H116</f>
        <v>0.19340223883298777</v>
      </c>
      <c r="I133" s="31">
        <f>I126/I116</f>
        <v>0.19700578915026526</v>
      </c>
      <c r="J133" s="21">
        <f>J126/J116</f>
        <v>0.200460976020589</v>
      </c>
      <c r="K133" s="31">
        <f>K126/K116</f>
        <v>0.1813955085914222</v>
      </c>
      <c r="L133" s="48">
        <f>L126/L116</f>
        <v>0.1834660464725103</v>
      </c>
      <c r="P133" s="2"/>
    </row>
    <row r="134" spans="3:7" ht="15" customHeight="1" thickTop="1">
      <c r="C134" s="53"/>
      <c r="D134" s="53"/>
      <c r="E134" s="53"/>
      <c r="F134" s="53"/>
      <c r="G134" s="53"/>
    </row>
  </sheetData>
  <sheetProtection/>
  <mergeCells count="165">
    <mergeCell ref="K6:K7"/>
    <mergeCell ref="F85:G85"/>
    <mergeCell ref="C93:G93"/>
    <mergeCell ref="C6:G7"/>
    <mergeCell ref="C28:G28"/>
    <mergeCell ref="D31:D32"/>
    <mergeCell ref="E31:G31"/>
    <mergeCell ref="E32:G32"/>
    <mergeCell ref="F18:G18"/>
    <mergeCell ref="D80:G80"/>
    <mergeCell ref="L6:L7"/>
    <mergeCell ref="H72:H73"/>
    <mergeCell ref="I72:I73"/>
    <mergeCell ref="J72:J73"/>
    <mergeCell ref="K72:K73"/>
    <mergeCell ref="L72:L73"/>
    <mergeCell ref="H6:H7"/>
    <mergeCell ref="I6:I7"/>
    <mergeCell ref="J6:J7"/>
    <mergeCell ref="D15:D21"/>
    <mergeCell ref="B74:B93"/>
    <mergeCell ref="C74:G74"/>
    <mergeCell ref="D75:G75"/>
    <mergeCell ref="D76:D77"/>
    <mergeCell ref="F84:G84"/>
    <mergeCell ref="D81:D86"/>
    <mergeCell ref="E82:E86"/>
    <mergeCell ref="F86:G86"/>
    <mergeCell ref="C79:G79"/>
    <mergeCell ref="E122:E126"/>
    <mergeCell ref="C133:G133"/>
    <mergeCell ref="F19:G19"/>
    <mergeCell ref="E11:G11"/>
    <mergeCell ref="E116:G116"/>
    <mergeCell ref="E76:G76"/>
    <mergeCell ref="E77:G77"/>
    <mergeCell ref="C94:G94"/>
    <mergeCell ref="F126:G126"/>
    <mergeCell ref="C50:C53"/>
    <mergeCell ref="E52:G52"/>
    <mergeCell ref="B114:B133"/>
    <mergeCell ref="B94:B113"/>
    <mergeCell ref="E97:G97"/>
    <mergeCell ref="F102:G102"/>
    <mergeCell ref="F104:G104"/>
    <mergeCell ref="F105:G105"/>
    <mergeCell ref="E96:G96"/>
    <mergeCell ref="D115:G115"/>
    <mergeCell ref="D116:D117"/>
    <mergeCell ref="E15:G15"/>
    <mergeCell ref="B8:B28"/>
    <mergeCell ref="C48:G48"/>
    <mergeCell ref="C68:G68"/>
    <mergeCell ref="B49:B68"/>
    <mergeCell ref="B29:B48"/>
    <mergeCell ref="D10:D11"/>
    <mergeCell ref="F16:G16"/>
    <mergeCell ref="C13:G13"/>
    <mergeCell ref="E51:G51"/>
    <mergeCell ref="F60:G60"/>
    <mergeCell ref="C114:G114"/>
    <mergeCell ref="C99:G99"/>
    <mergeCell ref="D100:G100"/>
    <mergeCell ref="E101:G101"/>
    <mergeCell ref="C80:C87"/>
    <mergeCell ref="C95:C98"/>
    <mergeCell ref="C113:G113"/>
    <mergeCell ref="C100:C107"/>
    <mergeCell ref="D95:G95"/>
    <mergeCell ref="C29:G29"/>
    <mergeCell ref="D30:G30"/>
    <mergeCell ref="F57:G57"/>
    <mergeCell ref="F59:G59"/>
    <mergeCell ref="C49:G49"/>
    <mergeCell ref="D55:G55"/>
    <mergeCell ref="E56:G56"/>
    <mergeCell ref="D56:D61"/>
    <mergeCell ref="C55:C62"/>
    <mergeCell ref="E57:E61"/>
    <mergeCell ref="D50:G50"/>
    <mergeCell ref="C35:C42"/>
    <mergeCell ref="D51:D52"/>
    <mergeCell ref="D53:G53"/>
    <mergeCell ref="F40:G40"/>
    <mergeCell ref="C44:G44"/>
    <mergeCell ref="C45:G45"/>
    <mergeCell ref="C46:G46"/>
    <mergeCell ref="C43:G43"/>
    <mergeCell ref="D42:G42"/>
    <mergeCell ref="C8:G8"/>
    <mergeCell ref="D12:G12"/>
    <mergeCell ref="C27:G27"/>
    <mergeCell ref="B6:B7"/>
    <mergeCell ref="C25:G25"/>
    <mergeCell ref="C14:C22"/>
    <mergeCell ref="E10:G10"/>
    <mergeCell ref="D9:G9"/>
    <mergeCell ref="E21:G21"/>
    <mergeCell ref="C26:G26"/>
    <mergeCell ref="C34:G34"/>
    <mergeCell ref="D35:G35"/>
    <mergeCell ref="E36:G36"/>
    <mergeCell ref="C9:C12"/>
    <mergeCell ref="D36:D41"/>
    <mergeCell ref="E37:E41"/>
    <mergeCell ref="F41:G41"/>
    <mergeCell ref="D22:G22"/>
    <mergeCell ref="D33:G33"/>
    <mergeCell ref="C24:G24"/>
    <mergeCell ref="C128:G128"/>
    <mergeCell ref="C119:G119"/>
    <mergeCell ref="D120:G120"/>
    <mergeCell ref="F61:G61"/>
    <mergeCell ref="C64:G64"/>
    <mergeCell ref="C65:G65"/>
    <mergeCell ref="C66:G66"/>
    <mergeCell ref="C63:G63"/>
    <mergeCell ref="C109:G109"/>
    <mergeCell ref="C110:G110"/>
    <mergeCell ref="D107:G107"/>
    <mergeCell ref="C89:G89"/>
    <mergeCell ref="C90:G90"/>
    <mergeCell ref="D101:D106"/>
    <mergeCell ref="D98:G98"/>
    <mergeCell ref="D96:D97"/>
    <mergeCell ref="B72:B73"/>
    <mergeCell ref="C72:G73"/>
    <mergeCell ref="C112:G112"/>
    <mergeCell ref="C129:G129"/>
    <mergeCell ref="E121:G121"/>
    <mergeCell ref="E102:E106"/>
    <mergeCell ref="F106:G106"/>
    <mergeCell ref="D121:D126"/>
    <mergeCell ref="C75:C78"/>
    <mergeCell ref="C111:G111"/>
    <mergeCell ref="C132:G132"/>
    <mergeCell ref="C67:G67"/>
    <mergeCell ref="C91:G91"/>
    <mergeCell ref="C108:G108"/>
    <mergeCell ref="C88:G88"/>
    <mergeCell ref="D78:G78"/>
    <mergeCell ref="D87:G87"/>
    <mergeCell ref="C130:G130"/>
    <mergeCell ref="C131:G131"/>
    <mergeCell ref="C92:G92"/>
    <mergeCell ref="F82:G82"/>
    <mergeCell ref="E81:G81"/>
    <mergeCell ref="E16:E20"/>
    <mergeCell ref="F20:G20"/>
    <mergeCell ref="D62:G62"/>
    <mergeCell ref="C23:G23"/>
    <mergeCell ref="C54:G54"/>
    <mergeCell ref="F37:G37"/>
    <mergeCell ref="F39:G39"/>
    <mergeCell ref="C47:G47"/>
    <mergeCell ref="C30:C33"/>
    <mergeCell ref="D14:G14"/>
    <mergeCell ref="C115:C118"/>
    <mergeCell ref="C120:C127"/>
    <mergeCell ref="D118:G118"/>
    <mergeCell ref="D127:G127"/>
    <mergeCell ref="E117:G117"/>
    <mergeCell ref="F122:G122"/>
    <mergeCell ref="F124:G124"/>
    <mergeCell ref="F125:G125"/>
  </mergeCells>
  <printOptions/>
  <pageMargins left="0.5511811023622047" right="0.31496062992125984" top="0.31496062992125984" bottom="0.2362204724409449" header="0.2362204724409449" footer="0.1968503937007874"/>
  <pageSetup fitToHeight="2" horizontalDpi="600" verticalDpi="600" orientation="portrait" paperSize="9" scale="85" r:id="rId2"/>
  <rowBreaks count="1" manualBreakCount="1">
    <brk id="6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047449</dc:creator>
  <cp:keywords/>
  <dc:description/>
  <cp:lastModifiedBy>大阪府庁</cp:lastModifiedBy>
  <cp:lastPrinted>2011-07-14T12:51:31Z</cp:lastPrinted>
  <dcterms:created xsi:type="dcterms:W3CDTF">2007-06-26T05:45:34Z</dcterms:created>
  <dcterms:modified xsi:type="dcterms:W3CDTF">2011-08-03T08:43:50Z</dcterms:modified>
  <cp:category/>
  <cp:version/>
  <cp:contentType/>
  <cp:contentStatus/>
</cp:coreProperties>
</file>