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375" windowWidth="15840" windowHeight="9060" activeTab="0"/>
  </bookViews>
  <sheets>
    <sheet name="委員提出資料0515" sheetId="1" r:id="rId1"/>
  </sheets>
  <definedNames/>
  <calcPr fullCalcOnLoad="1"/>
</workbook>
</file>

<file path=xl/sharedStrings.xml><?xml version="1.0" encoding="utf-8"?>
<sst xmlns="http://schemas.openxmlformats.org/spreadsheetml/2006/main" count="73" uniqueCount="56">
  <si>
    <t>大口需要家</t>
  </si>
  <si>
    <t>小口需要家</t>
  </si>
  <si>
    <t>家庭</t>
  </si>
  <si>
    <t>対象</t>
  </si>
  <si>
    <t>ピーク需要</t>
  </si>
  <si>
    <t>合計</t>
  </si>
  <si>
    <t>ネガワット取引市場</t>
  </si>
  <si>
    <t>東京都電力対策緊急プログラム同等の対策の展開</t>
  </si>
  <si>
    <t>見える化＋東京都プログラムの展開</t>
  </si>
  <si>
    <t>ＢＥＭＳ</t>
  </si>
  <si>
    <t>内容</t>
  </si>
  <si>
    <t>コスト試算</t>
  </si>
  <si>
    <t>―</t>
  </si>
  <si>
    <t>進捗</t>
  </si>
  <si>
    <t>大分類</t>
  </si>
  <si>
    <t>中分類</t>
  </si>
  <si>
    <t>小分類</t>
  </si>
  <si>
    <t>・照明照度の見直し</t>
  </si>
  <si>
    <t>等々</t>
  </si>
  <si>
    <t>・「見える化」機器の導入を慫慂</t>
  </si>
  <si>
    <t>アグリゲータの協力が必要</t>
  </si>
  <si>
    <t>○万個の機器調達が可能か</t>
  </si>
  <si>
    <t>270万個の機器調達が可能か</t>
  </si>
  <si>
    <t>上段：大阪府下※１</t>
  </si>
  <si>
    <t>当面（今夏）の需給対策としての緊急課題（府市及び関電管内のイメージ）</t>
  </si>
  <si>
    <t>カッコ内：関電管内</t>
  </si>
  <si>
    <t>・市民に外出を促す施策</t>
  </si>
  <si>
    <t>・関電実施の節電インセンティブを利用</t>
  </si>
  <si>
    <t>想定する（目標効果）</t>
  </si>
  <si>
    <t>想定の考え方</t>
  </si>
  <si>
    <t>〔1,108万kw－1,108万kw×(1－0.13)×(1－0.095)〕×1／3＝78.5万kw</t>
  </si>
  <si>
    <t>〔平均300kw－300kw×(1－0.13)×(1－0.155)〕×3,000件＝24万kw</t>
  </si>
  <si>
    <t>（242万kW-37万kW：需給調整契約電力）</t>
  </si>
  <si>
    <t>～</t>
  </si>
  <si>
    <t>（3,000～6,000件導入の場合）</t>
  </si>
  <si>
    <t>東京都プログラムで昨年18％節電のところ、ソフトな節電で効果10％～15%見込み　</t>
  </si>
  <si>
    <t>・空調28℃の徹底</t>
  </si>
  <si>
    <t>・経産省補助事業のＢＥＭＳ導入を慫慂</t>
  </si>
  <si>
    <t>見える化</t>
  </si>
  <si>
    <t>※１　関西電力全支社のうち大阪北支店と大阪南支店の販売電力量（ｋWh）の割合として全体の４1％を占めていることによる比率按分</t>
  </si>
  <si>
    <t>見える化（効果13％※3）・ＴＯＵ的料金体系（効果9.5％※3）　</t>
  </si>
  <si>
    <t>ＢＥＭＳ（見える化（効果13％※3）・ＴＯＵ＆ＣＰＰ＆ＤＬＣ（効果15.5％※3））</t>
  </si>
  <si>
    <t>※3　2012年4月17日大阪府市エネルギー戦略会議高橋参与作成資料より数値を利用</t>
  </si>
  <si>
    <t>～</t>
  </si>
  <si>
    <t>・節電実績に基づき関西広域連合で報奨</t>
  </si>
  <si>
    <t>～</t>
  </si>
  <si>
    <t>（2/3世帯で導入の場合）</t>
  </si>
  <si>
    <t>※２　第5回会議（平成24年5月10日）需給検証委員会 資料２より</t>
  </si>
  <si>
    <t>205×28÷37=155万kW</t>
  </si>
  <si>
    <t>〔784万kw－784万kw×(1－0.13)×(1－0.095)〕×(1/5～2/3)＝34～113万kw</t>
  </si>
  <si>
    <t>（1/5～1/3事業者で導入の場合）</t>
  </si>
  <si>
    <t>1,115万kw×(0.1～0.15)×(2/3～4/5)=</t>
  </si>
  <si>
    <t>74～134万kw</t>
  </si>
  <si>
    <t>（以下を除く2/3～4/5事業者）</t>
  </si>
  <si>
    <t>〔1,115万kw－1,115万kw×(1－0.13)×(1－0.095)〕×(1/5～1/3)＝47～79万kw</t>
  </si>
  <si>
    <t>〔平均300kw－300kw×(1－0.13)×(1－0.155)〕×(3,000～6,000件)＝24～48万kw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</si>
</sst>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&quot;#,##0&quot;万kW&quot;"/>
    <numFmt numFmtId="177" formatCode="&quot;(&quot;#,##0&quot;万kW)&quot;"/>
    <numFmt numFmtId="178" formatCode="&quot;&quot;#,##0&quot;万kW※1&quot;"/>
    <numFmt numFmtId="179" formatCode="&quot;&quot;#,##0&quot;万円&quot;"/>
    <numFmt numFmtId="180" formatCode="&quot;報償&quot;#,##0&quot;万円&quot;"/>
    <numFmt numFmtId="181" formatCode="&quot;&quot;#,###.#&quot;万kW&quot;"/>
    <numFmt numFmtId="182" formatCode="&quot;&quot;#,###.#&quot;万kW※1&quot;"/>
    <numFmt numFmtId="183" formatCode="&quot;&quot;#,###&quot;万kW※1&quot;"/>
    <numFmt numFmtId="184" formatCode="&quot;(&quot;#,##0&quot;万kW※2)&quot;"/>
    <numFmt numFmtId="185" formatCode="&quot;(&quot;#,##0&quot;万kW※4)&quot;"/>
    <numFmt numFmtId="186" formatCode="&quot;(&quot;#,##0&quot;万kW※5)&quot;"/>
    <numFmt numFmtId="187" formatCode="&quot;（報償&quot;#,##0&quot;万円）&quot;"/>
    <numFmt numFmtId="188" formatCode="&quot;（宣伝広告費等&quot;#,##0&quot;万円）&quot;"/>
    <numFmt numFmtId="189" formatCode="&quot;宣伝広告費等&quot;#,##0&quot;万円&quot;"/>
    <numFmt numFmtId="190" formatCode="&quot;(&quot;#,##0.#&quot;万kW※3)&quot;"/>
    <numFmt numFmtId="191" formatCode="&quot;(&quot;#,##0&quot;万kW)※2&quot;"/>
    <numFmt numFmtId="192" formatCode="&quot;&quot;#,###&quot;万kW&quot;"/>
    <numFmt numFmtId="193" formatCode="&quot;(大口全体の約&quot;General&quot;%)&quot;"/>
    <numFmt numFmtId="194" formatCode="&quot;(小口全体の約&quot;General&quot;%)&quot;"/>
    <numFmt numFmtId="195" formatCode="&quot;(家庭全体の約&quot;General&quot;%)&quot;"/>
    <numFmt numFmtId="196" formatCode="&quot;(需要全体の約&quot;General&quot;%)&quot;"/>
    <numFmt numFmtId="197" formatCode="&quot;報奨&quot;#,##0&quot;万円&quot;"/>
    <numFmt numFmtId="198" formatCode="&quot;（報奨&quot;#,##0&quot;万円）&quot;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Meiryo UI"/>
      <family val="3"/>
    </font>
    <font>
      <b/>
      <u val="single"/>
      <sz val="16"/>
      <color indexed="8"/>
      <name val="Meiryo UI"/>
      <family val="3"/>
    </font>
    <font>
      <sz val="10.5"/>
      <color indexed="8"/>
      <name val="Meiryo UI"/>
      <family val="3"/>
    </font>
    <font>
      <sz val="10"/>
      <color indexed="8"/>
      <name val="Meiryo UI"/>
      <family val="3"/>
    </font>
    <font>
      <sz val="16"/>
      <color indexed="8"/>
      <name val="Meiryo UI"/>
      <family val="3"/>
    </font>
    <font>
      <b/>
      <sz val="11"/>
      <color indexed="8"/>
      <name val="Meiryo UI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  <font>
      <sz val="10.5"/>
      <color theme="1"/>
      <name val="Meiryo UI"/>
      <family val="3"/>
    </font>
    <font>
      <sz val="10"/>
      <color theme="1"/>
      <name val="Meiryo UI"/>
      <family val="3"/>
    </font>
    <font>
      <sz val="16"/>
      <color theme="1"/>
      <name val="Meiryo UI"/>
      <family val="3"/>
    </font>
    <font>
      <b/>
      <sz val="11"/>
      <color theme="1"/>
      <name val="Meiryo UI"/>
      <family val="3"/>
    </font>
    <font>
      <b/>
      <u val="single"/>
      <sz val="16"/>
      <color theme="1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5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178" fontId="42" fillId="0" borderId="10" xfId="0" applyNumberFormat="1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177" fontId="42" fillId="0" borderId="0" xfId="0" applyNumberFormat="1" applyFont="1" applyBorder="1" applyAlignment="1">
      <alignment horizontal="center" vertical="center"/>
    </xf>
    <xf numFmtId="181" fontId="42" fillId="0" borderId="12" xfId="0" applyNumberFormat="1" applyFont="1" applyBorder="1" applyAlignment="1">
      <alignment vertical="center"/>
    </xf>
    <xf numFmtId="0" fontId="42" fillId="0" borderId="12" xfId="0" applyFont="1" applyBorder="1" applyAlignment="1">
      <alignment horizontal="center" vertical="center"/>
    </xf>
    <xf numFmtId="177" fontId="42" fillId="0" borderId="12" xfId="0" applyNumberFormat="1" applyFont="1" applyBorder="1" applyAlignment="1">
      <alignment vertical="center"/>
    </xf>
    <xf numFmtId="177" fontId="42" fillId="0" borderId="15" xfId="0" applyNumberFormat="1" applyFont="1" applyBorder="1" applyAlignment="1">
      <alignment vertical="center"/>
    </xf>
    <xf numFmtId="177" fontId="42" fillId="0" borderId="14" xfId="0" applyNumberFormat="1" applyFont="1" applyBorder="1" applyAlignment="1">
      <alignment vertical="center"/>
    </xf>
    <xf numFmtId="180" fontId="42" fillId="0" borderId="12" xfId="0" applyNumberFormat="1" applyFont="1" applyBorder="1" applyAlignment="1">
      <alignment horizontal="center" vertical="center"/>
    </xf>
    <xf numFmtId="0" fontId="42" fillId="0" borderId="15" xfId="0" applyFont="1" applyBorder="1" applyAlignment="1">
      <alignment vertical="center"/>
    </xf>
    <xf numFmtId="176" fontId="42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horizontal="justify" vertical="center"/>
    </xf>
    <xf numFmtId="0" fontId="43" fillId="0" borderId="11" xfId="0" applyFont="1" applyBorder="1" applyAlignment="1">
      <alignment horizontal="justify" vertical="center"/>
    </xf>
    <xf numFmtId="189" fontId="42" fillId="0" borderId="10" xfId="0" applyNumberFormat="1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3" fillId="0" borderId="12" xfId="0" applyFont="1" applyBorder="1" applyAlignment="1">
      <alignment horizontal="justify" vertical="center"/>
    </xf>
    <xf numFmtId="0" fontId="43" fillId="0" borderId="14" xfId="0" applyFont="1" applyBorder="1" applyAlignment="1">
      <alignment horizontal="justify" vertical="center"/>
    </xf>
    <xf numFmtId="189" fontId="42" fillId="0" borderId="12" xfId="0" applyNumberFormat="1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184" fontId="42" fillId="0" borderId="12" xfId="0" applyNumberFormat="1" applyFont="1" applyBorder="1" applyAlignment="1">
      <alignment vertical="center"/>
    </xf>
    <xf numFmtId="188" fontId="42" fillId="0" borderId="12" xfId="0" applyNumberFormat="1" applyFont="1" applyBorder="1" applyAlignment="1">
      <alignment vertical="center"/>
    </xf>
    <xf numFmtId="0" fontId="42" fillId="0" borderId="12" xfId="0" applyFont="1" applyBorder="1" applyAlignment="1">
      <alignment horizontal="left" vertical="top" wrapText="1"/>
    </xf>
    <xf numFmtId="0" fontId="42" fillId="0" borderId="16" xfId="0" applyFont="1" applyBorder="1" applyAlignment="1">
      <alignment vertical="center"/>
    </xf>
    <xf numFmtId="0" fontId="42" fillId="0" borderId="13" xfId="0" applyFont="1" applyBorder="1" applyAlignment="1">
      <alignment vertical="top" wrapText="1"/>
    </xf>
    <xf numFmtId="0" fontId="42" fillId="0" borderId="0" xfId="0" applyFont="1" applyBorder="1" applyAlignment="1">
      <alignment vertical="top"/>
    </xf>
    <xf numFmtId="190" fontId="42" fillId="0" borderId="15" xfId="0" applyNumberFormat="1" applyFont="1" applyBorder="1" applyAlignment="1">
      <alignment vertical="center"/>
    </xf>
    <xf numFmtId="190" fontId="42" fillId="0" borderId="14" xfId="0" applyNumberFormat="1" applyFont="1" applyBorder="1" applyAlignment="1">
      <alignment vertical="center"/>
    </xf>
    <xf numFmtId="187" fontId="42" fillId="0" borderId="12" xfId="0" applyNumberFormat="1" applyFont="1" applyBorder="1" applyAlignment="1">
      <alignment vertical="center"/>
    </xf>
    <xf numFmtId="190" fontId="42" fillId="0" borderId="0" xfId="0" applyNumberFormat="1" applyFont="1" applyBorder="1" applyAlignment="1">
      <alignment vertical="center"/>
    </xf>
    <xf numFmtId="0" fontId="42" fillId="0" borderId="15" xfId="0" applyFont="1" applyBorder="1" applyAlignment="1">
      <alignment vertical="top" wrapText="1"/>
    </xf>
    <xf numFmtId="0" fontId="42" fillId="0" borderId="0" xfId="0" applyFont="1" applyBorder="1" applyAlignment="1">
      <alignment horizontal="left" vertical="top" wrapText="1"/>
    </xf>
    <xf numFmtId="0" fontId="42" fillId="0" borderId="14" xfId="0" applyFont="1" applyBorder="1" applyAlignment="1">
      <alignment horizontal="left" vertical="top" wrapText="1"/>
    </xf>
    <xf numFmtId="0" fontId="42" fillId="0" borderId="0" xfId="0" applyFont="1" applyBorder="1" applyAlignment="1">
      <alignment vertical="top" wrapText="1"/>
    </xf>
    <xf numFmtId="186" fontId="42" fillId="0" borderId="12" xfId="0" applyNumberFormat="1" applyFont="1" applyBorder="1" applyAlignment="1">
      <alignment horizontal="left" vertical="top" wrapText="1"/>
    </xf>
    <xf numFmtId="0" fontId="42" fillId="0" borderId="13" xfId="0" applyFont="1" applyBorder="1" applyAlignment="1">
      <alignment horizontal="left" vertical="top" wrapText="1"/>
    </xf>
    <xf numFmtId="0" fontId="42" fillId="0" borderId="17" xfId="0" applyFont="1" applyBorder="1" applyAlignment="1">
      <alignment vertical="top" wrapText="1"/>
    </xf>
    <xf numFmtId="185" fontId="42" fillId="0" borderId="15" xfId="0" applyNumberFormat="1" applyFont="1" applyBorder="1" applyAlignment="1">
      <alignment vertical="center"/>
    </xf>
    <xf numFmtId="185" fontId="42" fillId="0" borderId="14" xfId="0" applyNumberFormat="1" applyFont="1" applyBorder="1" applyAlignment="1">
      <alignment vertical="center"/>
    </xf>
    <xf numFmtId="185" fontId="42" fillId="0" borderId="0" xfId="0" applyNumberFormat="1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2" fillId="0" borderId="13" xfId="0" applyFont="1" applyBorder="1" applyAlignment="1">
      <alignment vertical="center" wrapText="1"/>
    </xf>
    <xf numFmtId="0" fontId="42" fillId="0" borderId="17" xfId="0" applyFont="1" applyBorder="1" applyAlignment="1">
      <alignment vertical="center"/>
    </xf>
    <xf numFmtId="0" fontId="42" fillId="0" borderId="11" xfId="0" applyFont="1" applyBorder="1" applyAlignment="1">
      <alignment vertical="top" wrapText="1"/>
    </xf>
    <xf numFmtId="0" fontId="42" fillId="0" borderId="14" xfId="0" applyFont="1" applyBorder="1" applyAlignment="1">
      <alignment vertical="top" wrapText="1"/>
    </xf>
    <xf numFmtId="186" fontId="42" fillId="0" borderId="15" xfId="0" applyNumberFormat="1" applyFont="1" applyBorder="1" applyAlignment="1">
      <alignment vertical="center"/>
    </xf>
    <xf numFmtId="186" fontId="42" fillId="0" borderId="14" xfId="0" applyNumberFormat="1" applyFont="1" applyBorder="1" applyAlignment="1">
      <alignment vertical="center"/>
    </xf>
    <xf numFmtId="187" fontId="42" fillId="0" borderId="14" xfId="0" applyNumberFormat="1" applyFont="1" applyBorder="1" applyAlignment="1">
      <alignment vertical="center"/>
    </xf>
    <xf numFmtId="0" fontId="42" fillId="0" borderId="12" xfId="0" applyFont="1" applyBorder="1" applyAlignment="1">
      <alignment vertical="top" wrapText="1"/>
    </xf>
    <xf numFmtId="0" fontId="42" fillId="0" borderId="19" xfId="0" applyFont="1" applyBorder="1" applyAlignment="1">
      <alignment vertical="center"/>
    </xf>
    <xf numFmtId="177" fontId="42" fillId="0" borderId="19" xfId="0" applyNumberFormat="1" applyFont="1" applyBorder="1" applyAlignment="1">
      <alignment horizontal="center" vertical="center"/>
    </xf>
    <xf numFmtId="183" fontId="42" fillId="0" borderId="11" xfId="0" applyNumberFormat="1" applyFont="1" applyBorder="1" applyAlignment="1">
      <alignment vertical="center"/>
    </xf>
    <xf numFmtId="183" fontId="42" fillId="0" borderId="10" xfId="0" applyNumberFormat="1" applyFont="1" applyBorder="1" applyAlignment="1">
      <alignment vertical="center"/>
    </xf>
    <xf numFmtId="179" fontId="42" fillId="0" borderId="10" xfId="0" applyNumberFormat="1" applyFont="1" applyBorder="1" applyAlignment="1">
      <alignment vertical="center"/>
    </xf>
    <xf numFmtId="176" fontId="42" fillId="0" borderId="13" xfId="0" applyNumberFormat="1" applyFont="1" applyBorder="1" applyAlignment="1">
      <alignment vertical="center"/>
    </xf>
    <xf numFmtId="179" fontId="42" fillId="0" borderId="13" xfId="0" applyNumberFormat="1" applyFont="1" applyBorder="1" applyAlignment="1">
      <alignment vertical="center"/>
    </xf>
    <xf numFmtId="177" fontId="42" fillId="0" borderId="0" xfId="0" applyNumberFormat="1" applyFont="1" applyAlignment="1">
      <alignment vertical="center"/>
    </xf>
    <xf numFmtId="0" fontId="44" fillId="0" borderId="0" xfId="0" applyFont="1" applyAlignment="1">
      <alignment horizontal="left" vertical="top"/>
    </xf>
    <xf numFmtId="192" fontId="42" fillId="0" borderId="14" xfId="0" applyNumberFormat="1" applyFont="1" applyBorder="1" applyAlignment="1">
      <alignment vertical="center"/>
    </xf>
    <xf numFmtId="192" fontId="42" fillId="0" borderId="15" xfId="0" applyNumberFormat="1" applyFont="1" applyBorder="1" applyAlignment="1">
      <alignment vertical="center"/>
    </xf>
    <xf numFmtId="192" fontId="42" fillId="0" borderId="17" xfId="0" applyNumberFormat="1" applyFont="1" applyBorder="1" applyAlignment="1">
      <alignment vertical="center"/>
    </xf>
    <xf numFmtId="192" fontId="42" fillId="0" borderId="11" xfId="0" applyNumberFormat="1" applyFont="1" applyBorder="1" applyAlignment="1">
      <alignment vertical="center"/>
    </xf>
    <xf numFmtId="183" fontId="42" fillId="0" borderId="12" xfId="0" applyNumberFormat="1" applyFont="1" applyBorder="1" applyAlignment="1">
      <alignment vertical="center"/>
    </xf>
    <xf numFmtId="179" fontId="42" fillId="0" borderId="12" xfId="0" applyNumberFormat="1" applyFont="1" applyBorder="1" applyAlignment="1">
      <alignment vertical="center"/>
    </xf>
    <xf numFmtId="177" fontId="45" fillId="0" borderId="0" xfId="0" applyNumberFormat="1" applyFont="1" applyBorder="1" applyAlignment="1">
      <alignment horizontal="center" vertical="center"/>
    </xf>
    <xf numFmtId="177" fontId="45" fillId="0" borderId="14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176" fontId="42" fillId="0" borderId="17" xfId="0" applyNumberFormat="1" applyFont="1" applyBorder="1" applyAlignment="1">
      <alignment vertical="center"/>
    </xf>
    <xf numFmtId="191" fontId="42" fillId="0" borderId="15" xfId="0" applyNumberFormat="1" applyFont="1" applyBorder="1" applyAlignment="1">
      <alignment vertical="center"/>
    </xf>
    <xf numFmtId="183" fontId="42" fillId="0" borderId="19" xfId="0" applyNumberFormat="1" applyFont="1" applyBorder="1" applyAlignment="1">
      <alignment vertical="center"/>
    </xf>
    <xf numFmtId="177" fontId="45" fillId="0" borderId="0" xfId="0" applyNumberFormat="1" applyFont="1" applyBorder="1" applyAlignment="1">
      <alignment vertical="center"/>
    </xf>
    <xf numFmtId="0" fontId="42" fillId="0" borderId="20" xfId="0" applyFont="1" applyBorder="1" applyAlignment="1">
      <alignment vertical="center"/>
    </xf>
    <xf numFmtId="186" fontId="42" fillId="0" borderId="12" xfId="0" applyNumberFormat="1" applyFont="1" applyBorder="1" applyAlignment="1">
      <alignment horizontal="left" vertical="top" wrapText="1"/>
    </xf>
    <xf numFmtId="197" fontId="42" fillId="0" borderId="12" xfId="0" applyNumberFormat="1" applyFont="1" applyBorder="1" applyAlignment="1">
      <alignment vertical="center"/>
    </xf>
    <xf numFmtId="198" fontId="42" fillId="0" borderId="12" xfId="0" applyNumberFormat="1" applyFont="1" applyBorder="1" applyAlignment="1">
      <alignment vertical="center"/>
    </xf>
    <xf numFmtId="195" fontId="46" fillId="0" borderId="20" xfId="0" applyNumberFormat="1" applyFont="1" applyBorder="1" applyAlignment="1">
      <alignment horizontal="right" vertical="center"/>
    </xf>
    <xf numFmtId="195" fontId="46" fillId="0" borderId="18" xfId="0" applyNumberFormat="1" applyFont="1" applyBorder="1" applyAlignment="1">
      <alignment horizontal="right" vertical="center"/>
    </xf>
    <xf numFmtId="195" fontId="46" fillId="0" borderId="16" xfId="0" applyNumberFormat="1" applyFont="1" applyBorder="1" applyAlignment="1">
      <alignment horizontal="right" vertical="center"/>
    </xf>
    <xf numFmtId="196" fontId="46" fillId="0" borderId="20" xfId="0" applyNumberFormat="1" applyFont="1" applyBorder="1" applyAlignment="1">
      <alignment horizontal="right" vertical="center"/>
    </xf>
    <xf numFmtId="196" fontId="46" fillId="0" borderId="18" xfId="0" applyNumberFormat="1" applyFont="1" applyBorder="1" applyAlignment="1">
      <alignment horizontal="right" vertical="center"/>
    </xf>
    <xf numFmtId="196" fontId="46" fillId="0" borderId="16" xfId="0" applyNumberFormat="1" applyFont="1" applyBorder="1" applyAlignment="1">
      <alignment horizontal="right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19" xfId="0" applyFont="1" applyBorder="1" applyAlignment="1">
      <alignment horizontal="left" vertical="top" wrapText="1"/>
    </xf>
    <xf numFmtId="0" fontId="42" fillId="0" borderId="0" xfId="0" applyFont="1" applyBorder="1" applyAlignment="1">
      <alignment horizontal="left" vertical="top" wrapText="1"/>
    </xf>
    <xf numFmtId="182" fontId="42" fillId="0" borderId="10" xfId="0" applyNumberFormat="1" applyFont="1" applyBorder="1" applyAlignment="1">
      <alignment horizontal="left" vertical="top" wrapText="1"/>
    </xf>
    <xf numFmtId="182" fontId="42" fillId="0" borderId="12" xfId="0" applyNumberFormat="1" applyFont="1" applyBorder="1" applyAlignment="1">
      <alignment horizontal="left" vertical="top" wrapText="1"/>
    </xf>
    <xf numFmtId="194" fontId="46" fillId="0" borderId="20" xfId="0" applyNumberFormat="1" applyFont="1" applyBorder="1" applyAlignment="1">
      <alignment horizontal="right" vertical="center"/>
    </xf>
    <xf numFmtId="194" fontId="46" fillId="0" borderId="18" xfId="0" applyNumberFormat="1" applyFont="1" applyBorder="1" applyAlignment="1">
      <alignment horizontal="right" vertical="center"/>
    </xf>
    <xf numFmtId="194" fontId="46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 vertical="center"/>
    </xf>
    <xf numFmtId="193" fontId="46" fillId="0" borderId="20" xfId="0" applyNumberFormat="1" applyFont="1" applyBorder="1" applyAlignment="1">
      <alignment horizontal="right" vertical="center"/>
    </xf>
    <xf numFmtId="193" fontId="46" fillId="0" borderId="18" xfId="0" applyNumberFormat="1" applyFont="1" applyBorder="1" applyAlignment="1">
      <alignment horizontal="right" vertical="center"/>
    </xf>
    <xf numFmtId="193" fontId="46" fillId="0" borderId="16" xfId="0" applyNumberFormat="1" applyFont="1" applyBorder="1" applyAlignment="1">
      <alignment horizontal="right" vertical="center"/>
    </xf>
    <xf numFmtId="0" fontId="42" fillId="0" borderId="17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186" fontId="42" fillId="0" borderId="12" xfId="0" applyNumberFormat="1" applyFont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 wrapText="1"/>
    </xf>
    <xf numFmtId="0" fontId="42" fillId="0" borderId="12" xfId="0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390525</xdr:colOff>
      <xdr:row>0</xdr:row>
      <xdr:rowOff>466725</xdr:rowOff>
    </xdr:from>
    <xdr:to>
      <xdr:col>10</xdr:col>
      <xdr:colOff>295275</xdr:colOff>
      <xdr:row>0</xdr:row>
      <xdr:rowOff>942975</xdr:rowOff>
    </xdr:to>
    <xdr:sp>
      <xdr:nvSpPr>
        <xdr:cNvPr id="1" name="正方形/長方形 1"/>
        <xdr:cNvSpPr>
          <a:spLocks/>
        </xdr:cNvSpPr>
      </xdr:nvSpPr>
      <xdr:spPr>
        <a:xfrm>
          <a:off x="11506200" y="466725"/>
          <a:ext cx="1733550" cy="4762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古賀委員提出資料</a:t>
          </a:r>
        </a:p>
      </xdr:txBody>
    </xdr:sp>
    <xdr:clientData/>
  </xdr:twoCellAnchor>
  <xdr:twoCellAnchor>
    <xdr:from>
      <xdr:col>9</xdr:col>
      <xdr:colOff>981075</xdr:colOff>
      <xdr:row>0</xdr:row>
      <xdr:rowOff>28575</xdr:rowOff>
    </xdr:from>
    <xdr:to>
      <xdr:col>10</xdr:col>
      <xdr:colOff>276225</xdr:colOff>
      <xdr:row>0</xdr:row>
      <xdr:rowOff>428625</xdr:rowOff>
    </xdr:to>
    <xdr:sp>
      <xdr:nvSpPr>
        <xdr:cNvPr id="2" name="正方形/長方形 2"/>
        <xdr:cNvSpPr>
          <a:spLocks/>
        </xdr:cNvSpPr>
      </xdr:nvSpPr>
      <xdr:spPr>
        <a:xfrm>
          <a:off x="12096750" y="28575"/>
          <a:ext cx="1123950" cy="4000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資料２－１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PageLayoutView="0" workbookViewId="0" topLeftCell="D1">
      <selection activeCell="I8" sqref="I8:I9"/>
    </sheetView>
  </sheetViews>
  <sheetFormatPr defaultColWidth="9.140625" defaultRowHeight="15"/>
  <cols>
    <col min="1" max="1" width="11.00390625" style="0" bestFit="1" customWidth="1"/>
    <col min="2" max="2" width="18.7109375" style="0" customWidth="1"/>
    <col min="3" max="3" width="17.28125" style="0" customWidth="1"/>
    <col min="4" max="4" width="21.28125" style="0" customWidth="1"/>
    <col min="5" max="5" width="13.7109375" style="0" customWidth="1"/>
    <col min="6" max="6" width="17.421875" style="0" customWidth="1"/>
    <col min="7" max="7" width="3.7109375" style="0" bestFit="1" customWidth="1"/>
    <col min="8" max="8" width="17.28125" style="0" customWidth="1"/>
    <col min="9" max="9" width="46.28125" style="0" customWidth="1"/>
    <col min="10" max="10" width="27.421875" style="0" customWidth="1"/>
    <col min="11" max="11" width="5.57421875" style="0" bestFit="1" customWidth="1"/>
    <col min="12" max="26" width="1.421875" style="0" customWidth="1"/>
  </cols>
  <sheetData>
    <row r="1" spans="1:11" ht="75" customHeight="1">
      <c r="A1" s="2"/>
      <c r="B1" s="100" t="s">
        <v>24</v>
      </c>
      <c r="C1" s="100"/>
      <c r="D1" s="100"/>
      <c r="E1" s="100"/>
      <c r="F1" s="100"/>
      <c r="G1" s="100"/>
      <c r="H1" s="100"/>
      <c r="I1" s="100"/>
      <c r="J1" s="100"/>
      <c r="K1" s="2"/>
    </row>
    <row r="2" spans="1:11" ht="37.5" customHeight="1">
      <c r="A2" s="89" t="s">
        <v>3</v>
      </c>
      <c r="B2" s="3" t="s">
        <v>4</v>
      </c>
      <c r="C2" s="92" t="s">
        <v>10</v>
      </c>
      <c r="D2" s="92"/>
      <c r="E2" s="92"/>
      <c r="F2" s="104" t="s">
        <v>28</v>
      </c>
      <c r="G2" s="105"/>
      <c r="H2" s="105"/>
      <c r="I2" s="4"/>
      <c r="J2" s="89" t="s">
        <v>11</v>
      </c>
      <c r="K2" s="89" t="s">
        <v>13</v>
      </c>
    </row>
    <row r="3" spans="1:11" ht="37.5" customHeight="1">
      <c r="A3" s="90"/>
      <c r="B3" s="5" t="s">
        <v>23</v>
      </c>
      <c r="C3" s="92" t="s">
        <v>14</v>
      </c>
      <c r="D3" s="92" t="s">
        <v>15</v>
      </c>
      <c r="E3" s="92" t="s">
        <v>16</v>
      </c>
      <c r="F3" s="106" t="s">
        <v>23</v>
      </c>
      <c r="G3" s="107"/>
      <c r="H3" s="108"/>
      <c r="I3" s="89" t="s">
        <v>29</v>
      </c>
      <c r="J3" s="90"/>
      <c r="K3" s="90"/>
    </row>
    <row r="4" spans="1:11" ht="37.5" customHeight="1">
      <c r="A4" s="91"/>
      <c r="B4" s="6" t="s">
        <v>25</v>
      </c>
      <c r="C4" s="92"/>
      <c r="D4" s="92"/>
      <c r="E4" s="92"/>
      <c r="F4" s="109" t="s">
        <v>25</v>
      </c>
      <c r="G4" s="110"/>
      <c r="H4" s="111"/>
      <c r="I4" s="91"/>
      <c r="J4" s="91"/>
      <c r="K4" s="91"/>
    </row>
    <row r="5" spans="1:11" ht="18" customHeight="1">
      <c r="A5" s="89" t="s">
        <v>0</v>
      </c>
      <c r="B5" s="7">
        <f>ROUND(B6*0.41,0)</f>
        <v>446</v>
      </c>
      <c r="C5" s="8" t="s">
        <v>6</v>
      </c>
      <c r="D5" s="9"/>
      <c r="E5" s="10"/>
      <c r="F5" s="67">
        <f>ROUND(F6*0.41,0)</f>
        <v>64</v>
      </c>
      <c r="G5" s="11" t="s">
        <v>33</v>
      </c>
      <c r="H5" s="66">
        <f>ROUND(H6*0.41,0)</f>
        <v>84</v>
      </c>
      <c r="I5" s="12"/>
      <c r="J5" s="13" t="s">
        <v>12</v>
      </c>
      <c r="K5" s="10"/>
    </row>
    <row r="6" spans="1:11" ht="18" customHeight="1">
      <c r="A6" s="90"/>
      <c r="B6" s="14">
        <v>1088</v>
      </c>
      <c r="C6" s="5"/>
      <c r="D6" s="9"/>
      <c r="E6" s="10"/>
      <c r="F6" s="15">
        <v>155</v>
      </c>
      <c r="G6" s="11" t="s">
        <v>33</v>
      </c>
      <c r="H6" s="16">
        <v>205</v>
      </c>
      <c r="I6" s="14" t="s">
        <v>32</v>
      </c>
      <c r="J6" s="17" t="s">
        <v>12</v>
      </c>
      <c r="K6" s="10"/>
    </row>
    <row r="7" spans="1:11" ht="18" customHeight="1">
      <c r="A7" s="91"/>
      <c r="B7" s="5"/>
      <c r="C7" s="5"/>
      <c r="D7" s="9"/>
      <c r="E7" s="10"/>
      <c r="F7" s="101">
        <f>ROUND(H6/B6*100,1)</f>
        <v>18.8</v>
      </c>
      <c r="G7" s="102"/>
      <c r="H7" s="103"/>
      <c r="I7" s="5" t="s">
        <v>48</v>
      </c>
      <c r="J7" s="5"/>
      <c r="K7" s="10"/>
    </row>
    <row r="8" spans="1:11" ht="18" customHeight="1">
      <c r="A8" s="89" t="s">
        <v>1</v>
      </c>
      <c r="B8" s="19">
        <f>ROUND(B9*0.41,0)</f>
        <v>457</v>
      </c>
      <c r="C8" s="113" t="s">
        <v>7</v>
      </c>
      <c r="D8" s="20" t="s">
        <v>17</v>
      </c>
      <c r="E8" s="21"/>
      <c r="F8" s="68">
        <f>F9*0.41</f>
        <v>30.34</v>
      </c>
      <c r="G8" s="58" t="s">
        <v>45</v>
      </c>
      <c r="H8" s="69">
        <f>H9*0.41</f>
        <v>54.94</v>
      </c>
      <c r="I8" s="95" t="s">
        <v>35</v>
      </c>
      <c r="J8" s="22">
        <f>J10*0.41</f>
        <v>410</v>
      </c>
      <c r="K8" s="23"/>
    </row>
    <row r="9" spans="1:11" ht="18" customHeight="1">
      <c r="A9" s="90"/>
      <c r="B9" s="14">
        <v>1115</v>
      </c>
      <c r="C9" s="114"/>
      <c r="D9" s="24" t="s">
        <v>36</v>
      </c>
      <c r="E9" s="25"/>
      <c r="F9" s="15">
        <v>74</v>
      </c>
      <c r="G9" s="11" t="s">
        <v>33</v>
      </c>
      <c r="H9" s="16">
        <v>134</v>
      </c>
      <c r="I9" s="96"/>
      <c r="J9" s="26"/>
      <c r="K9" s="10"/>
    </row>
    <row r="10" spans="1:11" ht="18" customHeight="1">
      <c r="A10" s="90"/>
      <c r="B10" s="2"/>
      <c r="C10" s="114"/>
      <c r="D10" s="27" t="s">
        <v>18</v>
      </c>
      <c r="E10" s="25"/>
      <c r="F10" s="2"/>
      <c r="G10" s="9"/>
      <c r="H10" s="2"/>
      <c r="I10" s="28" t="s">
        <v>51</v>
      </c>
      <c r="J10" s="29">
        <v>1000</v>
      </c>
      <c r="K10" s="10"/>
    </row>
    <row r="11" spans="1:11" ht="18" customHeight="1">
      <c r="A11" s="90"/>
      <c r="B11" s="14"/>
      <c r="C11" s="30"/>
      <c r="D11" s="27"/>
      <c r="E11" s="25"/>
      <c r="F11" s="2"/>
      <c r="G11" s="9"/>
      <c r="H11" s="2"/>
      <c r="I11" s="28" t="s">
        <v>52</v>
      </c>
      <c r="J11" s="29"/>
      <c r="K11" s="10"/>
    </row>
    <row r="12" spans="1:11" ht="18" customHeight="1">
      <c r="A12" s="90"/>
      <c r="B12" s="5"/>
      <c r="C12" s="6"/>
      <c r="D12" s="6"/>
      <c r="E12" s="31"/>
      <c r="F12" s="97">
        <f>ROUND(H9/B9*100,1)</f>
        <v>12</v>
      </c>
      <c r="G12" s="98"/>
      <c r="H12" s="99"/>
      <c r="I12" s="32" t="s">
        <v>53</v>
      </c>
      <c r="J12" s="6"/>
      <c r="K12" s="31"/>
    </row>
    <row r="13" spans="1:11" ht="18" customHeight="1">
      <c r="A13" s="90"/>
      <c r="B13" s="5"/>
      <c r="C13" s="113" t="s">
        <v>8</v>
      </c>
      <c r="D13" s="9" t="s">
        <v>19</v>
      </c>
      <c r="E13" s="10"/>
      <c r="F13" s="67">
        <f>F14*0.41</f>
        <v>19.27</v>
      </c>
      <c r="G13" s="11" t="s">
        <v>45</v>
      </c>
      <c r="H13" s="66">
        <f>H14*0.41</f>
        <v>32.39</v>
      </c>
      <c r="I13" s="95" t="s">
        <v>40</v>
      </c>
      <c r="J13" s="81">
        <f>J14*0.41</f>
        <v>41</v>
      </c>
      <c r="K13" s="10"/>
    </row>
    <row r="14" spans="1:11" ht="18" customHeight="1">
      <c r="A14" s="90"/>
      <c r="B14" s="5"/>
      <c r="C14" s="114"/>
      <c r="D14" s="33" t="s">
        <v>44</v>
      </c>
      <c r="E14" s="10"/>
      <c r="F14" s="15">
        <v>47</v>
      </c>
      <c r="G14" s="11" t="s">
        <v>33</v>
      </c>
      <c r="H14" s="16">
        <v>79</v>
      </c>
      <c r="I14" s="96" t="s">
        <v>30</v>
      </c>
      <c r="J14" s="82">
        <v>100</v>
      </c>
      <c r="K14" s="10"/>
    </row>
    <row r="15" spans="1:11" ht="18" customHeight="1">
      <c r="A15" s="90"/>
      <c r="B15" s="5"/>
      <c r="C15" s="114"/>
      <c r="D15" s="33"/>
      <c r="E15" s="10"/>
      <c r="F15" s="34"/>
      <c r="G15" s="37"/>
      <c r="H15" s="35"/>
      <c r="I15" s="112" t="s">
        <v>54</v>
      </c>
      <c r="J15" s="36"/>
      <c r="K15" s="10"/>
    </row>
    <row r="16" spans="1:11" ht="18" customHeight="1">
      <c r="A16" s="90"/>
      <c r="B16" s="5"/>
      <c r="C16" s="114"/>
      <c r="D16" s="38"/>
      <c r="E16" s="10"/>
      <c r="F16" s="38"/>
      <c r="G16" s="39"/>
      <c r="H16" s="40"/>
      <c r="I16" s="112"/>
      <c r="J16" s="5"/>
      <c r="K16" s="10"/>
    </row>
    <row r="17" spans="1:11" ht="18" customHeight="1">
      <c r="A17" s="90"/>
      <c r="B17" s="18"/>
      <c r="C17" s="30"/>
      <c r="D17" s="41"/>
      <c r="E17" s="10"/>
      <c r="F17" s="38"/>
      <c r="G17" s="39"/>
      <c r="H17" s="40"/>
      <c r="I17" s="80" t="s">
        <v>50</v>
      </c>
      <c r="J17" s="5"/>
      <c r="K17" s="10"/>
    </row>
    <row r="18" spans="1:11" ht="18" customHeight="1">
      <c r="A18" s="90"/>
      <c r="B18" s="18"/>
      <c r="C18" s="43"/>
      <c r="D18" s="41"/>
      <c r="E18" s="10"/>
      <c r="F18" s="97">
        <f>ROUND(H14/B9*100,1)</f>
        <v>7.1</v>
      </c>
      <c r="G18" s="98"/>
      <c r="H18" s="99"/>
      <c r="I18" s="32" t="s">
        <v>21</v>
      </c>
      <c r="J18" s="5"/>
      <c r="K18" s="10"/>
    </row>
    <row r="19" spans="1:11" ht="18" customHeight="1">
      <c r="A19" s="90"/>
      <c r="B19" s="18"/>
      <c r="C19" s="44" t="s">
        <v>9</v>
      </c>
      <c r="D19" s="93" t="s">
        <v>37</v>
      </c>
      <c r="E19" s="23"/>
      <c r="F19" s="67">
        <f>F20*0.41</f>
        <v>9.84</v>
      </c>
      <c r="G19" s="11" t="s">
        <v>45</v>
      </c>
      <c r="H19" s="66">
        <f>H20*0.41</f>
        <v>19.68</v>
      </c>
      <c r="I19" s="95" t="s">
        <v>41</v>
      </c>
      <c r="J19" s="3" t="s">
        <v>12</v>
      </c>
      <c r="K19" s="23"/>
    </row>
    <row r="20" spans="1:11" ht="18" customHeight="1">
      <c r="A20" s="90"/>
      <c r="B20" s="18"/>
      <c r="C20" s="38"/>
      <c r="D20" s="94"/>
      <c r="E20" s="10"/>
      <c r="F20" s="15">
        <v>24</v>
      </c>
      <c r="G20" s="11" t="s">
        <v>33</v>
      </c>
      <c r="H20" s="16">
        <v>48</v>
      </c>
      <c r="I20" s="96" t="s">
        <v>31</v>
      </c>
      <c r="J20" s="17" t="s">
        <v>12</v>
      </c>
      <c r="K20" s="10"/>
    </row>
    <row r="21" spans="1:11" ht="18" customHeight="1">
      <c r="A21" s="90"/>
      <c r="B21" s="18"/>
      <c r="C21" s="38"/>
      <c r="D21" s="39"/>
      <c r="E21" s="10"/>
      <c r="F21" s="45"/>
      <c r="G21" s="47"/>
      <c r="H21" s="46"/>
      <c r="I21" s="112" t="s">
        <v>55</v>
      </c>
      <c r="J21" s="17"/>
      <c r="K21" s="10"/>
    </row>
    <row r="22" spans="1:11" ht="18" customHeight="1">
      <c r="A22" s="90"/>
      <c r="B22" s="18"/>
      <c r="C22" s="38"/>
      <c r="D22" s="39"/>
      <c r="E22" s="10"/>
      <c r="F22" s="45"/>
      <c r="G22" s="47"/>
      <c r="H22" s="46"/>
      <c r="I22" s="112"/>
      <c r="J22" s="17"/>
      <c r="K22" s="10"/>
    </row>
    <row r="23" spans="1:11" ht="18" customHeight="1">
      <c r="A23" s="90"/>
      <c r="B23" s="18"/>
      <c r="C23" s="38"/>
      <c r="D23" s="39"/>
      <c r="E23" s="10"/>
      <c r="F23" s="45"/>
      <c r="G23" s="47"/>
      <c r="H23" s="46"/>
      <c r="I23" s="42" t="s">
        <v>34</v>
      </c>
      <c r="J23" s="17"/>
      <c r="K23" s="10"/>
    </row>
    <row r="24" spans="1:11" ht="18" customHeight="1">
      <c r="A24" s="90"/>
      <c r="B24" s="5"/>
      <c r="C24" s="38"/>
      <c r="D24" s="48"/>
      <c r="E24" s="10"/>
      <c r="F24" s="97">
        <f>ROUND(H20/B9*100,1)</f>
        <v>4.3</v>
      </c>
      <c r="G24" s="98"/>
      <c r="H24" s="99"/>
      <c r="I24" s="49" t="s">
        <v>20</v>
      </c>
      <c r="J24" s="6"/>
      <c r="K24" s="10"/>
    </row>
    <row r="25" spans="1:11" ht="18" customHeight="1">
      <c r="A25" s="89" t="s">
        <v>2</v>
      </c>
      <c r="B25" s="19">
        <f>ROUND(B26*0.41,0)</f>
        <v>321</v>
      </c>
      <c r="C25" s="50" t="s">
        <v>38</v>
      </c>
      <c r="D25" s="33" t="s">
        <v>19</v>
      </c>
      <c r="E25" s="51"/>
      <c r="F25" s="67">
        <f>F26*0.41</f>
        <v>13.94</v>
      </c>
      <c r="G25" s="11" t="s">
        <v>45</v>
      </c>
      <c r="H25" s="66">
        <f>H26*0.41</f>
        <v>46.33</v>
      </c>
      <c r="I25" s="95" t="s">
        <v>40</v>
      </c>
      <c r="J25" s="81">
        <f>J26*0.41</f>
        <v>41</v>
      </c>
      <c r="K25" s="23"/>
    </row>
    <row r="26" spans="1:11" ht="18" customHeight="1">
      <c r="A26" s="90"/>
      <c r="B26" s="14">
        <v>784</v>
      </c>
      <c r="C26" s="18"/>
      <c r="D26" s="33" t="s">
        <v>26</v>
      </c>
      <c r="E26" s="52"/>
      <c r="F26" s="15">
        <v>34</v>
      </c>
      <c r="G26" s="11" t="s">
        <v>33</v>
      </c>
      <c r="H26" s="16">
        <v>113</v>
      </c>
      <c r="I26" s="96"/>
      <c r="J26" s="82">
        <v>100</v>
      </c>
      <c r="K26" s="10"/>
    </row>
    <row r="27" spans="1:11" ht="18" customHeight="1">
      <c r="A27" s="90"/>
      <c r="B27" s="14"/>
      <c r="C27" s="18"/>
      <c r="D27" s="33"/>
      <c r="E27" s="41"/>
      <c r="F27" s="53"/>
      <c r="G27" s="9"/>
      <c r="H27" s="54"/>
      <c r="I27" s="112" t="s">
        <v>49</v>
      </c>
      <c r="J27" s="55"/>
      <c r="K27" s="10"/>
    </row>
    <row r="28" spans="1:11" ht="18" customHeight="1">
      <c r="A28" s="90"/>
      <c r="B28" s="14"/>
      <c r="C28" s="18"/>
      <c r="D28" s="33" t="s">
        <v>27</v>
      </c>
      <c r="E28" s="41"/>
      <c r="F28" s="38"/>
      <c r="G28" s="9"/>
      <c r="H28" s="40"/>
      <c r="I28" s="112"/>
      <c r="J28" s="55"/>
      <c r="K28" s="10"/>
    </row>
    <row r="29" spans="1:11" ht="18" customHeight="1">
      <c r="A29" s="90"/>
      <c r="B29" s="14"/>
      <c r="C29" s="18"/>
      <c r="D29" s="33" t="s">
        <v>44</v>
      </c>
      <c r="E29" s="41"/>
      <c r="F29" s="38"/>
      <c r="G29" s="39"/>
      <c r="H29" s="40"/>
      <c r="I29" s="56" t="s">
        <v>46</v>
      </c>
      <c r="J29" s="55"/>
      <c r="K29" s="10"/>
    </row>
    <row r="30" spans="1:11" ht="18" customHeight="1">
      <c r="A30" s="91"/>
      <c r="B30" s="14"/>
      <c r="C30" s="18"/>
      <c r="D30" s="9"/>
      <c r="E30" s="52"/>
      <c r="F30" s="83">
        <f>ROUND(H26/B26*100,1)</f>
        <v>14.4</v>
      </c>
      <c r="G30" s="84"/>
      <c r="H30" s="85"/>
      <c r="I30" s="30" t="s">
        <v>22</v>
      </c>
      <c r="J30" s="5"/>
      <c r="K30" s="10"/>
    </row>
    <row r="31" spans="1:11" ht="39" customHeight="1">
      <c r="A31" s="89" t="s">
        <v>5</v>
      </c>
      <c r="B31" s="75">
        <f>B5+B8+B25</f>
        <v>1224</v>
      </c>
      <c r="C31" s="50"/>
      <c r="D31" s="57"/>
      <c r="E31" s="51"/>
      <c r="F31" s="77">
        <f>F5+F8+F13+F19+F25</f>
        <v>137.39000000000001</v>
      </c>
      <c r="G31" s="58" t="s">
        <v>33</v>
      </c>
      <c r="H31" s="59">
        <f>H5+H8+H13+H19+H25</f>
        <v>237.33999999999997</v>
      </c>
      <c r="I31" s="60"/>
      <c r="J31" s="61">
        <f>J8+J13+J25</f>
        <v>492</v>
      </c>
      <c r="K31" s="23"/>
    </row>
    <row r="32" spans="1:11" ht="39" customHeight="1">
      <c r="A32" s="90"/>
      <c r="B32" s="76">
        <f>B6+B9+B26</f>
        <v>2987</v>
      </c>
      <c r="C32" s="18"/>
      <c r="D32" s="9"/>
      <c r="E32" s="52"/>
      <c r="F32" s="78">
        <f>F6+F9+F14+F20+F26</f>
        <v>334</v>
      </c>
      <c r="G32" s="72" t="s">
        <v>43</v>
      </c>
      <c r="H32" s="73">
        <f>H6+H9+H14+H20+H26</f>
        <v>579</v>
      </c>
      <c r="I32" s="70"/>
      <c r="J32" s="71"/>
      <c r="K32" s="10"/>
    </row>
    <row r="33" spans="1:11" ht="26.25" customHeight="1">
      <c r="A33" s="91"/>
      <c r="B33" s="74"/>
      <c r="C33" s="79"/>
      <c r="D33" s="48"/>
      <c r="E33" s="31"/>
      <c r="F33" s="86">
        <f>ROUND(H32/B32*100,1)</f>
        <v>19.4</v>
      </c>
      <c r="G33" s="87"/>
      <c r="H33" s="88"/>
      <c r="I33" s="62"/>
      <c r="J33" s="63">
        <f>J10+J14+J26</f>
        <v>1200</v>
      </c>
      <c r="K33" s="31"/>
    </row>
    <row r="34" spans="1:11" ht="7.5" customHeight="1">
      <c r="A34" s="2"/>
      <c r="B34" s="64"/>
      <c r="C34" s="2"/>
      <c r="D34" s="2"/>
      <c r="E34" s="2"/>
      <c r="F34" s="2"/>
      <c r="G34" s="2"/>
      <c r="H34" s="2"/>
      <c r="I34" s="2"/>
      <c r="J34" s="2"/>
      <c r="K34" s="2"/>
    </row>
    <row r="35" spans="1:11" ht="15.75">
      <c r="A35" s="65" t="s">
        <v>39</v>
      </c>
      <c r="B35" s="64"/>
      <c r="C35" s="2"/>
      <c r="D35" s="2"/>
      <c r="E35" s="2"/>
      <c r="F35" s="2"/>
      <c r="G35" s="2"/>
      <c r="H35" s="2"/>
      <c r="I35" s="2"/>
      <c r="J35" s="2"/>
      <c r="K35" s="2"/>
    </row>
    <row r="36" spans="1:22" ht="15.75">
      <c r="A36" s="65" t="s">
        <v>47</v>
      </c>
      <c r="B36" s="64"/>
      <c r="C36" s="2"/>
      <c r="D36" s="2"/>
      <c r="E36" s="2"/>
      <c r="F36" s="2"/>
      <c r="G36" s="2"/>
      <c r="H36" s="2"/>
      <c r="I36" s="2"/>
      <c r="J36" s="9"/>
      <c r="K36" s="9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8.75" customHeight="1">
      <c r="A37" s="65" t="s">
        <v>42</v>
      </c>
      <c r="B37" s="2"/>
      <c r="C37" s="2"/>
      <c r="D37" s="2"/>
      <c r="E37" s="2"/>
      <c r="F37" s="2"/>
      <c r="G37" s="2"/>
      <c r="H37" s="2"/>
      <c r="I37" s="2"/>
      <c r="J37" s="9"/>
      <c r="K37" s="9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0:22" ht="18.75" customHeight="1"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0:22" ht="18.75" customHeight="1"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0:22" ht="18.75" customHeight="1"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0:22" ht="18.75" customHeight="1"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0:22" ht="13.5"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0:22" ht="13.5"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0:22" ht="13.5"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0:22" ht="13.5"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</sheetData>
  <sheetProtection/>
  <mergeCells count="32">
    <mergeCell ref="A31:A33"/>
    <mergeCell ref="F2:H2"/>
    <mergeCell ref="F3:H3"/>
    <mergeCell ref="F4:H4"/>
    <mergeCell ref="I21:I22"/>
    <mergeCell ref="A25:A30"/>
    <mergeCell ref="I25:I26"/>
    <mergeCell ref="I27:I28"/>
    <mergeCell ref="A5:A7"/>
    <mergeCell ref="A8:A24"/>
    <mergeCell ref="C8:C10"/>
    <mergeCell ref="I8:I9"/>
    <mergeCell ref="C13:C16"/>
    <mergeCell ref="I13:I14"/>
    <mergeCell ref="I15:I16"/>
    <mergeCell ref="F24:H24"/>
    <mergeCell ref="B1:J1"/>
    <mergeCell ref="A2:A4"/>
    <mergeCell ref="C2:E2"/>
    <mergeCell ref="J2:J4"/>
    <mergeCell ref="F7:H7"/>
    <mergeCell ref="F30:H30"/>
    <mergeCell ref="F33:H33"/>
    <mergeCell ref="K2:K4"/>
    <mergeCell ref="C3:C4"/>
    <mergeCell ref="D3:D4"/>
    <mergeCell ref="E3:E4"/>
    <mergeCell ref="I3:I4"/>
    <mergeCell ref="D19:D20"/>
    <mergeCell ref="I19:I20"/>
    <mergeCell ref="F12:H12"/>
    <mergeCell ref="F18:H18"/>
  </mergeCells>
  <printOptions/>
  <pageMargins left="0.7086614173228347" right="0.3937007874015748" top="0.6299212598425197" bottom="0.4724409448818898" header="0.31496062992125984" footer="0.31496062992125984"/>
  <pageSetup horizontalDpi="300" verticalDpi="3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2012-05-15T09:32:43Z</dcterms:modified>
  <cp:category/>
  <cp:version/>
  <cp:contentType/>
  <cp:contentStatus/>
</cp:coreProperties>
</file>