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-15" yWindow="-15" windowWidth="10320" windowHeight="4140"/>
  </bookViews>
  <sheets>
    <sheet name="国・府" sheetId="2" r:id="rId1"/>
  </sheets>
  <externalReferences>
    <externalReference r:id="rId2"/>
  </externalReferences>
  <definedNames>
    <definedName name="_xlnm._FilterDatabase" localSheetId="0" hidden="1">国・府!$A$5:$AT$76</definedName>
    <definedName name="list00">[1]選択肢!$B$2:$B$3</definedName>
    <definedName name="_xlnm.Print_Area" localSheetId="0">国・府!$A$1:$AT$77</definedName>
    <definedName name="_xlnm.Print_Titles" localSheetId="0">国・府!$1:$5</definedName>
    <definedName name="yos410">[1]選択肢!$K$2:$K$4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M75" i="2" l="1"/>
  <c r="AS69" i="2" l="1"/>
  <c r="AQ69" i="2"/>
  <c r="AS75" i="2" l="1"/>
  <c r="AQ75" i="2"/>
  <c r="AS73" i="2"/>
  <c r="AQ73" i="2"/>
  <c r="AT53" i="2" l="1"/>
  <c r="AR53" i="2"/>
  <c r="AF53" i="2"/>
  <c r="H70" i="2" l="1"/>
  <c r="AS71" i="2" l="1"/>
  <c r="AQ71" i="2"/>
  <c r="AP71" i="2"/>
  <c r="AO71" i="2"/>
  <c r="AN71" i="2"/>
  <c r="AM71" i="2"/>
  <c r="AL71" i="2"/>
  <c r="AK71" i="2"/>
  <c r="AJ71" i="2"/>
  <c r="AI71" i="2"/>
  <c r="AH71" i="2"/>
  <c r="AG71" i="2"/>
  <c r="AC71" i="2"/>
  <c r="AB71" i="2"/>
  <c r="K71" i="2"/>
  <c r="J71" i="2"/>
  <c r="I71" i="2"/>
  <c r="H71" i="2"/>
  <c r="G71" i="2"/>
  <c r="E71" i="2"/>
  <c r="AT38" i="2"/>
  <c r="AT37" i="2"/>
  <c r="AR38" i="2"/>
  <c r="AR37" i="2"/>
  <c r="AF38" i="2"/>
  <c r="AF37" i="2"/>
  <c r="AT34" i="2"/>
  <c r="AT33" i="2"/>
  <c r="AR34" i="2"/>
  <c r="AR33" i="2"/>
  <c r="AF68" i="2"/>
  <c r="AF67" i="2"/>
  <c r="AF66" i="2"/>
  <c r="AF65" i="2"/>
  <c r="AF64" i="2"/>
  <c r="AF63" i="2"/>
  <c r="AF62" i="2"/>
  <c r="AF61" i="2"/>
  <c r="AF60" i="2"/>
  <c r="AF59" i="2"/>
  <c r="AF58" i="2"/>
  <c r="AF57" i="2"/>
  <c r="AF56" i="2"/>
  <c r="AF55" i="2"/>
  <c r="AF54" i="2"/>
  <c r="AF52" i="2"/>
  <c r="AF45" i="2"/>
  <c r="AF44" i="2"/>
  <c r="AF43" i="2"/>
  <c r="AF42" i="2"/>
  <c r="AF41" i="2"/>
  <c r="AF40" i="2"/>
  <c r="AF39" i="2"/>
  <c r="AF36" i="2"/>
  <c r="AF35" i="2"/>
  <c r="AF34" i="2"/>
  <c r="AF33" i="2"/>
  <c r="AF32" i="2"/>
  <c r="AF28" i="2"/>
  <c r="AF27" i="2"/>
  <c r="AF26" i="2"/>
  <c r="AF22" i="2"/>
  <c r="AF21" i="2"/>
  <c r="AF20" i="2"/>
  <c r="AF19" i="2"/>
  <c r="AF18" i="2"/>
  <c r="AF17" i="2"/>
  <c r="AF16" i="2"/>
  <c r="AF15" i="2"/>
  <c r="AF14" i="2"/>
  <c r="AT13" i="2"/>
  <c r="AT12" i="2"/>
  <c r="AR13" i="2"/>
  <c r="AR12" i="2"/>
  <c r="AF13" i="2"/>
  <c r="AF12" i="2"/>
  <c r="AF11" i="2"/>
  <c r="AF10" i="2"/>
  <c r="AF9" i="2"/>
  <c r="AF8" i="2"/>
  <c r="AF7" i="2"/>
  <c r="AF6" i="2"/>
  <c r="AT71" i="2" l="1"/>
  <c r="AF71" i="2"/>
  <c r="AR71" i="2"/>
  <c r="AT68" i="2"/>
  <c r="AT67" i="2"/>
  <c r="AT66" i="2"/>
  <c r="AT65" i="2"/>
  <c r="AT64" i="2"/>
  <c r="AT63" i="2"/>
  <c r="AT62" i="2"/>
  <c r="AT61" i="2"/>
  <c r="AT60" i="2"/>
  <c r="AT59" i="2"/>
  <c r="AT58" i="2"/>
  <c r="AT57" i="2"/>
  <c r="AT56" i="2"/>
  <c r="AT55" i="2"/>
  <c r="AT54" i="2"/>
  <c r="AT52" i="2"/>
  <c r="AT45" i="2"/>
  <c r="AT44" i="2"/>
  <c r="AT43" i="2"/>
  <c r="AT42" i="2"/>
  <c r="AT41" i="2"/>
  <c r="AT40" i="2"/>
  <c r="AT39" i="2"/>
  <c r="AT36" i="2"/>
  <c r="AT32" i="2"/>
  <c r="AT28" i="2"/>
  <c r="AT27" i="2"/>
  <c r="AT26" i="2"/>
  <c r="AT22" i="2"/>
  <c r="AT21" i="2"/>
  <c r="AT20" i="2"/>
  <c r="AT19" i="2"/>
  <c r="AT18" i="2"/>
  <c r="AT17" i="2"/>
  <c r="AT16" i="2"/>
  <c r="AT15" i="2"/>
  <c r="AT14" i="2"/>
  <c r="AT11" i="2"/>
  <c r="AT10" i="2"/>
  <c r="AT9" i="2"/>
  <c r="AT8" i="2"/>
  <c r="AR68" i="2"/>
  <c r="AR67" i="2"/>
  <c r="AR66" i="2"/>
  <c r="AR65" i="2"/>
  <c r="AR64" i="2"/>
  <c r="AR63" i="2"/>
  <c r="AR62" i="2"/>
  <c r="AR61" i="2"/>
  <c r="AR60" i="2"/>
  <c r="AR59" i="2"/>
  <c r="AR58" i="2"/>
  <c r="AR57" i="2"/>
  <c r="AR56" i="2"/>
  <c r="AR55" i="2"/>
  <c r="AR54" i="2"/>
  <c r="AR52" i="2"/>
  <c r="AR45" i="2"/>
  <c r="AR44" i="2"/>
  <c r="AR43" i="2"/>
  <c r="AR42" i="2"/>
  <c r="AR41" i="2"/>
  <c r="AR40" i="2"/>
  <c r="AR39" i="2"/>
  <c r="AR36" i="2"/>
  <c r="AR32" i="2"/>
  <c r="AR31" i="2"/>
  <c r="AR28" i="2"/>
  <c r="AR27" i="2"/>
  <c r="AR26" i="2"/>
  <c r="AR22" i="2"/>
  <c r="AR21" i="2"/>
  <c r="AR20" i="2"/>
  <c r="AR19" i="2"/>
  <c r="AR18" i="2"/>
  <c r="AR17" i="2"/>
  <c r="AR16" i="2"/>
  <c r="AR15" i="2"/>
  <c r="AR14" i="2"/>
  <c r="AR11" i="2"/>
  <c r="AR10" i="2"/>
  <c r="AR9" i="2"/>
  <c r="AR8" i="2"/>
  <c r="AF24" i="2"/>
  <c r="AR24" i="2"/>
  <c r="AT24" i="2"/>
  <c r="AF25" i="2"/>
  <c r="AR25" i="2"/>
  <c r="AT25" i="2"/>
  <c r="AR69" i="2" l="1"/>
  <c r="AT69" i="2"/>
  <c r="AP69" i="2"/>
  <c r="AO69" i="2"/>
  <c r="AN69" i="2"/>
  <c r="AM69" i="2"/>
  <c r="AL69" i="2"/>
  <c r="AK69" i="2"/>
  <c r="AJ69" i="2"/>
  <c r="AI69" i="2"/>
  <c r="AH69" i="2"/>
  <c r="AG69" i="2"/>
  <c r="AE69" i="2"/>
  <c r="AD69" i="2"/>
  <c r="AC69" i="2"/>
  <c r="AB69" i="2"/>
  <c r="AA69" i="2"/>
  <c r="Z69" i="2"/>
  <c r="Y69" i="2"/>
  <c r="X69" i="2"/>
  <c r="W69" i="2"/>
  <c r="V69" i="2"/>
  <c r="U69" i="2"/>
  <c r="T69" i="2"/>
  <c r="S69" i="2"/>
  <c r="R69" i="2"/>
  <c r="Q69" i="2"/>
  <c r="P69" i="2"/>
  <c r="O69" i="2"/>
  <c r="N69" i="2"/>
  <c r="M69" i="2"/>
  <c r="L69" i="2"/>
  <c r="K69" i="2"/>
  <c r="J69" i="2"/>
  <c r="I69" i="2"/>
  <c r="H69" i="2"/>
  <c r="G69" i="2"/>
  <c r="E69" i="2"/>
  <c r="AS72" i="2" l="1"/>
  <c r="AQ72" i="2"/>
  <c r="AP72" i="2"/>
  <c r="AO72" i="2"/>
  <c r="AN72" i="2"/>
  <c r="AM72" i="2"/>
  <c r="AL72" i="2"/>
  <c r="AK72" i="2"/>
  <c r="AJ72" i="2"/>
  <c r="AI72" i="2"/>
  <c r="AH72" i="2"/>
  <c r="AG72" i="2"/>
  <c r="AE72" i="2"/>
  <c r="AD72" i="2"/>
  <c r="AC72" i="2"/>
  <c r="AB72" i="2"/>
  <c r="AA72" i="2"/>
  <c r="Z72" i="2"/>
  <c r="Y72" i="2"/>
  <c r="X72" i="2"/>
  <c r="W72" i="2"/>
  <c r="V72" i="2"/>
  <c r="U72" i="2"/>
  <c r="T72" i="2"/>
  <c r="S72" i="2"/>
  <c r="R72" i="2"/>
  <c r="Q72" i="2"/>
  <c r="P72" i="2"/>
  <c r="O72" i="2"/>
  <c r="N72" i="2"/>
  <c r="M72" i="2"/>
  <c r="L72" i="2"/>
  <c r="K72" i="2"/>
  <c r="J72" i="2"/>
  <c r="I72" i="2"/>
  <c r="H72" i="2"/>
  <c r="G72" i="2"/>
  <c r="E72" i="2"/>
  <c r="AP73" i="2" l="1"/>
  <c r="AO73" i="2"/>
  <c r="AN73" i="2"/>
  <c r="AM73" i="2"/>
  <c r="AL73" i="2"/>
  <c r="AK73" i="2"/>
  <c r="AJ73" i="2"/>
  <c r="AI73" i="2"/>
  <c r="AH73" i="2"/>
  <c r="AG73" i="2"/>
  <c r="AE73" i="2"/>
  <c r="AD73" i="2"/>
  <c r="AC73" i="2"/>
  <c r="AB73" i="2"/>
  <c r="AA73" i="2"/>
  <c r="Z73" i="2"/>
  <c r="Y73" i="2"/>
  <c r="X73" i="2"/>
  <c r="W73" i="2"/>
  <c r="V73" i="2"/>
  <c r="U73" i="2"/>
  <c r="T73" i="2"/>
  <c r="S73" i="2"/>
  <c r="R73" i="2"/>
  <c r="Q73" i="2"/>
  <c r="P73" i="2"/>
  <c r="O73" i="2"/>
  <c r="N73" i="2"/>
  <c r="M73" i="2"/>
  <c r="L73" i="2"/>
  <c r="K73" i="2"/>
  <c r="J73" i="2"/>
  <c r="I73" i="2"/>
  <c r="H73" i="2"/>
  <c r="G73" i="2"/>
  <c r="F73" i="2"/>
  <c r="E73" i="2"/>
  <c r="AP75" i="2"/>
  <c r="AO75" i="2"/>
  <c r="AN75" i="2"/>
  <c r="AL75" i="2"/>
  <c r="AK75" i="2"/>
  <c r="AJ75" i="2"/>
  <c r="AI75" i="2"/>
  <c r="AH75" i="2"/>
  <c r="AG75" i="2"/>
  <c r="AE75" i="2"/>
  <c r="AD75" i="2"/>
  <c r="AC75" i="2"/>
  <c r="AB75" i="2"/>
  <c r="AA75" i="2"/>
  <c r="Z75" i="2"/>
  <c r="Y75" i="2"/>
  <c r="X75" i="2"/>
  <c r="W75" i="2"/>
  <c r="V75" i="2"/>
  <c r="U75" i="2"/>
  <c r="T75" i="2"/>
  <c r="S75" i="2"/>
  <c r="R75" i="2"/>
  <c r="Q75" i="2"/>
  <c r="P75" i="2"/>
  <c r="O75" i="2"/>
  <c r="N75" i="2"/>
  <c r="M75" i="2"/>
  <c r="L75" i="2"/>
  <c r="K75" i="2"/>
  <c r="J75" i="2"/>
  <c r="I75" i="2"/>
  <c r="H75" i="2"/>
  <c r="G75" i="2"/>
  <c r="F75" i="2"/>
  <c r="E75" i="2"/>
  <c r="AS74" i="2"/>
  <c r="AQ74" i="2"/>
  <c r="AP74" i="2"/>
  <c r="AO74" i="2"/>
  <c r="AN74" i="2"/>
  <c r="AM74" i="2"/>
  <c r="AL74" i="2"/>
  <c r="AK74" i="2"/>
  <c r="AJ74" i="2"/>
  <c r="AI74" i="2"/>
  <c r="AH74" i="2"/>
  <c r="AG74" i="2"/>
  <c r="AE74" i="2"/>
  <c r="AD74" i="2"/>
  <c r="AC74" i="2"/>
  <c r="AB74" i="2"/>
  <c r="AA74" i="2"/>
  <c r="Z74" i="2"/>
  <c r="Y74" i="2"/>
  <c r="X74" i="2"/>
  <c r="W74" i="2"/>
  <c r="V74" i="2"/>
  <c r="U74" i="2"/>
  <c r="T74" i="2"/>
  <c r="S74" i="2"/>
  <c r="R74" i="2"/>
  <c r="Q74" i="2"/>
  <c r="P74" i="2"/>
  <c r="O74" i="2"/>
  <c r="N74" i="2"/>
  <c r="M74" i="2"/>
  <c r="L74" i="2"/>
  <c r="K74" i="2"/>
  <c r="J74" i="2"/>
  <c r="I74" i="2"/>
  <c r="H74" i="2"/>
  <c r="G74" i="2"/>
  <c r="F74" i="2"/>
  <c r="E74" i="2"/>
  <c r="AS70" i="2"/>
  <c r="AQ70" i="2"/>
  <c r="AP70" i="2"/>
  <c r="AO70" i="2"/>
  <c r="AN70" i="2"/>
  <c r="AM70" i="2"/>
  <c r="AL70" i="2"/>
  <c r="AK70" i="2"/>
  <c r="AJ70" i="2"/>
  <c r="AI70" i="2"/>
  <c r="AH70" i="2"/>
  <c r="AG70" i="2"/>
  <c r="AE70" i="2"/>
  <c r="AD70" i="2"/>
  <c r="AC70" i="2"/>
  <c r="AB70" i="2"/>
  <c r="AA70" i="2"/>
  <c r="Z70" i="2"/>
  <c r="Y70" i="2"/>
  <c r="X70" i="2"/>
  <c r="W70" i="2"/>
  <c r="V70" i="2"/>
  <c r="U70" i="2"/>
  <c r="T70" i="2"/>
  <c r="S70" i="2"/>
  <c r="R70" i="2"/>
  <c r="Q70" i="2"/>
  <c r="P70" i="2"/>
  <c r="O70" i="2"/>
  <c r="N70" i="2"/>
  <c r="M70" i="2"/>
  <c r="L70" i="2"/>
  <c r="K70" i="2"/>
  <c r="J70" i="2"/>
  <c r="I70" i="2"/>
  <c r="G70" i="2"/>
  <c r="E70" i="2"/>
  <c r="AT46" i="2"/>
  <c r="AR46" i="2"/>
  <c r="AF46" i="2"/>
  <c r="AT47" i="2"/>
  <c r="AR47" i="2"/>
  <c r="AT48" i="2"/>
  <c r="AR48" i="2"/>
  <c r="AF48" i="2"/>
  <c r="AT49" i="2"/>
  <c r="AR49" i="2"/>
  <c r="AF49" i="2"/>
  <c r="AT50" i="2"/>
  <c r="AR50" i="2"/>
  <c r="AF50" i="2"/>
  <c r="AT51" i="2"/>
  <c r="AR51" i="2"/>
  <c r="AF51" i="2"/>
  <c r="AT35" i="2"/>
  <c r="AR35" i="2"/>
  <c r="AT31" i="2"/>
  <c r="AF31" i="2"/>
  <c r="AT30" i="2"/>
  <c r="AR30" i="2"/>
  <c r="AF30" i="2"/>
  <c r="AT7" i="2"/>
  <c r="AR7" i="2"/>
  <c r="AT6" i="2"/>
  <c r="AR6" i="2"/>
  <c r="AT29" i="2"/>
  <c r="AT70" i="2" s="1"/>
  <c r="AR29" i="2"/>
  <c r="AF29" i="2"/>
  <c r="AT23" i="2"/>
  <c r="AR23" i="2"/>
  <c r="AR74" i="2" s="1"/>
  <c r="AF23" i="2"/>
  <c r="AT75" i="2" l="1"/>
  <c r="AT73" i="2"/>
  <c r="AR75" i="2"/>
  <c r="AR73" i="2"/>
  <c r="AF74" i="2"/>
  <c r="AT72" i="2"/>
  <c r="AF72" i="2"/>
  <c r="AF69" i="2"/>
  <c r="AF75" i="2"/>
  <c r="AR72" i="2"/>
  <c r="AF70" i="2"/>
  <c r="AR70" i="2"/>
  <c r="AT74" i="2"/>
  <c r="AF73" i="2"/>
</calcChain>
</file>

<file path=xl/sharedStrings.xml><?xml version="1.0" encoding="utf-8"?>
<sst xmlns="http://schemas.openxmlformats.org/spreadsheetml/2006/main" count="212" uniqueCount="148">
  <si>
    <t xml:space="preserve"> </t>
    <phoneticPr fontId="3"/>
  </si>
  <si>
    <t>二次医
療圏名</t>
    <rPh sb="0" eb="2">
      <t>ニジ</t>
    </rPh>
    <rPh sb="2" eb="3">
      <t>イ</t>
    </rPh>
    <rPh sb="4" eb="5">
      <t>イヤス</t>
    </rPh>
    <rPh sb="5" eb="6">
      <t>ケン</t>
    </rPh>
    <phoneticPr fontId="3"/>
  </si>
  <si>
    <t>病院名</t>
  </si>
  <si>
    <t>年間入院患者数の状況</t>
  </si>
  <si>
    <t>放射線治療</t>
  </si>
  <si>
    <t>緩和ケア</t>
  </si>
  <si>
    <t>相談支援センター</t>
  </si>
  <si>
    <t>地域連携</t>
  </si>
  <si>
    <t>年間新入院がん患者数(1月～12月)</t>
    <rPh sb="2" eb="5">
      <t>シンニュウイン</t>
    </rPh>
    <rPh sb="7" eb="9">
      <t>カンジャ</t>
    </rPh>
    <rPh sb="9" eb="10">
      <t>スウ</t>
    </rPh>
    <rPh sb="12" eb="13">
      <t>ガツ</t>
    </rPh>
    <rPh sb="16" eb="17">
      <t>ガツ</t>
    </rPh>
    <phoneticPr fontId="3"/>
  </si>
  <si>
    <t>年間新入院患者数に占めるがん患者の割合</t>
  </si>
  <si>
    <t>悪性腫瘍手術総数</t>
    <phoneticPr fontId="3"/>
  </si>
  <si>
    <t>肺がん</t>
    <phoneticPr fontId="3"/>
  </si>
  <si>
    <t>胃がん手術</t>
  </si>
  <si>
    <t>大腸がん手術</t>
  </si>
  <si>
    <t>肝臓がん</t>
  </si>
  <si>
    <t>乳がん</t>
  </si>
  <si>
    <t>転移性肺がん</t>
    <rPh sb="0" eb="3">
      <t>テンイセイ</t>
    </rPh>
    <rPh sb="3" eb="4">
      <t>ハイ</t>
    </rPh>
    <phoneticPr fontId="3"/>
  </si>
  <si>
    <t>転移性肝がん</t>
    <rPh sb="0" eb="3">
      <t>テンイセイ</t>
    </rPh>
    <rPh sb="3" eb="4">
      <t>カン</t>
    </rPh>
    <phoneticPr fontId="3"/>
  </si>
  <si>
    <t>のべ患者数</t>
    <phoneticPr fontId="3"/>
  </si>
  <si>
    <t>特殊なもの</t>
    <rPh sb="0" eb="2">
      <t>トクシュ</t>
    </rPh>
    <phoneticPr fontId="3"/>
  </si>
  <si>
    <t>薬物療法のべ患者数</t>
  </si>
  <si>
    <t>相談支援センター・窓口相談件数</t>
    <rPh sb="9" eb="11">
      <t>マドグチ</t>
    </rPh>
    <phoneticPr fontId="3"/>
  </si>
  <si>
    <t>病病連携・病診連携の受入件数</t>
    <phoneticPr fontId="3"/>
  </si>
  <si>
    <t>病病連携・病診連携の紹介件数</t>
    <rPh sb="10" eb="12">
      <t>ショウカイ</t>
    </rPh>
    <phoneticPr fontId="3"/>
  </si>
  <si>
    <t>開胸手術</t>
    <rPh sb="0" eb="2">
      <t>カイキョウ</t>
    </rPh>
    <rPh sb="2" eb="4">
      <t>シュジュツ</t>
    </rPh>
    <phoneticPr fontId="3"/>
  </si>
  <si>
    <t xml:space="preserve">胸腔鏡下手術 </t>
  </si>
  <si>
    <t>開腹手術</t>
    <rPh sb="0" eb="2">
      <t>カイフク</t>
    </rPh>
    <rPh sb="2" eb="4">
      <t>シュジュツ</t>
    </rPh>
    <phoneticPr fontId="3"/>
  </si>
  <si>
    <t>腹腔鏡下手術</t>
    <rPh sb="0" eb="2">
      <t>フククウ</t>
    </rPh>
    <rPh sb="2" eb="3">
      <t>キョウ</t>
    </rPh>
    <rPh sb="3" eb="4">
      <t>シタ</t>
    </rPh>
    <rPh sb="4" eb="6">
      <t>シュジュツ</t>
    </rPh>
    <phoneticPr fontId="3"/>
  </si>
  <si>
    <t>EMR</t>
    <phoneticPr fontId="3"/>
  </si>
  <si>
    <t>ESD</t>
    <phoneticPr fontId="3"/>
  </si>
  <si>
    <t>開腹手術</t>
  </si>
  <si>
    <t>内視鏡手術</t>
  </si>
  <si>
    <t>腹腔鏡下手術</t>
    <rPh sb="0" eb="2">
      <t>フククウ</t>
    </rPh>
    <rPh sb="2" eb="3">
      <t>キョウ</t>
    </rPh>
    <rPh sb="3" eb="4">
      <t>カ</t>
    </rPh>
    <rPh sb="4" eb="6">
      <t>シュジュツ</t>
    </rPh>
    <phoneticPr fontId="3"/>
  </si>
  <si>
    <t>マイクロ波凝固法</t>
    <rPh sb="4" eb="5">
      <t>ハ</t>
    </rPh>
    <rPh sb="5" eb="7">
      <t>ギョウコ</t>
    </rPh>
    <rPh sb="7" eb="8">
      <t>ホウ</t>
    </rPh>
    <phoneticPr fontId="3"/>
  </si>
  <si>
    <t>ラジオ波焼灼療法</t>
    <rPh sb="4" eb="6">
      <t>ショウシャク</t>
    </rPh>
    <rPh sb="6" eb="8">
      <t>リョウホウ</t>
    </rPh>
    <phoneticPr fontId="3"/>
  </si>
  <si>
    <t>乳癌手術</t>
  </si>
  <si>
    <t>乳癌冷凍凝固摘出術</t>
    <rPh sb="0" eb="2">
      <t>ニュウガン</t>
    </rPh>
    <rPh sb="2" eb="4">
      <t>レイトウ</t>
    </rPh>
    <rPh sb="4" eb="6">
      <t>ギョウコ</t>
    </rPh>
    <rPh sb="6" eb="8">
      <t>テキシュツ</t>
    </rPh>
    <rPh sb="8" eb="9">
      <t>ジュツ</t>
    </rPh>
    <phoneticPr fontId="3"/>
  </si>
  <si>
    <t>乳腺腫瘍摘出術（生検）</t>
    <phoneticPr fontId="3"/>
  </si>
  <si>
    <t>乳腺腫瘍画像ガイド下吸引術</t>
    <rPh sb="0" eb="2">
      <t>ニュウセン</t>
    </rPh>
    <rPh sb="2" eb="4">
      <t>シュヨウ</t>
    </rPh>
    <rPh sb="4" eb="6">
      <t>ガゾウ</t>
    </rPh>
    <rPh sb="9" eb="10">
      <t>カ</t>
    </rPh>
    <rPh sb="10" eb="12">
      <t>キュウイン</t>
    </rPh>
    <rPh sb="12" eb="13">
      <t>ジュツ</t>
    </rPh>
    <phoneticPr fontId="3"/>
  </si>
  <si>
    <t>乳房再建術（乳房切除後）二期的</t>
    <rPh sb="0" eb="2">
      <t>ニュウボウ</t>
    </rPh>
    <rPh sb="2" eb="5">
      <t>サイケンジュツ</t>
    </rPh>
    <rPh sb="6" eb="8">
      <t>ニュウボウ</t>
    </rPh>
    <rPh sb="8" eb="10">
      <t>セツジョ</t>
    </rPh>
    <rPh sb="10" eb="11">
      <t>ゴ</t>
    </rPh>
    <rPh sb="12" eb="14">
      <t>ニキ</t>
    </rPh>
    <rPh sb="14" eb="15">
      <t>テキ</t>
    </rPh>
    <phoneticPr fontId="3"/>
  </si>
  <si>
    <t>体外照射
＋
小線源</t>
    <rPh sb="0" eb="2">
      <t>タイガイ</t>
    </rPh>
    <rPh sb="2" eb="4">
      <t>ショウシャ</t>
    </rPh>
    <rPh sb="7" eb="10">
      <t>ショウセンゲン</t>
    </rPh>
    <phoneticPr fontId="3"/>
  </si>
  <si>
    <t>体外照射</t>
    <rPh sb="2" eb="4">
      <t>ショウシャ</t>
    </rPh>
    <phoneticPr fontId="3"/>
  </si>
  <si>
    <t>定位照射（脳）</t>
    <rPh sb="0" eb="2">
      <t>テイイ</t>
    </rPh>
    <rPh sb="2" eb="4">
      <t>ショウシャ</t>
    </rPh>
    <rPh sb="5" eb="6">
      <t>ノウ</t>
    </rPh>
    <phoneticPr fontId="3"/>
  </si>
  <si>
    <t>定位照射（体幹部）</t>
    <rPh sb="0" eb="2">
      <t>テイイ</t>
    </rPh>
    <rPh sb="2" eb="4">
      <t>ショウシャ</t>
    </rPh>
    <rPh sb="5" eb="7">
      <t>タイカン</t>
    </rPh>
    <rPh sb="7" eb="8">
      <t>ブ</t>
    </rPh>
    <phoneticPr fontId="3"/>
  </si>
  <si>
    <t>強度変調放射線治療</t>
    <rPh sb="0" eb="2">
      <t>キョウド</t>
    </rPh>
    <rPh sb="2" eb="4">
      <t>ヘンチョウ</t>
    </rPh>
    <rPh sb="4" eb="7">
      <t>ホウシャセン</t>
    </rPh>
    <rPh sb="7" eb="9">
      <t>チリョウ</t>
    </rPh>
    <phoneticPr fontId="3"/>
  </si>
  <si>
    <t>小線源治療</t>
    <rPh sb="0" eb="3">
      <t>ショウセンゲン</t>
    </rPh>
    <rPh sb="3" eb="5">
      <t>チリョウ</t>
    </rPh>
    <phoneticPr fontId="3"/>
  </si>
  <si>
    <t>入院患者数</t>
  </si>
  <si>
    <t>外来患者数</t>
  </si>
  <si>
    <t>年換算</t>
    <rPh sb="0" eb="1">
      <t>ネン</t>
    </rPh>
    <rPh sb="1" eb="3">
      <t>カンサン</t>
    </rPh>
    <phoneticPr fontId="3"/>
  </si>
  <si>
    <t>年間総件数</t>
    <rPh sb="0" eb="2">
      <t>ネンカン</t>
    </rPh>
    <rPh sb="2" eb="5">
      <t>ソウケンスウ</t>
    </rPh>
    <phoneticPr fontId="3"/>
  </si>
  <si>
    <t>豊能</t>
    <rPh sb="0" eb="2">
      <t>トヨノ</t>
    </rPh>
    <phoneticPr fontId="3"/>
  </si>
  <si>
    <t>三島</t>
    <rPh sb="0" eb="2">
      <t>ミシマ</t>
    </rPh>
    <phoneticPr fontId="3"/>
  </si>
  <si>
    <t>北河内</t>
    <rPh sb="0" eb="3">
      <t>キタガワチ</t>
    </rPh>
    <phoneticPr fontId="3"/>
  </si>
  <si>
    <t>南河内</t>
    <rPh sb="0" eb="1">
      <t>ミナミ</t>
    </rPh>
    <rPh sb="1" eb="3">
      <t>カワチ</t>
    </rPh>
    <phoneticPr fontId="3"/>
  </si>
  <si>
    <t>堺市</t>
    <rPh sb="0" eb="2">
      <t>サカイシ</t>
    </rPh>
    <phoneticPr fontId="3"/>
  </si>
  <si>
    <t>府</t>
    <rPh sb="0" eb="1">
      <t>フ</t>
    </rPh>
    <phoneticPr fontId="3"/>
  </si>
  <si>
    <t>泉州</t>
    <rPh sb="0" eb="2">
      <t>センシュウ</t>
    </rPh>
    <phoneticPr fontId="3"/>
  </si>
  <si>
    <t>大阪市</t>
    <rPh sb="0" eb="3">
      <t>オオサカシ</t>
    </rPh>
    <phoneticPr fontId="3"/>
  </si>
  <si>
    <t>※ＥＭＲ：内視鏡手術粘膜切除術、ＥＳＤ：内視鏡手術　粘膜下層剥離術</t>
    <rPh sb="5" eb="8">
      <t>ナイシキョウ</t>
    </rPh>
    <rPh sb="8" eb="10">
      <t>シュジュツ</t>
    </rPh>
    <rPh sb="10" eb="12">
      <t>ネンマク</t>
    </rPh>
    <rPh sb="12" eb="15">
      <t>セツジョジュツ</t>
    </rPh>
    <phoneticPr fontId="3"/>
  </si>
  <si>
    <t>治療件数（手術件数）の集計
(4月～7月)</t>
    <phoneticPr fontId="3"/>
  </si>
  <si>
    <t>がんに係る薬物療法
(4月～7月)</t>
    <rPh sb="12" eb="13">
      <t>ガツ</t>
    </rPh>
    <rPh sb="15" eb="16">
      <t>ガツ</t>
    </rPh>
    <phoneticPr fontId="3"/>
  </si>
  <si>
    <t>年間</t>
    <rPh sb="0" eb="2">
      <t>ネンカン</t>
    </rPh>
    <phoneticPr fontId="2"/>
  </si>
  <si>
    <t>年間</t>
    <rPh sb="0" eb="2">
      <t>ネンカン</t>
    </rPh>
    <phoneticPr fontId="3"/>
  </si>
  <si>
    <t>4～7月</t>
    <rPh sb="3" eb="4">
      <t>ガツ</t>
    </rPh>
    <phoneticPr fontId="3"/>
  </si>
  <si>
    <t>府</t>
    <rPh sb="0" eb="1">
      <t>フ</t>
    </rPh>
    <phoneticPr fontId="2"/>
  </si>
  <si>
    <t>院内
がん登録</t>
    <rPh sb="0" eb="2">
      <t>インナイ</t>
    </rPh>
    <rPh sb="5" eb="7">
      <t>トウロク</t>
    </rPh>
    <phoneticPr fontId="2"/>
  </si>
  <si>
    <t>院内
がん
登録数</t>
    <rPh sb="0" eb="2">
      <t>インナイ</t>
    </rPh>
    <rPh sb="6" eb="8">
      <t>トウロク</t>
    </rPh>
    <rPh sb="8" eb="9">
      <t>スウ</t>
    </rPh>
    <phoneticPr fontId="2"/>
  </si>
  <si>
    <t>がんに係る化学療法のべ患者数
（年間）</t>
    <rPh sb="5" eb="7">
      <t>カガク</t>
    </rPh>
    <rPh sb="7" eb="9">
      <t>リョウホウ</t>
    </rPh>
    <rPh sb="11" eb="14">
      <t>カンジャスウ</t>
    </rPh>
    <rPh sb="16" eb="18">
      <t>ネンカン</t>
    </rPh>
    <phoneticPr fontId="3"/>
  </si>
  <si>
    <t>緩和ケアチームに対する新規診療症例数</t>
    <rPh sb="15" eb="17">
      <t>ショウレイ</t>
    </rPh>
    <phoneticPr fontId="3"/>
  </si>
  <si>
    <t>（6～7月の集計）</t>
    <phoneticPr fontId="2"/>
  </si>
  <si>
    <t>（6～7月の集計）</t>
    <phoneticPr fontId="3"/>
  </si>
  <si>
    <t>国拠点　or　
府拠点 or
新規</t>
    <rPh sb="15" eb="17">
      <t>シンキ</t>
    </rPh>
    <phoneticPr fontId="3"/>
  </si>
  <si>
    <t>府拠点病院平均</t>
    <rPh sb="0" eb="1">
      <t>フ</t>
    </rPh>
    <rPh sb="1" eb="3">
      <t>キョテン</t>
    </rPh>
    <rPh sb="3" eb="5">
      <t>ビョウイン</t>
    </rPh>
    <rPh sb="5" eb="7">
      <t>ヘイキン</t>
    </rPh>
    <phoneticPr fontId="3"/>
  </si>
  <si>
    <t>府拠点病院合計</t>
    <rPh sb="0" eb="1">
      <t>フ</t>
    </rPh>
    <rPh sb="1" eb="3">
      <t>キョテン</t>
    </rPh>
    <rPh sb="3" eb="5">
      <t>ビョウイン</t>
    </rPh>
    <rPh sb="5" eb="7">
      <t>ゴウケイ</t>
    </rPh>
    <phoneticPr fontId="3"/>
  </si>
  <si>
    <t>中河内</t>
    <rPh sb="0" eb="1">
      <t>ナカ</t>
    </rPh>
    <rPh sb="1" eb="3">
      <t>カワチ</t>
    </rPh>
    <phoneticPr fontId="2"/>
  </si>
  <si>
    <t>国</t>
    <rPh sb="0" eb="1">
      <t>クン</t>
    </rPh>
    <phoneticPr fontId="2"/>
  </si>
  <si>
    <t>都</t>
    <rPh sb="0" eb="1">
      <t>ト</t>
    </rPh>
    <phoneticPr fontId="2"/>
  </si>
  <si>
    <t>国拠点病院合計</t>
    <rPh sb="0" eb="1">
      <t>クン</t>
    </rPh>
    <rPh sb="1" eb="3">
      <t>キョテン</t>
    </rPh>
    <rPh sb="3" eb="5">
      <t>ビョウイン</t>
    </rPh>
    <rPh sb="5" eb="7">
      <t>ゴウケイ</t>
    </rPh>
    <phoneticPr fontId="3"/>
  </si>
  <si>
    <t>国＋府　合計</t>
    <rPh sb="0" eb="1">
      <t>クン</t>
    </rPh>
    <rPh sb="2" eb="3">
      <t>フ</t>
    </rPh>
    <rPh sb="4" eb="6">
      <t>ゴウケ</t>
    </rPh>
    <phoneticPr fontId="3"/>
  </si>
  <si>
    <t>国＋府　平均</t>
    <rPh sb="0" eb="1">
      <t>クン</t>
    </rPh>
    <rPh sb="2" eb="3">
      <t>フ</t>
    </rPh>
    <rPh sb="4" eb="6">
      <t>ヘイk</t>
    </rPh>
    <phoneticPr fontId="3"/>
  </si>
  <si>
    <t>国拠点病院平均</t>
    <rPh sb="0" eb="1">
      <t>クン</t>
    </rPh>
    <rPh sb="1" eb="3">
      <t>キョテン</t>
    </rPh>
    <rPh sb="3" eb="5">
      <t>ビョウイン</t>
    </rPh>
    <rPh sb="5" eb="7">
      <t>ヘイキン</t>
    </rPh>
    <phoneticPr fontId="3"/>
  </si>
  <si>
    <t>肺</t>
    <rPh sb="0" eb="1">
      <t>ハイ</t>
    </rPh>
    <phoneticPr fontId="2"/>
  </si>
  <si>
    <t>府拠点病院（肺がん）合計</t>
    <rPh sb="0" eb="1">
      <t>フ</t>
    </rPh>
    <rPh sb="1" eb="3">
      <t>キョテン</t>
    </rPh>
    <rPh sb="3" eb="5">
      <t>ビョウイン</t>
    </rPh>
    <rPh sb="6" eb="7">
      <t>ハイ</t>
    </rPh>
    <rPh sb="10" eb="12">
      <t>ゴウケイ</t>
    </rPh>
    <phoneticPr fontId="2"/>
  </si>
  <si>
    <t>がん診療拠点病院の診療実績（平成２８年度）</t>
    <rPh sb="2" eb="4">
      <t>シンリョウ</t>
    </rPh>
    <rPh sb="4" eb="6">
      <t>キョテン</t>
    </rPh>
    <rPh sb="6" eb="8">
      <t>ビョウイン</t>
    </rPh>
    <rPh sb="9" eb="11">
      <t>シンリョウ</t>
    </rPh>
    <rPh sb="11" eb="13">
      <t>ジッセキ</t>
    </rPh>
    <rPh sb="14" eb="16">
      <t>ヘイセイ</t>
    </rPh>
    <rPh sb="18" eb="19">
      <t>ネン</t>
    </rPh>
    <rPh sb="19" eb="20">
      <t>ド</t>
    </rPh>
    <phoneticPr fontId="2"/>
  </si>
  <si>
    <t>大阪大学医学部附属病院</t>
    <rPh sb="0" eb="11">
      <t>オオサk</t>
    </rPh>
    <phoneticPr fontId="2"/>
  </si>
  <si>
    <t>市立豊中病院</t>
    <rPh sb="0" eb="6">
      <t>シリt</t>
    </rPh>
    <phoneticPr fontId="2"/>
  </si>
  <si>
    <t>市立池田病院</t>
  </si>
  <si>
    <t>済生会吹田病院</t>
  </si>
  <si>
    <t>市立吹田市民病院</t>
    <rPh sb="6" eb="8">
      <t>ビョウイン</t>
    </rPh>
    <phoneticPr fontId="2"/>
  </si>
  <si>
    <t>済生会千里病院</t>
  </si>
  <si>
    <t>箕面市立病院</t>
  </si>
  <si>
    <t>刀根山病院</t>
    <rPh sb="0" eb="3">
      <t>トネヤマ</t>
    </rPh>
    <rPh sb="3" eb="5">
      <t>ビョウイン</t>
    </rPh>
    <phoneticPr fontId="2"/>
  </si>
  <si>
    <t>大阪医科大学付属病院</t>
    <rPh sb="0" eb="10">
      <t>オオサカイk</t>
    </rPh>
    <phoneticPr fontId="2"/>
  </si>
  <si>
    <t>愛仁会高槻病院</t>
  </si>
  <si>
    <t>北摂総合病院</t>
  </si>
  <si>
    <t>高槻赤十字病</t>
  </si>
  <si>
    <t>関西医科大学付属病院</t>
    <rPh sb="0" eb="2">
      <t>カンサイ</t>
    </rPh>
    <rPh sb="2" eb="4">
      <t>イカ</t>
    </rPh>
    <rPh sb="4" eb="6">
      <t>ダイガク</t>
    </rPh>
    <rPh sb="6" eb="8">
      <t>フゾク</t>
    </rPh>
    <rPh sb="8" eb="10">
      <t>ビョウイン</t>
    </rPh>
    <phoneticPr fontId="2"/>
  </si>
  <si>
    <t>松下記念病院</t>
  </si>
  <si>
    <t>星ヶ丘医療センター</t>
    <rPh sb="0" eb="5">
      <t>ホシガオカイリョウ</t>
    </rPh>
    <phoneticPr fontId="1"/>
  </si>
  <si>
    <t>関西医科大学総合医療センター</t>
    <rPh sb="0" eb="2">
      <t>カンサイ</t>
    </rPh>
    <rPh sb="2" eb="4">
      <t>イカ</t>
    </rPh>
    <rPh sb="4" eb="6">
      <t>ダイガク</t>
    </rPh>
    <rPh sb="6" eb="8">
      <t>ソウゴウ</t>
    </rPh>
    <rPh sb="8" eb="10">
      <t>イリョウ</t>
    </rPh>
    <phoneticPr fontId="2"/>
  </si>
  <si>
    <t>美杉会佐藤病院</t>
    <rPh sb="0" eb="2">
      <t>ミスギ</t>
    </rPh>
    <rPh sb="2" eb="3">
      <t>カイ</t>
    </rPh>
    <rPh sb="3" eb="5">
      <t>サトウ</t>
    </rPh>
    <rPh sb="5" eb="7">
      <t>ビョウイン</t>
    </rPh>
    <phoneticPr fontId="2"/>
  </si>
  <si>
    <t>市立ひらかた病院</t>
    <rPh sb="0" eb="2">
      <t>シリツ</t>
    </rPh>
    <rPh sb="6" eb="8">
      <t>ビョウイン</t>
    </rPh>
    <phoneticPr fontId="2"/>
  </si>
  <si>
    <t>市立東大阪医療センター</t>
    <rPh sb="0" eb="7">
      <t>シリツヒガシオオサカイリョウ</t>
    </rPh>
    <phoneticPr fontId="2"/>
  </si>
  <si>
    <t>八尾市立病院</t>
    <rPh sb="0" eb="6">
      <t>ヤ</t>
    </rPh>
    <phoneticPr fontId="2"/>
  </si>
  <si>
    <t>八尾徳洲会総合病院</t>
  </si>
  <si>
    <t>若草第一病院</t>
    <rPh sb="0" eb="2">
      <t>ワカクサ</t>
    </rPh>
    <rPh sb="2" eb="4">
      <t>ダイイチ</t>
    </rPh>
    <rPh sb="4" eb="6">
      <t>ビョウイン</t>
    </rPh>
    <phoneticPr fontId="1"/>
  </si>
  <si>
    <t>石切生喜病院</t>
    <rPh sb="0" eb="2">
      <t>イシキリ</t>
    </rPh>
    <rPh sb="2" eb="3">
      <t>セイ</t>
    </rPh>
    <rPh sb="3" eb="4">
      <t>キ</t>
    </rPh>
    <rPh sb="4" eb="6">
      <t>ビョウイン</t>
    </rPh>
    <phoneticPr fontId="2"/>
  </si>
  <si>
    <t>市立柏原病院</t>
    <rPh sb="0" eb="2">
      <t>シリツ</t>
    </rPh>
    <rPh sb="2" eb="4">
      <t>カシワラ</t>
    </rPh>
    <rPh sb="4" eb="6">
      <t>ビョウイン</t>
    </rPh>
    <phoneticPr fontId="2"/>
  </si>
  <si>
    <t>近畿大学医学部付属病院</t>
    <rPh sb="0" eb="11">
      <t>キンk</t>
    </rPh>
    <phoneticPr fontId="1"/>
  </si>
  <si>
    <t>大阪南医療センター</t>
    <rPh sb="0" eb="9">
      <t>オオサk</t>
    </rPh>
    <phoneticPr fontId="1"/>
  </si>
  <si>
    <t>富田林病院</t>
    <rPh sb="0" eb="3">
      <t>トンダバヤシ</t>
    </rPh>
    <rPh sb="3" eb="5">
      <t>ビョウイン</t>
    </rPh>
    <phoneticPr fontId="1"/>
  </si>
  <si>
    <t>PL病院</t>
    <rPh sb="2" eb="4">
      <t>ビョウイン</t>
    </rPh>
    <phoneticPr fontId="1"/>
  </si>
  <si>
    <t>府立呼吸器・アレルギー医療センター</t>
    <rPh sb="0" eb="2">
      <t>フリツ</t>
    </rPh>
    <rPh sb="2" eb="5">
      <t>コキュウキ</t>
    </rPh>
    <rPh sb="11" eb="13">
      <t>イリョウ</t>
    </rPh>
    <phoneticPr fontId="2"/>
  </si>
  <si>
    <t>大阪労災病院</t>
    <rPh sb="0" eb="6">
      <t>オオサk</t>
    </rPh>
    <phoneticPr fontId="2"/>
  </si>
  <si>
    <t>堺市立総合医療センター</t>
    <rPh sb="0" eb="11">
      <t>サカ</t>
    </rPh>
    <phoneticPr fontId="2"/>
  </si>
  <si>
    <t>ベルランド総合病院</t>
  </si>
  <si>
    <t>近畿中央胸部疾患センター</t>
    <rPh sb="0" eb="2">
      <t>キンキ</t>
    </rPh>
    <rPh sb="2" eb="4">
      <t>チュウオウ</t>
    </rPh>
    <rPh sb="4" eb="6">
      <t>キョウブ</t>
    </rPh>
    <rPh sb="6" eb="8">
      <t>シッカン</t>
    </rPh>
    <phoneticPr fontId="2"/>
  </si>
  <si>
    <t>市立岸和田市民病院</t>
    <rPh sb="0" eb="9">
      <t>シリt</t>
    </rPh>
    <phoneticPr fontId="2"/>
  </si>
  <si>
    <t>府中病院</t>
  </si>
  <si>
    <t>りんくう総合医療センター</t>
    <rPh sb="4" eb="6">
      <t>ソウゴウ</t>
    </rPh>
    <rPh sb="6" eb="8">
      <t>イリョウ</t>
    </rPh>
    <phoneticPr fontId="1"/>
  </si>
  <si>
    <t>泉大津市立病院</t>
  </si>
  <si>
    <t>和泉市立病院</t>
    <rPh sb="0" eb="2">
      <t>イズミ</t>
    </rPh>
    <rPh sb="2" eb="4">
      <t>シリツ</t>
    </rPh>
    <rPh sb="4" eb="6">
      <t>ビョウイン</t>
    </rPh>
    <phoneticPr fontId="1"/>
  </si>
  <si>
    <t>市立貝塚病院</t>
    <rPh sb="0" eb="2">
      <t>シリツ</t>
    </rPh>
    <rPh sb="2" eb="4">
      <t>カイズカ</t>
    </rPh>
    <rPh sb="4" eb="6">
      <t>ビョウイン</t>
    </rPh>
    <phoneticPr fontId="1"/>
  </si>
  <si>
    <t>岸和田徳洲会病院</t>
    <rPh sb="0" eb="3">
      <t>キシワダ</t>
    </rPh>
    <rPh sb="3" eb="6">
      <t>トクシュウカイ</t>
    </rPh>
    <rPh sb="6" eb="8">
      <t>ビョウイン</t>
    </rPh>
    <phoneticPr fontId="1"/>
  </si>
  <si>
    <t>府立成人病センター</t>
    <rPh sb="0" eb="9">
      <t>フr</t>
    </rPh>
    <phoneticPr fontId="2"/>
  </si>
  <si>
    <t>大阪市立大学医学部付属病院</t>
    <rPh sb="0" eb="13">
      <t>オオサカシリツダ</t>
    </rPh>
    <phoneticPr fontId="2"/>
  </si>
  <si>
    <t>大阪市立総合医療センター</t>
    <rPh sb="0" eb="12">
      <t>オオサk</t>
    </rPh>
    <phoneticPr fontId="2"/>
  </si>
  <si>
    <t>大阪赤十字病院</t>
    <rPh sb="0" eb="7">
      <t>オオサk</t>
    </rPh>
    <phoneticPr fontId="2"/>
  </si>
  <si>
    <t>大阪医療センター</t>
    <rPh sb="0" eb="8">
      <t>オオサk</t>
    </rPh>
    <phoneticPr fontId="2"/>
  </si>
  <si>
    <t>府立急性期・総合医療センター</t>
    <rPh sb="0" eb="14">
      <t>フr</t>
    </rPh>
    <phoneticPr fontId="2"/>
  </si>
  <si>
    <t>ＮＴＴ西日本大阪病院</t>
  </si>
  <si>
    <t>大阪警察病院</t>
  </si>
  <si>
    <t>大手前病院</t>
  </si>
  <si>
    <t>関西電力病院</t>
  </si>
  <si>
    <t>北野病院</t>
  </si>
  <si>
    <t>済生会中津病院</t>
  </si>
  <si>
    <t>済生会野江病院</t>
  </si>
  <si>
    <t>住友病院</t>
  </si>
  <si>
    <t>日生病院</t>
  </si>
  <si>
    <t>淀川キリスト教病院</t>
  </si>
  <si>
    <t>愛仁会千船病院</t>
  </si>
  <si>
    <t>（独）地域医療機能推進機構　大阪病院</t>
    <rPh sb="1" eb="2">
      <t>ドク</t>
    </rPh>
    <rPh sb="3" eb="5">
      <t>チイキ</t>
    </rPh>
    <rPh sb="5" eb="7">
      <t>イリョウ</t>
    </rPh>
    <rPh sb="7" eb="9">
      <t>キノウ</t>
    </rPh>
    <rPh sb="9" eb="11">
      <t>スイシン</t>
    </rPh>
    <rPh sb="11" eb="13">
      <t>キコウ</t>
    </rPh>
    <rPh sb="14" eb="16">
      <t>オオサカ</t>
    </rPh>
    <rPh sb="16" eb="18">
      <t>ビョウイン</t>
    </rPh>
    <phoneticPr fontId="1"/>
  </si>
  <si>
    <t>多根総合病院</t>
  </si>
  <si>
    <t>南大阪病院</t>
  </si>
  <si>
    <t>大阪鉄道病院</t>
    <rPh sb="0" eb="2">
      <t>オオサカ</t>
    </rPh>
    <rPh sb="2" eb="4">
      <t>テツドウ</t>
    </rPh>
    <rPh sb="4" eb="6">
      <t>ビョウイン</t>
    </rPh>
    <phoneticPr fontId="1"/>
  </si>
  <si>
    <t>東住吉森本病院</t>
    <rPh sb="0" eb="3">
      <t>ヒガシスミヨシ</t>
    </rPh>
    <rPh sb="3" eb="5">
      <t>モリモト</t>
    </rPh>
    <rPh sb="5" eb="7">
      <t>ビョウイン</t>
    </rPh>
    <phoneticPr fontId="1"/>
  </si>
  <si>
    <t>済生会泉尾病院</t>
    <rPh sb="0" eb="3">
      <t>サイセイカイ</t>
    </rPh>
    <rPh sb="3" eb="5">
      <t>イズオ</t>
    </rPh>
    <rPh sb="5" eb="7">
      <t>ビョウイン</t>
    </rPh>
    <phoneticPr fontId="1"/>
  </si>
  <si>
    <t>腹腔鏡下手術</t>
    <rPh sb="0" eb="2">
      <t>フククウ</t>
    </rPh>
    <rPh sb="2" eb="3">
      <t>キョウ</t>
    </rPh>
    <rPh sb="3" eb="4">
      <t>カ</t>
    </rPh>
    <rPh sb="4" eb="6">
      <t>シュジュツ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</si>
</sst>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0.0%"/>
    <numFmt numFmtId="178" formatCode="#,##0_);[Red]\(#,##0\)"/>
  </numFmts>
  <fonts count="2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2"/>
      <color theme="0"/>
      <name val="ＭＳ Ｐゴシック"/>
      <family val="3"/>
      <charset val="128"/>
    </font>
    <font>
      <sz val="12"/>
      <color theme="0"/>
      <name val="Arial"/>
      <family val="2"/>
    </font>
    <font>
      <sz val="12"/>
      <color rgb="FFFFFFFF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12"/>
      <color rgb="FF000000"/>
      <name val="ＭＳ Ｐ明朝"/>
      <family val="1"/>
      <charset val="128"/>
    </font>
    <font>
      <sz val="14"/>
      <color rgb="FF000000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24"/>
      <color theme="1"/>
      <name val="ＭＳ 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u/>
      <sz val="11"/>
      <color theme="11"/>
      <name val="ＭＳ Ｐゴシック"/>
      <family val="3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4F81BD"/>
        <bgColor indexed="64"/>
      </patternFill>
    </fill>
    <fill>
      <patternFill patternType="solid">
        <fgColor rgb="FFC6D9F1"/>
        <bgColor indexed="64"/>
      </patternFill>
    </fill>
    <fill>
      <patternFill patternType="solid">
        <fgColor rgb="FFD0D8E8"/>
        <bgColor indexed="64"/>
      </patternFill>
    </fill>
    <fill>
      <patternFill patternType="solid">
        <fgColor rgb="FFE9EDF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7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rgb="FFFFFFFF"/>
      </left>
      <right/>
      <top/>
      <bottom/>
      <diagonal/>
    </border>
    <border>
      <left/>
      <right style="medium">
        <color rgb="FFFFFFFF"/>
      </right>
      <top/>
      <bottom/>
      <diagonal/>
    </border>
    <border>
      <left style="medium">
        <color rgb="FFFFFFFF"/>
      </left>
      <right style="medium">
        <color rgb="FFDBEEF4"/>
      </right>
      <top/>
      <bottom/>
      <diagonal/>
    </border>
    <border>
      <left style="medium">
        <color rgb="FFDBEEF4"/>
      </left>
      <right/>
      <top/>
      <bottom/>
      <diagonal/>
    </border>
    <border>
      <left style="medium">
        <color rgb="FFFFFFFF"/>
      </left>
      <right/>
      <top/>
      <bottom style="thick">
        <color rgb="FFFFFFFF"/>
      </bottom>
      <diagonal/>
    </border>
    <border>
      <left/>
      <right style="medium">
        <color rgb="FFFFFFFF"/>
      </right>
      <top/>
      <bottom style="thick">
        <color rgb="FFFFFFFF"/>
      </bottom>
      <diagonal/>
    </border>
    <border>
      <left/>
      <right/>
      <top/>
      <bottom style="thick">
        <color rgb="FFFFFFFF"/>
      </bottom>
      <diagonal/>
    </border>
    <border>
      <left style="thick">
        <color rgb="FFFFFFFF"/>
      </left>
      <right style="medium">
        <color rgb="FFFFFFFF"/>
      </right>
      <top style="thick">
        <color rgb="FFFFFFFF"/>
      </top>
      <bottom/>
      <diagonal/>
    </border>
    <border>
      <left style="medium">
        <color rgb="FFFFFFFF"/>
      </left>
      <right/>
      <top style="thick">
        <color rgb="FFFFFFFF"/>
      </top>
      <bottom/>
      <diagonal/>
    </border>
    <border>
      <left style="medium">
        <color rgb="FFFFFFFF"/>
      </left>
      <right/>
      <top style="thick">
        <color rgb="FFFFFFFF"/>
      </top>
      <bottom style="medium">
        <color rgb="FFFFFFFF"/>
      </bottom>
      <diagonal/>
    </border>
    <border>
      <left/>
      <right style="medium">
        <color rgb="FFFFFFFF"/>
      </right>
      <top style="thick">
        <color rgb="FFFFFFFF"/>
      </top>
      <bottom style="medium">
        <color rgb="FFFFFFFF"/>
      </bottom>
      <diagonal/>
    </border>
    <border>
      <left/>
      <right/>
      <top style="thick">
        <color rgb="FFFFFFFF"/>
      </top>
      <bottom/>
      <diagonal/>
    </border>
    <border>
      <left/>
      <right style="medium">
        <color rgb="FFFFFFFF"/>
      </right>
      <top style="thick">
        <color rgb="FFFFFFFF"/>
      </top>
      <bottom/>
      <diagonal/>
    </border>
    <border>
      <left/>
      <right/>
      <top style="thick">
        <color rgb="FFFFFFFF"/>
      </top>
      <bottom style="medium">
        <color rgb="FFFFFFFF"/>
      </bottom>
      <diagonal/>
    </border>
    <border>
      <left style="thick">
        <color rgb="FFFFFFFF"/>
      </left>
      <right style="medium">
        <color rgb="FFFFFFFF"/>
      </right>
      <top/>
      <bottom/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rgb="FFFFFFFF"/>
      </left>
      <right style="medium">
        <color rgb="FFFFFFFF"/>
      </right>
      <top style="thick">
        <color rgb="FFFFFFFF"/>
      </top>
      <bottom/>
      <diagonal/>
    </border>
    <border>
      <left/>
      <right style="medium">
        <color theme="0"/>
      </right>
      <top style="thick">
        <color rgb="FFFFFFFF"/>
      </top>
      <bottom style="medium">
        <color rgb="FFFFFFFF"/>
      </bottom>
      <diagonal/>
    </border>
    <border>
      <left/>
      <right style="medium">
        <color theme="0"/>
      </right>
      <top/>
      <bottom style="thick">
        <color rgb="FFFFFFF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medium">
        <color auto="1"/>
      </right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/>
      <top/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double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auto="1"/>
      </top>
      <bottom/>
      <diagonal/>
    </border>
  </borders>
  <cellStyleXfs count="75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</cellStyleXfs>
  <cellXfs count="216">
    <xf numFmtId="0" fontId="0" fillId="0" borderId="0" xfId="0">
      <alignment vertical="center"/>
    </xf>
    <xf numFmtId="0" fontId="4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0" fillId="0" borderId="1" xfId="0" applyBorder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0" xfId="0" applyFont="1">
      <alignment vertical="center"/>
    </xf>
    <xf numFmtId="0" fontId="11" fillId="3" borderId="18" xfId="0" applyFont="1" applyFill="1" applyBorder="1" applyAlignment="1">
      <alignment horizontal="center" vertical="center" wrapText="1" readingOrder="1"/>
    </xf>
    <xf numFmtId="176" fontId="14" fillId="0" borderId="20" xfId="0" applyNumberFormat="1" applyFont="1" applyFill="1" applyBorder="1" applyAlignment="1" applyProtection="1">
      <alignment horizontal="center" vertical="center"/>
      <protection locked="0"/>
    </xf>
    <xf numFmtId="177" fontId="14" fillId="0" borderId="20" xfId="0" applyNumberFormat="1" applyFont="1" applyFill="1" applyBorder="1" applyAlignment="1" applyProtection="1">
      <alignment horizontal="center" vertical="center"/>
    </xf>
    <xf numFmtId="178" fontId="14" fillId="0" borderId="20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>
      <alignment vertical="center"/>
    </xf>
    <xf numFmtId="176" fontId="14" fillId="0" borderId="21" xfId="0" applyNumberFormat="1" applyFont="1" applyFill="1" applyBorder="1" applyAlignment="1" applyProtection="1">
      <alignment horizontal="center" vertical="center"/>
      <protection locked="0"/>
    </xf>
    <xf numFmtId="0" fontId="13" fillId="0" borderId="20" xfId="0" applyFont="1" applyFill="1" applyBorder="1" applyAlignment="1" applyProtection="1">
      <alignment horizontal="center" vertical="center" wrapText="1"/>
    </xf>
    <xf numFmtId="0" fontId="15" fillId="0" borderId="0" xfId="0" applyFont="1" applyFill="1">
      <alignment vertical="center"/>
    </xf>
    <xf numFmtId="176" fontId="14" fillId="0" borderId="24" xfId="0" applyNumberFormat="1" applyFont="1" applyFill="1" applyBorder="1" applyAlignment="1" applyProtection="1">
      <alignment horizontal="center" vertical="center"/>
      <protection locked="0"/>
    </xf>
    <xf numFmtId="177" fontId="14" fillId="0" borderId="24" xfId="1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left" vertical="center"/>
    </xf>
    <xf numFmtId="0" fontId="6" fillId="0" borderId="0" xfId="0" applyFont="1" applyFill="1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13" fillId="6" borderId="20" xfId="0" applyFont="1" applyFill="1" applyBorder="1" applyAlignment="1">
      <alignment horizontal="center" vertical="center" wrapText="1"/>
    </xf>
    <xf numFmtId="38" fontId="14" fillId="0" borderId="20" xfId="4" applyFont="1" applyFill="1" applyBorder="1" applyAlignment="1" applyProtection="1">
      <alignment horizontal="center" vertical="center"/>
    </xf>
    <xf numFmtId="38" fontId="14" fillId="0" borderId="24" xfId="4" applyFont="1" applyFill="1" applyBorder="1" applyAlignment="1" applyProtection="1">
      <alignment horizontal="center" vertical="center"/>
      <protection locked="0"/>
    </xf>
    <xf numFmtId="38" fontId="6" fillId="0" borderId="20" xfId="4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 wrapText="1" readingOrder="1"/>
    </xf>
    <xf numFmtId="0" fontId="9" fillId="2" borderId="8" xfId="0" applyFont="1" applyFill="1" applyBorder="1" applyAlignment="1">
      <alignment horizontal="center" vertical="center" wrapText="1" readingOrder="1"/>
    </xf>
    <xf numFmtId="0" fontId="10" fillId="3" borderId="11" xfId="0" applyFont="1" applyFill="1" applyBorder="1" applyAlignment="1">
      <alignment horizontal="center" vertical="center" wrapText="1" readingOrder="1"/>
    </xf>
    <xf numFmtId="38" fontId="14" fillId="0" borderId="29" xfId="4" applyFont="1" applyFill="1" applyBorder="1" applyAlignment="1" applyProtection="1">
      <alignment horizontal="center" vertical="center"/>
    </xf>
    <xf numFmtId="38" fontId="6" fillId="0" borderId="29" xfId="4" applyFont="1" applyFill="1" applyBorder="1" applyAlignment="1">
      <alignment horizontal="center" vertical="center"/>
    </xf>
    <xf numFmtId="0" fontId="13" fillId="0" borderId="29" xfId="0" applyFont="1" applyFill="1" applyBorder="1" applyAlignment="1" applyProtection="1">
      <alignment horizontal="center" vertical="center" wrapText="1"/>
    </xf>
    <xf numFmtId="176" fontId="14" fillId="0" borderId="29" xfId="0" applyNumberFormat="1" applyFont="1" applyFill="1" applyBorder="1" applyAlignment="1" applyProtection="1">
      <alignment horizontal="center" vertical="center"/>
      <protection locked="0"/>
    </xf>
    <xf numFmtId="177" fontId="14" fillId="0" borderId="29" xfId="0" applyNumberFormat="1" applyFont="1" applyFill="1" applyBorder="1" applyAlignment="1" applyProtection="1">
      <alignment horizontal="center" vertical="center"/>
    </xf>
    <xf numFmtId="178" fontId="14" fillId="0" borderId="29" xfId="0" applyNumberFormat="1" applyFont="1" applyFill="1" applyBorder="1" applyAlignment="1" applyProtection="1">
      <alignment horizontal="center" vertical="center"/>
      <protection locked="0"/>
    </xf>
    <xf numFmtId="38" fontId="14" fillId="6" borderId="20" xfId="4" applyFont="1" applyFill="1" applyBorder="1" applyAlignment="1" applyProtection="1">
      <alignment horizontal="center" vertical="center"/>
    </xf>
    <xf numFmtId="176" fontId="14" fillId="6" borderId="20" xfId="0" applyNumberFormat="1" applyFont="1" applyFill="1" applyBorder="1" applyAlignment="1" applyProtection="1">
      <alignment horizontal="center" vertical="center"/>
      <protection locked="0"/>
    </xf>
    <xf numFmtId="178" fontId="14" fillId="6" borderId="20" xfId="0" applyNumberFormat="1" applyFont="1" applyFill="1" applyBorder="1" applyAlignment="1" applyProtection="1">
      <alignment horizontal="center" vertical="center"/>
      <protection locked="0"/>
    </xf>
    <xf numFmtId="38" fontId="6" fillId="6" borderId="20" xfId="4" applyFont="1" applyFill="1" applyBorder="1" applyAlignment="1">
      <alignment horizontal="center" vertical="center"/>
    </xf>
    <xf numFmtId="177" fontId="14" fillId="6" borderId="20" xfId="0" applyNumberFormat="1" applyFont="1" applyFill="1" applyBorder="1" applyAlignment="1" applyProtection="1">
      <alignment horizontal="center" vertical="center"/>
    </xf>
    <xf numFmtId="0" fontId="13" fillId="6" borderId="24" xfId="0" applyFont="1" applyFill="1" applyBorder="1" applyAlignment="1">
      <alignment horizontal="center" vertical="center" wrapText="1"/>
    </xf>
    <xf numFmtId="0" fontId="13" fillId="6" borderId="32" xfId="0" applyFont="1" applyFill="1" applyBorder="1" applyAlignment="1">
      <alignment horizontal="center" vertical="center" wrapText="1"/>
    </xf>
    <xf numFmtId="177" fontId="14" fillId="0" borderId="24" xfId="0" applyNumberFormat="1" applyFont="1" applyFill="1" applyBorder="1" applyAlignment="1" applyProtection="1">
      <alignment horizontal="center" vertical="center"/>
    </xf>
    <xf numFmtId="38" fontId="14" fillId="0" borderId="24" xfId="4" applyFont="1" applyFill="1" applyBorder="1" applyAlignment="1" applyProtection="1">
      <alignment horizontal="center" vertical="center"/>
    </xf>
    <xf numFmtId="176" fontId="14" fillId="0" borderId="32" xfId="0" applyNumberFormat="1" applyFont="1" applyFill="1" applyBorder="1" applyAlignment="1" applyProtection="1">
      <alignment horizontal="center" vertical="center"/>
      <protection locked="0"/>
    </xf>
    <xf numFmtId="177" fontId="14" fillId="0" borderId="32" xfId="0" applyNumberFormat="1" applyFont="1" applyFill="1" applyBorder="1" applyAlignment="1" applyProtection="1">
      <alignment horizontal="center" vertical="center"/>
    </xf>
    <xf numFmtId="38" fontId="14" fillId="0" borderId="32" xfId="4" applyFont="1" applyFill="1" applyBorder="1" applyAlignment="1" applyProtection="1">
      <alignment horizontal="center" vertical="center"/>
    </xf>
    <xf numFmtId="178" fontId="14" fillId="0" borderId="24" xfId="0" applyNumberFormat="1" applyFont="1" applyFill="1" applyBorder="1" applyAlignment="1" applyProtection="1">
      <alignment horizontal="center" vertical="center"/>
      <protection locked="0"/>
    </xf>
    <xf numFmtId="178" fontId="14" fillId="0" borderId="32" xfId="0" applyNumberFormat="1" applyFont="1" applyFill="1" applyBorder="1" applyAlignment="1" applyProtection="1">
      <alignment horizontal="center" vertical="center"/>
      <protection locked="0"/>
    </xf>
    <xf numFmtId="38" fontId="6" fillId="0" borderId="24" xfId="4" applyFont="1" applyFill="1" applyBorder="1" applyAlignment="1">
      <alignment horizontal="center" vertical="center"/>
    </xf>
    <xf numFmtId="38" fontId="6" fillId="0" borderId="32" xfId="4" applyFont="1" applyFill="1" applyBorder="1" applyAlignment="1">
      <alignment horizontal="center" vertical="center"/>
    </xf>
    <xf numFmtId="176" fontId="14" fillId="0" borderId="23" xfId="0" applyNumberFormat="1" applyFont="1" applyFill="1" applyBorder="1" applyAlignment="1" applyProtection="1">
      <alignment horizontal="center" vertical="center"/>
      <protection locked="0"/>
    </xf>
    <xf numFmtId="0" fontId="13" fillId="6" borderId="35" xfId="0" applyFont="1" applyFill="1" applyBorder="1" applyAlignment="1">
      <alignment horizontal="center" vertical="center" wrapText="1"/>
    </xf>
    <xf numFmtId="38" fontId="14" fillId="6" borderId="24" xfId="4" applyFont="1" applyFill="1" applyBorder="1" applyAlignment="1" applyProtection="1">
      <alignment horizontal="center" vertical="center"/>
    </xf>
    <xf numFmtId="178" fontId="14" fillId="6" borderId="24" xfId="0" applyNumberFormat="1" applyFont="1" applyFill="1" applyBorder="1" applyAlignment="1" applyProtection="1">
      <alignment horizontal="center" vertical="center"/>
      <protection locked="0"/>
    </xf>
    <xf numFmtId="0" fontId="13" fillId="6" borderId="37" xfId="0" applyFont="1" applyFill="1" applyBorder="1" applyAlignment="1">
      <alignment horizontal="center" vertical="center" wrapText="1"/>
    </xf>
    <xf numFmtId="176" fontId="14" fillId="6" borderId="24" xfId="0" applyNumberFormat="1" applyFont="1" applyFill="1" applyBorder="1" applyAlignment="1" applyProtection="1">
      <alignment horizontal="center" vertical="center"/>
      <protection locked="0"/>
    </xf>
    <xf numFmtId="177" fontId="14" fillId="6" borderId="24" xfId="0" applyNumberFormat="1" applyFont="1" applyFill="1" applyBorder="1" applyAlignment="1" applyProtection="1">
      <alignment horizontal="center" vertical="center"/>
    </xf>
    <xf numFmtId="176" fontId="13" fillId="6" borderId="20" xfId="0" applyNumberFormat="1" applyFont="1" applyFill="1" applyBorder="1" applyAlignment="1" applyProtection="1">
      <alignment horizontal="left" vertical="center"/>
      <protection locked="0"/>
    </xf>
    <xf numFmtId="176" fontId="13" fillId="6" borderId="32" xfId="0" applyNumberFormat="1" applyFont="1" applyFill="1" applyBorder="1" applyAlignment="1" applyProtection="1">
      <alignment horizontal="left" vertical="center"/>
      <protection locked="0"/>
    </xf>
    <xf numFmtId="176" fontId="13" fillId="6" borderId="24" xfId="0" applyNumberFormat="1" applyFont="1" applyFill="1" applyBorder="1" applyAlignment="1" applyProtection="1">
      <alignment horizontal="left" vertical="center"/>
      <protection locked="0"/>
    </xf>
    <xf numFmtId="176" fontId="13" fillId="6" borderId="33" xfId="0" applyNumberFormat="1" applyFont="1" applyFill="1" applyBorder="1" applyAlignment="1" applyProtection="1">
      <alignment horizontal="left" vertical="center"/>
      <protection locked="0"/>
    </xf>
    <xf numFmtId="176" fontId="13" fillId="6" borderId="38" xfId="2" applyNumberFormat="1" applyFont="1" applyFill="1" applyBorder="1" applyAlignment="1" applyProtection="1">
      <alignment horizontal="left" vertical="center"/>
      <protection locked="0"/>
    </xf>
    <xf numFmtId="176" fontId="13" fillId="6" borderId="20" xfId="0" applyNumberFormat="1" applyFont="1" applyFill="1" applyBorder="1" applyAlignment="1" applyProtection="1">
      <alignment horizontal="left" vertical="center" wrapText="1"/>
      <protection locked="0"/>
    </xf>
    <xf numFmtId="176" fontId="13" fillId="6" borderId="29" xfId="0" applyNumberFormat="1" applyFont="1" applyFill="1" applyBorder="1" applyAlignment="1" applyProtection="1">
      <alignment horizontal="left" vertical="center" wrapText="1"/>
      <protection locked="0"/>
    </xf>
    <xf numFmtId="0" fontId="18" fillId="0" borderId="1" xfId="0" applyFont="1" applyBorder="1">
      <alignment vertical="center"/>
    </xf>
    <xf numFmtId="178" fontId="14" fillId="0" borderId="22" xfId="0" applyNumberFormat="1" applyFont="1" applyFill="1" applyBorder="1" applyAlignment="1" applyProtection="1">
      <alignment horizontal="center" vertical="center"/>
      <protection locked="0"/>
    </xf>
    <xf numFmtId="38" fontId="6" fillId="0" borderId="23" xfId="4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 wrapText="1"/>
    </xf>
    <xf numFmtId="176" fontId="14" fillId="0" borderId="22" xfId="0" applyNumberFormat="1" applyFont="1" applyFill="1" applyBorder="1" applyAlignment="1" applyProtection="1">
      <alignment horizontal="center" vertical="center"/>
      <protection locked="0"/>
    </xf>
    <xf numFmtId="176" fontId="14" fillId="0" borderId="35" xfId="0" applyNumberFormat="1" applyFont="1" applyFill="1" applyBorder="1" applyAlignment="1" applyProtection="1">
      <alignment horizontal="center" vertical="center"/>
      <protection locked="0"/>
    </xf>
    <xf numFmtId="178" fontId="14" fillId="0" borderId="35" xfId="0" applyNumberFormat="1" applyFont="1" applyFill="1" applyBorder="1" applyAlignment="1" applyProtection="1">
      <alignment horizontal="center" vertical="center"/>
      <protection locked="0"/>
    </xf>
    <xf numFmtId="178" fontId="14" fillId="6" borderId="35" xfId="0" applyNumberFormat="1" applyFont="1" applyFill="1" applyBorder="1" applyAlignment="1" applyProtection="1">
      <alignment horizontal="center" vertical="center"/>
      <protection locked="0"/>
    </xf>
    <xf numFmtId="38" fontId="6" fillId="0" borderId="35" xfId="4" applyFont="1" applyFill="1" applyBorder="1" applyAlignment="1">
      <alignment horizontal="center" vertical="center"/>
    </xf>
    <xf numFmtId="178" fontId="14" fillId="0" borderId="41" xfId="0" applyNumberFormat="1" applyFont="1" applyFill="1" applyBorder="1" applyAlignment="1" applyProtection="1">
      <alignment horizontal="center" vertical="center"/>
      <protection locked="0"/>
    </xf>
    <xf numFmtId="176" fontId="14" fillId="0" borderId="43" xfId="0" applyNumberFormat="1" applyFont="1" applyFill="1" applyBorder="1" applyAlignment="1" applyProtection="1">
      <alignment horizontal="center" vertical="center"/>
      <protection locked="0"/>
    </xf>
    <xf numFmtId="176" fontId="13" fillId="6" borderId="32" xfId="2" applyNumberFormat="1" applyFont="1" applyFill="1" applyBorder="1" applyAlignment="1" applyProtection="1">
      <alignment horizontal="left" vertical="center"/>
      <protection locked="0"/>
    </xf>
    <xf numFmtId="176" fontId="14" fillId="0" borderId="35" xfId="2" applyNumberFormat="1" applyFont="1" applyFill="1" applyBorder="1" applyAlignment="1" applyProtection="1">
      <alignment horizontal="center" vertical="center"/>
      <protection locked="0"/>
    </xf>
    <xf numFmtId="38" fontId="6" fillId="0" borderId="38" xfId="4" applyFont="1" applyFill="1" applyBorder="1" applyAlignment="1">
      <alignment horizontal="center" vertical="center"/>
    </xf>
    <xf numFmtId="177" fontId="14" fillId="0" borderId="35" xfId="2" applyNumberFormat="1" applyFont="1" applyFill="1" applyBorder="1" applyAlignment="1" applyProtection="1">
      <alignment horizontal="center" vertical="center"/>
    </xf>
    <xf numFmtId="38" fontId="14" fillId="0" borderId="35" xfId="4" applyFont="1" applyFill="1" applyBorder="1" applyAlignment="1" applyProtection="1">
      <alignment horizontal="center" vertical="center"/>
    </xf>
    <xf numFmtId="38" fontId="14" fillId="6" borderId="35" xfId="4" applyFont="1" applyFill="1" applyBorder="1" applyAlignment="1" applyProtection="1">
      <alignment horizontal="center" vertical="center"/>
    </xf>
    <xf numFmtId="178" fontId="14" fillId="0" borderId="35" xfId="2" applyNumberFormat="1" applyFont="1" applyFill="1" applyBorder="1" applyAlignment="1" applyProtection="1">
      <alignment horizontal="center" vertical="center"/>
      <protection locked="0"/>
    </xf>
    <xf numFmtId="178" fontId="14" fillId="6" borderId="35" xfId="2" applyNumberFormat="1" applyFont="1" applyFill="1" applyBorder="1" applyAlignment="1" applyProtection="1">
      <alignment horizontal="center" vertical="center"/>
      <protection locked="0"/>
    </xf>
    <xf numFmtId="38" fontId="6" fillId="6" borderId="35" xfId="4" applyFont="1" applyFill="1" applyBorder="1" applyAlignment="1">
      <alignment horizontal="center" vertical="center"/>
    </xf>
    <xf numFmtId="176" fontId="13" fillId="6" borderId="20" xfId="2" applyNumberFormat="1" applyFont="1" applyFill="1" applyBorder="1" applyAlignment="1" applyProtection="1">
      <alignment horizontal="left" vertical="center"/>
      <protection locked="0"/>
    </xf>
    <xf numFmtId="176" fontId="14" fillId="0" borderId="20" xfId="2" applyNumberFormat="1" applyFont="1" applyFill="1" applyBorder="1" applyAlignment="1" applyProtection="1">
      <alignment horizontal="center" vertical="center"/>
      <protection locked="0"/>
    </xf>
    <xf numFmtId="177" fontId="14" fillId="0" borderId="20" xfId="2" applyNumberFormat="1" applyFont="1" applyFill="1" applyBorder="1" applyAlignment="1" applyProtection="1">
      <alignment horizontal="center" vertical="center"/>
    </xf>
    <xf numFmtId="178" fontId="14" fillId="0" borderId="20" xfId="2" applyNumberFormat="1" applyFont="1" applyFill="1" applyBorder="1" applyAlignment="1" applyProtection="1">
      <alignment horizontal="center" vertical="center"/>
      <protection locked="0"/>
    </xf>
    <xf numFmtId="178" fontId="14" fillId="6" borderId="20" xfId="2" applyNumberFormat="1" applyFont="1" applyFill="1" applyBorder="1" applyAlignment="1" applyProtection="1">
      <alignment horizontal="center" vertical="center"/>
      <protection locked="0"/>
    </xf>
    <xf numFmtId="176" fontId="14" fillId="0" borderId="38" xfId="0" applyNumberFormat="1" applyFont="1" applyFill="1" applyBorder="1" applyAlignment="1" applyProtection="1">
      <alignment horizontal="center" vertical="center"/>
      <protection locked="0"/>
    </xf>
    <xf numFmtId="176" fontId="14" fillId="0" borderId="37" xfId="0" applyNumberFormat="1" applyFont="1" applyFill="1" applyBorder="1" applyAlignment="1" applyProtection="1">
      <alignment horizontal="center" vertical="center"/>
      <protection locked="0"/>
    </xf>
    <xf numFmtId="177" fontId="14" fillId="0" borderId="37" xfId="0" applyNumberFormat="1" applyFont="1" applyFill="1" applyBorder="1" applyAlignment="1" applyProtection="1">
      <alignment horizontal="center" vertical="center"/>
    </xf>
    <xf numFmtId="38" fontId="14" fillId="0" borderId="37" xfId="4" applyFont="1" applyFill="1" applyBorder="1" applyAlignment="1" applyProtection="1">
      <alignment horizontal="center" vertical="center"/>
    </xf>
    <xf numFmtId="178" fontId="14" fillId="0" borderId="37" xfId="0" applyNumberFormat="1" applyFont="1" applyFill="1" applyBorder="1" applyAlignment="1" applyProtection="1">
      <alignment horizontal="center" vertical="center"/>
      <protection locked="0"/>
    </xf>
    <xf numFmtId="38" fontId="6" fillId="0" borderId="37" xfId="4" applyFont="1" applyFill="1" applyBorder="1" applyAlignment="1">
      <alignment horizontal="center" vertical="center"/>
    </xf>
    <xf numFmtId="0" fontId="13" fillId="6" borderId="33" xfId="0" applyFont="1" applyFill="1" applyBorder="1" applyAlignment="1">
      <alignment horizontal="center" vertical="center" wrapText="1"/>
    </xf>
    <xf numFmtId="176" fontId="13" fillId="6" borderId="37" xfId="0" applyNumberFormat="1" applyFont="1" applyFill="1" applyBorder="1" applyAlignment="1" applyProtection="1">
      <alignment horizontal="left" vertical="center" wrapText="1"/>
      <protection locked="0"/>
    </xf>
    <xf numFmtId="176" fontId="14" fillId="0" borderId="32" xfId="2" applyNumberFormat="1" applyFont="1" applyFill="1" applyBorder="1" applyAlignment="1" applyProtection="1">
      <alignment horizontal="center" vertical="center"/>
      <protection locked="0"/>
    </xf>
    <xf numFmtId="177" fontId="14" fillId="0" borderId="32" xfId="2" applyNumberFormat="1" applyFont="1" applyFill="1" applyBorder="1" applyAlignment="1" applyProtection="1">
      <alignment horizontal="center" vertical="center"/>
    </xf>
    <xf numFmtId="38" fontId="14" fillId="6" borderId="32" xfId="4" applyFont="1" applyFill="1" applyBorder="1" applyAlignment="1" applyProtection="1">
      <alignment horizontal="center" vertical="center"/>
    </xf>
    <xf numFmtId="178" fontId="14" fillId="0" borderId="32" xfId="2" applyNumberFormat="1" applyFont="1" applyFill="1" applyBorder="1" applyAlignment="1" applyProtection="1">
      <alignment horizontal="center" vertical="center"/>
      <protection locked="0"/>
    </xf>
    <xf numFmtId="178" fontId="14" fillId="6" borderId="32" xfId="2" applyNumberFormat="1" applyFont="1" applyFill="1" applyBorder="1" applyAlignment="1" applyProtection="1">
      <alignment horizontal="center" vertical="center"/>
      <protection locked="0"/>
    </xf>
    <xf numFmtId="38" fontId="6" fillId="6" borderId="32" xfId="4" applyFont="1" applyFill="1" applyBorder="1" applyAlignment="1">
      <alignment horizontal="center" vertical="center"/>
    </xf>
    <xf numFmtId="176" fontId="14" fillId="0" borderId="46" xfId="0" applyNumberFormat="1" applyFont="1" applyFill="1" applyBorder="1" applyAlignment="1" applyProtection="1">
      <alignment horizontal="center" vertical="center"/>
      <protection locked="0"/>
    </xf>
    <xf numFmtId="177" fontId="14" fillId="0" borderId="33" xfId="0" applyNumberFormat="1" applyFont="1" applyFill="1" applyBorder="1" applyAlignment="1" applyProtection="1">
      <alignment horizontal="center" vertical="center"/>
    </xf>
    <xf numFmtId="38" fontId="14" fillId="0" borderId="33" xfId="4" applyFont="1" applyFill="1" applyBorder="1" applyAlignment="1" applyProtection="1">
      <alignment horizontal="center" vertical="center"/>
    </xf>
    <xf numFmtId="176" fontId="14" fillId="0" borderId="33" xfId="0" applyNumberFormat="1" applyFont="1" applyFill="1" applyBorder="1" applyAlignment="1" applyProtection="1">
      <alignment horizontal="center" vertical="center"/>
      <protection locked="0"/>
    </xf>
    <xf numFmtId="178" fontId="14" fillId="0" borderId="33" xfId="0" applyNumberFormat="1" applyFont="1" applyFill="1" applyBorder="1" applyAlignment="1" applyProtection="1">
      <alignment horizontal="center" vertical="center"/>
      <protection locked="0"/>
    </xf>
    <xf numFmtId="38" fontId="6" fillId="0" borderId="33" xfId="4" applyFont="1" applyFill="1" applyBorder="1" applyAlignment="1">
      <alignment horizontal="center" vertical="center"/>
    </xf>
    <xf numFmtId="176" fontId="13" fillId="6" borderId="35" xfId="0" applyNumberFormat="1" applyFont="1" applyFill="1" applyBorder="1" applyAlignment="1" applyProtection="1">
      <alignment horizontal="left" vertical="center"/>
      <protection locked="0"/>
    </xf>
    <xf numFmtId="176" fontId="14" fillId="0" borderId="48" xfId="0" applyNumberFormat="1" applyFont="1" applyFill="1" applyBorder="1" applyAlignment="1" applyProtection="1">
      <alignment horizontal="center" vertical="center"/>
      <protection locked="0"/>
    </xf>
    <xf numFmtId="177" fontId="14" fillId="0" borderId="35" xfId="0" applyNumberFormat="1" applyFont="1" applyFill="1" applyBorder="1" applyAlignment="1" applyProtection="1">
      <alignment horizontal="center" vertical="center"/>
    </xf>
    <xf numFmtId="178" fontId="14" fillId="0" borderId="49" xfId="0" applyNumberFormat="1" applyFont="1" applyFill="1" applyBorder="1" applyAlignment="1" applyProtection="1">
      <alignment horizontal="center" vertical="center"/>
      <protection locked="0"/>
    </xf>
    <xf numFmtId="38" fontId="6" fillId="0" borderId="48" xfId="4" applyFont="1" applyFill="1" applyBorder="1" applyAlignment="1">
      <alignment horizontal="center" vertical="center"/>
    </xf>
    <xf numFmtId="0" fontId="13" fillId="0" borderId="39" xfId="0" applyFont="1" applyFill="1" applyBorder="1" applyAlignment="1">
      <alignment horizontal="center" vertical="center" wrapText="1"/>
    </xf>
    <xf numFmtId="176" fontId="13" fillId="0" borderId="39" xfId="0" applyNumberFormat="1" applyFont="1" applyFill="1" applyBorder="1" applyAlignment="1" applyProtection="1">
      <alignment horizontal="left" vertical="center"/>
      <protection locked="0"/>
    </xf>
    <xf numFmtId="176" fontId="14" fillId="0" borderId="34" xfId="0" applyNumberFormat="1" applyFont="1" applyFill="1" applyBorder="1" applyAlignment="1" applyProtection="1">
      <alignment horizontal="center" vertical="center"/>
      <protection locked="0"/>
    </xf>
    <xf numFmtId="177" fontId="14" fillId="0" borderId="39" xfId="0" applyNumberFormat="1" applyFont="1" applyFill="1" applyBorder="1" applyAlignment="1" applyProtection="1">
      <alignment horizontal="center" vertical="center"/>
    </xf>
    <xf numFmtId="38" fontId="14" fillId="0" borderId="39" xfId="4" applyFont="1" applyFill="1" applyBorder="1" applyAlignment="1" applyProtection="1">
      <alignment horizontal="center" vertical="center"/>
    </xf>
    <xf numFmtId="176" fontId="14" fillId="0" borderId="39" xfId="0" applyNumberFormat="1" applyFont="1" applyFill="1" applyBorder="1" applyAlignment="1" applyProtection="1">
      <alignment horizontal="center" vertical="center"/>
      <protection locked="0"/>
    </xf>
    <xf numFmtId="178" fontId="14" fillId="0" borderId="30" xfId="0" applyNumberFormat="1" applyFont="1" applyFill="1" applyBorder="1" applyAlignment="1" applyProtection="1">
      <alignment horizontal="center" vertical="center"/>
      <protection locked="0"/>
    </xf>
    <xf numFmtId="176" fontId="14" fillId="0" borderId="54" xfId="0" applyNumberFormat="1" applyFont="1" applyFill="1" applyBorder="1" applyAlignment="1" applyProtection="1">
      <alignment horizontal="center" vertical="center"/>
      <protection locked="0"/>
    </xf>
    <xf numFmtId="0" fontId="11" fillId="3" borderId="19" xfId="0" applyFont="1" applyFill="1" applyBorder="1" applyAlignment="1">
      <alignment horizontal="center" vertical="center" wrapText="1" readingOrder="1"/>
    </xf>
    <xf numFmtId="178" fontId="14" fillId="6" borderId="32" xfId="0" applyNumberFormat="1" applyFont="1" applyFill="1" applyBorder="1" applyAlignment="1" applyProtection="1">
      <alignment horizontal="center" vertical="center"/>
      <protection locked="0"/>
    </xf>
    <xf numFmtId="178" fontId="14" fillId="6" borderId="37" xfId="0" applyNumberFormat="1" applyFont="1" applyFill="1" applyBorder="1" applyAlignment="1" applyProtection="1">
      <alignment horizontal="center" vertical="center"/>
      <protection locked="0"/>
    </xf>
    <xf numFmtId="178" fontId="14" fillId="6" borderId="38" xfId="0" applyNumberFormat="1" applyFont="1" applyFill="1" applyBorder="1" applyAlignment="1" applyProtection="1">
      <alignment horizontal="center" vertical="center"/>
      <protection locked="0"/>
    </xf>
    <xf numFmtId="178" fontId="14" fillId="6" borderId="33" xfId="0" applyNumberFormat="1" applyFont="1" applyFill="1" applyBorder="1" applyAlignment="1" applyProtection="1">
      <alignment horizontal="center" vertical="center"/>
      <protection locked="0"/>
    </xf>
    <xf numFmtId="178" fontId="14" fillId="6" borderId="29" xfId="0" applyNumberFormat="1" applyFont="1" applyFill="1" applyBorder="1" applyAlignment="1" applyProtection="1">
      <alignment horizontal="center" vertical="center"/>
      <protection locked="0"/>
    </xf>
    <xf numFmtId="0" fontId="0" fillId="6" borderId="0" xfId="0" applyFill="1">
      <alignment vertical="center"/>
    </xf>
    <xf numFmtId="0" fontId="11" fillId="7" borderId="18" xfId="0" applyFont="1" applyFill="1" applyBorder="1" applyAlignment="1">
      <alignment horizontal="center" vertical="center" wrapText="1" readingOrder="1"/>
    </xf>
    <xf numFmtId="38" fontId="6" fillId="6" borderId="24" xfId="4" applyFont="1" applyFill="1" applyBorder="1" applyAlignment="1">
      <alignment horizontal="center" vertical="center"/>
    </xf>
    <xf numFmtId="38" fontId="6" fillId="6" borderId="29" xfId="4" applyFont="1" applyFill="1" applyBorder="1" applyAlignment="1">
      <alignment horizontal="center" vertical="center"/>
    </xf>
    <xf numFmtId="176" fontId="14" fillId="6" borderId="54" xfId="0" applyNumberFormat="1" applyFont="1" applyFill="1" applyBorder="1" applyAlignment="1" applyProtection="1">
      <alignment horizontal="center" vertical="center"/>
      <protection locked="0"/>
    </xf>
    <xf numFmtId="38" fontId="6" fillId="6" borderId="37" xfId="4" applyFont="1" applyFill="1" applyBorder="1" applyAlignment="1">
      <alignment horizontal="center" vertical="center"/>
    </xf>
    <xf numFmtId="38" fontId="6" fillId="6" borderId="40" xfId="4" applyFont="1" applyFill="1" applyBorder="1" applyAlignment="1">
      <alignment horizontal="center" vertical="center"/>
    </xf>
    <xf numFmtId="38" fontId="6" fillId="6" borderId="51" xfId="4" applyFont="1" applyFill="1" applyBorder="1" applyAlignment="1">
      <alignment horizontal="center" vertical="center"/>
    </xf>
    <xf numFmtId="38" fontId="6" fillId="6" borderId="53" xfId="4" applyFont="1" applyFill="1" applyBorder="1" applyAlignment="1">
      <alignment horizontal="center" vertical="center"/>
    </xf>
    <xf numFmtId="38" fontId="6" fillId="6" borderId="44" xfId="4" applyFont="1" applyFill="1" applyBorder="1" applyAlignment="1">
      <alignment horizontal="center" vertical="center"/>
    </xf>
    <xf numFmtId="38" fontId="6" fillId="0" borderId="21" xfId="4" applyFont="1" applyFill="1" applyBorder="1" applyAlignment="1">
      <alignment horizontal="center" vertical="center"/>
    </xf>
    <xf numFmtId="38" fontId="6" fillId="0" borderId="59" xfId="4" applyFont="1" applyFill="1" applyBorder="1" applyAlignment="1">
      <alignment horizontal="center" vertical="center"/>
    </xf>
    <xf numFmtId="38" fontId="6" fillId="0" borderId="46" xfId="4" applyFont="1" applyFill="1" applyBorder="1" applyAlignment="1">
      <alignment horizontal="center" vertical="center"/>
    </xf>
    <xf numFmtId="38" fontId="6" fillId="0" borderId="31" xfId="4" applyFont="1" applyFill="1" applyBorder="1" applyAlignment="1">
      <alignment horizontal="center" vertical="center"/>
    </xf>
    <xf numFmtId="38" fontId="6" fillId="0" borderId="60" xfId="4" applyFont="1" applyFill="1" applyBorder="1" applyAlignment="1">
      <alignment horizontal="center" vertical="center"/>
    </xf>
    <xf numFmtId="176" fontId="14" fillId="0" borderId="61" xfId="0" applyNumberFormat="1" applyFont="1" applyFill="1" applyBorder="1" applyAlignment="1" applyProtection="1">
      <alignment horizontal="center" vertical="center"/>
      <protection locked="0"/>
    </xf>
    <xf numFmtId="0" fontId="11" fillId="3" borderId="17" xfId="0" applyFont="1" applyFill="1" applyBorder="1" applyAlignment="1">
      <alignment horizontal="center" vertical="center" wrapText="1" readingOrder="1"/>
    </xf>
    <xf numFmtId="0" fontId="10" fillId="3" borderId="11" xfId="0" applyFont="1" applyFill="1" applyBorder="1" applyAlignment="1">
      <alignment horizontal="center" vertical="center" wrapText="1" readingOrder="1"/>
    </xf>
    <xf numFmtId="0" fontId="10" fillId="3" borderId="12" xfId="0" applyFont="1" applyFill="1" applyBorder="1" applyAlignment="1">
      <alignment horizontal="center" vertical="center" wrapText="1" readingOrder="1"/>
    </xf>
    <xf numFmtId="0" fontId="12" fillId="6" borderId="22" xfId="0" applyFont="1" applyFill="1" applyBorder="1" applyAlignment="1">
      <alignment horizontal="center" vertical="center" wrapText="1" readingOrder="1"/>
    </xf>
    <xf numFmtId="0" fontId="12" fillId="6" borderId="1" xfId="0" applyFont="1" applyFill="1" applyBorder="1" applyAlignment="1">
      <alignment horizontal="center" vertical="center" wrapText="1" readingOrder="1"/>
    </xf>
    <xf numFmtId="0" fontId="12" fillId="6" borderId="23" xfId="0" applyFont="1" applyFill="1" applyBorder="1" applyAlignment="1">
      <alignment horizontal="center" vertical="center" wrapText="1" readingOrder="1"/>
    </xf>
    <xf numFmtId="0" fontId="12" fillId="5" borderId="47" xfId="0" applyFont="1" applyFill="1" applyBorder="1" applyAlignment="1">
      <alignment horizontal="center" vertical="center" wrapText="1" readingOrder="1"/>
    </xf>
    <xf numFmtId="0" fontId="12" fillId="5" borderId="36" xfId="0" applyFont="1" applyFill="1" applyBorder="1" applyAlignment="1">
      <alignment horizontal="center" vertical="center" wrapText="1" readingOrder="1"/>
    </xf>
    <xf numFmtId="0" fontId="12" fillId="5" borderId="50" xfId="0" applyFont="1" applyFill="1" applyBorder="1" applyAlignment="1">
      <alignment horizontal="center" vertical="center" wrapText="1" readingOrder="1"/>
    </xf>
    <xf numFmtId="0" fontId="12" fillId="5" borderId="31" xfId="0" applyFont="1" applyFill="1" applyBorder="1" applyAlignment="1">
      <alignment horizontal="center" vertical="center" wrapText="1" readingOrder="1"/>
    </xf>
    <xf numFmtId="0" fontId="12" fillId="5" borderId="52" xfId="0" applyFont="1" applyFill="1" applyBorder="1" applyAlignment="1">
      <alignment horizontal="center" vertical="center" wrapText="1" readingOrder="1"/>
    </xf>
    <xf numFmtId="0" fontId="12" fillId="5" borderId="34" xfId="0" applyFont="1" applyFill="1" applyBorder="1" applyAlignment="1">
      <alignment horizontal="center" vertical="center" wrapText="1" readingOrder="1"/>
    </xf>
    <xf numFmtId="0" fontId="12" fillId="4" borderId="47" xfId="0" applyFont="1" applyFill="1" applyBorder="1" applyAlignment="1">
      <alignment horizontal="center" vertical="center" wrapText="1" readingOrder="1"/>
    </xf>
    <xf numFmtId="0" fontId="12" fillId="4" borderId="36" xfId="0" applyFont="1" applyFill="1" applyBorder="1" applyAlignment="1">
      <alignment horizontal="center" vertical="center" wrapText="1" readingOrder="1"/>
    </xf>
    <xf numFmtId="0" fontId="12" fillId="4" borderId="50" xfId="0" applyFont="1" applyFill="1" applyBorder="1" applyAlignment="1">
      <alignment horizontal="center" vertical="center" wrapText="1" readingOrder="1"/>
    </xf>
    <xf numFmtId="0" fontId="12" fillId="4" borderId="31" xfId="0" applyFont="1" applyFill="1" applyBorder="1" applyAlignment="1">
      <alignment horizontal="center" vertical="center" wrapText="1" readingOrder="1"/>
    </xf>
    <xf numFmtId="0" fontId="12" fillId="4" borderId="55" xfId="0" applyFont="1" applyFill="1" applyBorder="1" applyAlignment="1">
      <alignment horizontal="center" vertical="center" wrapText="1" readingOrder="1"/>
    </xf>
    <xf numFmtId="0" fontId="12" fillId="4" borderId="42" xfId="0" applyFont="1" applyFill="1" applyBorder="1" applyAlignment="1">
      <alignment horizontal="center" vertical="center" wrapText="1" readingOrder="1"/>
    </xf>
    <xf numFmtId="0" fontId="12" fillId="4" borderId="52" xfId="0" applyFont="1" applyFill="1" applyBorder="1" applyAlignment="1">
      <alignment horizontal="center" vertical="center" wrapText="1" readingOrder="1"/>
    </xf>
    <xf numFmtId="0" fontId="12" fillId="4" borderId="34" xfId="0" applyFont="1" applyFill="1" applyBorder="1" applyAlignment="1">
      <alignment horizontal="center" vertical="center" wrapText="1" readingOrder="1"/>
    </xf>
    <xf numFmtId="0" fontId="15" fillId="0" borderId="25" xfId="0" applyFont="1" applyBorder="1" applyAlignment="1">
      <alignment horizontal="left" vertical="center" wrapText="1"/>
    </xf>
    <xf numFmtId="0" fontId="15" fillId="0" borderId="25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0" fillId="3" borderId="26" xfId="0" applyFont="1" applyFill="1" applyBorder="1" applyAlignment="1">
      <alignment horizontal="center" vertical="center" wrapText="1" readingOrder="1"/>
    </xf>
    <xf numFmtId="0" fontId="10" fillId="3" borderId="19" xfId="0" applyFont="1" applyFill="1" applyBorder="1" applyAlignment="1">
      <alignment horizontal="center" vertical="center" wrapText="1" readingOrder="1"/>
    </xf>
    <xf numFmtId="0" fontId="10" fillId="3" borderId="10" xfId="0" applyFont="1" applyFill="1" applyBorder="1" applyAlignment="1">
      <alignment horizontal="center" vertical="center" wrapText="1" readingOrder="1"/>
    </xf>
    <xf numFmtId="0" fontId="10" fillId="3" borderId="14" xfId="0" applyFont="1" applyFill="1" applyBorder="1" applyAlignment="1">
      <alignment horizontal="center" vertical="center" wrapText="1" readingOrder="1"/>
    </xf>
    <xf numFmtId="0" fontId="10" fillId="3" borderId="13" xfId="0" applyFont="1" applyFill="1" applyBorder="1" applyAlignment="1">
      <alignment horizontal="center" vertical="center" wrapText="1" readingOrder="1"/>
    </xf>
    <xf numFmtId="0" fontId="12" fillId="6" borderId="41" xfId="0" applyFont="1" applyFill="1" applyBorder="1" applyAlignment="1">
      <alignment horizontal="center" vertical="center" wrapText="1" readingOrder="1"/>
    </xf>
    <xf numFmtId="0" fontId="12" fillId="6" borderId="45" xfId="0" applyFont="1" applyFill="1" applyBorder="1" applyAlignment="1">
      <alignment horizontal="center" vertical="center" wrapText="1" readingOrder="1"/>
    </xf>
    <xf numFmtId="0" fontId="12" fillId="6" borderId="21" xfId="0" applyFont="1" applyFill="1" applyBorder="1" applyAlignment="1">
      <alignment horizontal="center" vertical="center" wrapText="1" readingOrder="1"/>
    </xf>
    <xf numFmtId="0" fontId="10" fillId="3" borderId="15" xfId="0" applyFont="1" applyFill="1" applyBorder="1" applyAlignment="1">
      <alignment horizontal="center" vertical="center" wrapText="1" readingOrder="1"/>
    </xf>
    <xf numFmtId="0" fontId="10" fillId="3" borderId="17" xfId="0" applyFont="1" applyFill="1" applyBorder="1" applyAlignment="1">
      <alignment horizontal="center" vertical="center" wrapText="1" readingOrder="1"/>
    </xf>
    <xf numFmtId="0" fontId="5" fillId="0" borderId="0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 readingOrder="1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 readingOrder="1"/>
    </xf>
    <xf numFmtId="0" fontId="9" fillId="2" borderId="7" xfId="0" applyFont="1" applyFill="1" applyBorder="1" applyAlignment="1">
      <alignment horizontal="center" vertical="center" wrapText="1" readingOrder="1"/>
    </xf>
    <xf numFmtId="0" fontId="9" fillId="2" borderId="8" xfId="0" applyFont="1" applyFill="1" applyBorder="1" applyAlignment="1">
      <alignment horizontal="center" vertical="center" wrapText="1" readingOrder="1"/>
    </xf>
    <xf numFmtId="0" fontId="9" fillId="2" borderId="28" xfId="0" applyFont="1" applyFill="1" applyBorder="1" applyAlignment="1">
      <alignment horizontal="center" vertical="center" wrapText="1" readingOrder="1"/>
    </xf>
    <xf numFmtId="0" fontId="10" fillId="3" borderId="9" xfId="0" applyFont="1" applyFill="1" applyBorder="1" applyAlignment="1">
      <alignment horizontal="center" vertical="center" wrapText="1" readingOrder="1"/>
    </xf>
    <xf numFmtId="0" fontId="10" fillId="3" borderId="16" xfId="0" applyFont="1" applyFill="1" applyBorder="1" applyAlignment="1">
      <alignment horizontal="center" vertical="center" wrapText="1" readingOrder="1"/>
    </xf>
    <xf numFmtId="0" fontId="10" fillId="3" borderId="27" xfId="0" applyFont="1" applyFill="1" applyBorder="1" applyAlignment="1">
      <alignment horizontal="center" vertical="center" wrapText="1" readingOrder="1"/>
    </xf>
    <xf numFmtId="178" fontId="14" fillId="0" borderId="56" xfId="0" applyNumberFormat="1" applyFont="1" applyFill="1" applyBorder="1" applyAlignment="1" applyProtection="1">
      <alignment horizontal="center" vertical="center"/>
      <protection locked="0"/>
    </xf>
    <xf numFmtId="178" fontId="14" fillId="0" borderId="57" xfId="0" applyNumberFormat="1" applyFont="1" applyFill="1" applyBorder="1" applyAlignment="1" applyProtection="1">
      <alignment horizontal="center" vertical="center"/>
      <protection locked="0"/>
    </xf>
    <xf numFmtId="178" fontId="14" fillId="0" borderId="49" xfId="2" applyNumberFormat="1" applyFont="1" applyFill="1" applyBorder="1" applyAlignment="1" applyProtection="1">
      <alignment horizontal="center" vertical="center"/>
      <protection locked="0"/>
    </xf>
    <xf numFmtId="178" fontId="14" fillId="0" borderId="41" xfId="2" applyNumberFormat="1" applyFont="1" applyFill="1" applyBorder="1" applyAlignment="1" applyProtection="1">
      <alignment horizontal="center" vertical="center"/>
      <protection locked="0"/>
    </xf>
    <xf numFmtId="178" fontId="14" fillId="0" borderId="56" xfId="2" applyNumberFormat="1" applyFont="1" applyFill="1" applyBorder="1" applyAlignment="1" applyProtection="1">
      <alignment horizontal="center" vertical="center"/>
      <protection locked="0"/>
    </xf>
    <xf numFmtId="178" fontId="14" fillId="6" borderId="41" xfId="0" applyNumberFormat="1" applyFont="1" applyFill="1" applyBorder="1" applyAlignment="1" applyProtection="1">
      <alignment horizontal="center" vertical="center"/>
      <protection locked="0"/>
    </xf>
    <xf numFmtId="178" fontId="14" fillId="6" borderId="22" xfId="0" applyNumberFormat="1" applyFont="1" applyFill="1" applyBorder="1" applyAlignment="1" applyProtection="1">
      <alignment horizontal="center" vertical="center"/>
      <protection locked="0"/>
    </xf>
    <xf numFmtId="178" fontId="14" fillId="0" borderId="58" xfId="0" applyNumberFormat="1" applyFont="1" applyFill="1" applyBorder="1" applyAlignment="1" applyProtection="1">
      <alignment horizontal="center" vertical="center"/>
      <protection locked="0"/>
    </xf>
    <xf numFmtId="38" fontId="16" fillId="0" borderId="21" xfId="4" applyFont="1" applyFill="1" applyBorder="1" applyAlignment="1">
      <alignment horizontal="center" vertical="center"/>
    </xf>
    <xf numFmtId="38" fontId="16" fillId="0" borderId="59" xfId="4" applyFont="1" applyFill="1" applyBorder="1" applyAlignment="1">
      <alignment horizontal="center" vertical="center"/>
    </xf>
    <xf numFmtId="38" fontId="16" fillId="0" borderId="23" xfId="4" applyFont="1" applyFill="1" applyBorder="1" applyAlignment="1">
      <alignment horizontal="center" vertical="center"/>
    </xf>
    <xf numFmtId="38" fontId="16" fillId="0" borderId="60" xfId="4" applyFont="1" applyFill="1" applyBorder="1" applyAlignment="1">
      <alignment horizontal="center" vertical="center"/>
    </xf>
    <xf numFmtId="38" fontId="6" fillId="8" borderId="62" xfId="4" applyFont="1" applyFill="1" applyBorder="1" applyAlignment="1">
      <alignment horizontal="center" vertical="center"/>
    </xf>
    <xf numFmtId="38" fontId="6" fillId="8" borderId="63" xfId="4" applyFont="1" applyFill="1" applyBorder="1" applyAlignment="1">
      <alignment horizontal="center" vertical="center"/>
    </xf>
    <xf numFmtId="38" fontId="6" fillId="8" borderId="64" xfId="4" applyFont="1" applyFill="1" applyBorder="1" applyAlignment="1">
      <alignment horizontal="center" vertical="center"/>
    </xf>
    <xf numFmtId="38" fontId="6" fillId="8" borderId="65" xfId="4" applyFont="1" applyFill="1" applyBorder="1" applyAlignment="1">
      <alignment horizontal="center" vertical="center"/>
    </xf>
    <xf numFmtId="38" fontId="6" fillId="8" borderId="66" xfId="4" applyFont="1" applyFill="1" applyBorder="1" applyAlignment="1">
      <alignment horizontal="center" vertical="center"/>
    </xf>
    <xf numFmtId="38" fontId="16" fillId="8" borderId="70" xfId="4" applyFont="1" applyFill="1" applyBorder="1" applyAlignment="1">
      <alignment horizontal="center" vertical="center"/>
    </xf>
    <xf numFmtId="38" fontId="16" fillId="8" borderId="63" xfId="4" applyFont="1" applyFill="1" applyBorder="1" applyAlignment="1">
      <alignment horizontal="center" vertical="center"/>
    </xf>
    <xf numFmtId="38" fontId="16" fillId="8" borderId="65" xfId="4" applyFont="1" applyFill="1" applyBorder="1" applyAlignment="1">
      <alignment horizontal="center" vertical="center"/>
    </xf>
    <xf numFmtId="38" fontId="16" fillId="8" borderId="64" xfId="4" applyFont="1" applyFill="1" applyBorder="1" applyAlignment="1">
      <alignment horizontal="center" vertical="center"/>
    </xf>
    <xf numFmtId="38" fontId="16" fillId="8" borderId="66" xfId="4" applyFont="1" applyFill="1" applyBorder="1" applyAlignment="1">
      <alignment horizontal="center" vertical="center"/>
    </xf>
    <xf numFmtId="38" fontId="16" fillId="8" borderId="67" xfId="4" applyFont="1" applyFill="1" applyBorder="1" applyAlignment="1">
      <alignment horizontal="center" vertical="center"/>
    </xf>
    <xf numFmtId="38" fontId="16" fillId="8" borderId="62" xfId="4" applyFont="1" applyFill="1" applyBorder="1" applyAlignment="1">
      <alignment horizontal="center" vertical="center"/>
    </xf>
    <xf numFmtId="38" fontId="16" fillId="8" borderId="68" xfId="4" applyFont="1" applyFill="1" applyBorder="1" applyAlignment="1">
      <alignment horizontal="center" vertical="center"/>
    </xf>
    <xf numFmtId="176" fontId="14" fillId="8" borderId="65" xfId="0" applyNumberFormat="1" applyFont="1" applyFill="1" applyBorder="1" applyAlignment="1" applyProtection="1">
      <alignment horizontal="center" vertical="center"/>
      <protection locked="0"/>
    </xf>
    <xf numFmtId="176" fontId="14" fillId="8" borderId="69" xfId="0" applyNumberFormat="1" applyFont="1" applyFill="1" applyBorder="1" applyAlignment="1" applyProtection="1">
      <alignment horizontal="center" vertical="center"/>
      <protection locked="0"/>
    </xf>
  </cellXfs>
  <cellStyles count="75">
    <cellStyle name="パーセント" xfId="1" builtinId="5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ハイパーリンク" xfId="33" builtinId="8" hidden="1"/>
    <cellStyle name="ハイパーリンク" xfId="35" builtinId="8" hidden="1"/>
    <cellStyle name="ハイパーリンク" xfId="37" builtinId="8" hidden="1"/>
    <cellStyle name="ハイパーリンク" xfId="39" builtinId="8" hidden="1"/>
    <cellStyle name="ハイパーリンク" xfId="41" builtinId="8" hidden="1"/>
    <cellStyle name="ハイパーリンク" xfId="43" builtinId="8" hidden="1"/>
    <cellStyle name="ハイパーリンク" xfId="45" builtinId="8" hidden="1"/>
    <cellStyle name="ハイパーリンク" xfId="47" builtinId="8" hidden="1"/>
    <cellStyle name="ハイパーリンク" xfId="49" builtinId="8" hidden="1"/>
    <cellStyle name="ハイパーリンク" xfId="51" builtinId="8" hidden="1"/>
    <cellStyle name="ハイパーリンク" xfId="53" builtinId="8" hidden="1"/>
    <cellStyle name="ハイパーリンク" xfId="55" builtinId="8" hidden="1"/>
    <cellStyle name="ハイパーリンク" xfId="57" builtinId="8" hidden="1"/>
    <cellStyle name="ハイパーリンク" xfId="59" builtinId="8" hidden="1"/>
    <cellStyle name="ハイパーリンク" xfId="61" builtinId="8" hidden="1"/>
    <cellStyle name="ハイパーリンク" xfId="63" builtinId="8" hidden="1"/>
    <cellStyle name="ハイパーリンク" xfId="65" builtinId="8" hidden="1"/>
    <cellStyle name="ハイパーリンク" xfId="67" builtinId="8" hidden="1"/>
    <cellStyle name="ハイパーリンク" xfId="69" builtinId="8" hidden="1"/>
    <cellStyle name="ハイパーリンク" xfId="71" builtinId="8" hidden="1"/>
    <cellStyle name="ハイパーリンク" xfId="73" builtinId="8" hidden="1"/>
    <cellStyle name="桁区切り" xfId="4" builtinId="6"/>
    <cellStyle name="標準" xfId="0" builtinId="0"/>
    <cellStyle name="標準 3" xfId="3"/>
    <cellStyle name="標準 4" xfId="2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  <cellStyle name="表示済みのハイパーリンク" xfId="34" builtinId="9" hidden="1"/>
    <cellStyle name="表示済みのハイパーリンク" xfId="36" builtinId="9" hidden="1"/>
    <cellStyle name="表示済みのハイパーリンク" xfId="38" builtinId="9" hidden="1"/>
    <cellStyle name="表示済みのハイパーリンク" xfId="40" builtinId="9" hidden="1"/>
    <cellStyle name="表示済みのハイパーリンク" xfId="42" builtinId="9" hidden="1"/>
    <cellStyle name="表示済みのハイパーリンク" xfId="44" builtinId="9" hidden="1"/>
    <cellStyle name="表示済みのハイパーリンク" xfId="46" builtinId="9" hidden="1"/>
    <cellStyle name="表示済みのハイパーリンク" xfId="48" builtinId="9" hidden="1"/>
    <cellStyle name="表示済みのハイパーリンク" xfId="50" builtinId="9" hidden="1"/>
    <cellStyle name="表示済みのハイパーリンク" xfId="52" builtinId="9" hidden="1"/>
    <cellStyle name="表示済みのハイパーリンク" xfId="54" builtinId="9" hidden="1"/>
    <cellStyle name="表示済みのハイパーリンク" xfId="56" builtinId="9" hidden="1"/>
    <cellStyle name="表示済みのハイパーリンク" xfId="58" builtinId="9" hidden="1"/>
    <cellStyle name="表示済みのハイパーリンク" xfId="60" builtinId="9" hidden="1"/>
    <cellStyle name="表示済みのハイパーリンク" xfId="62" builtinId="9" hidden="1"/>
    <cellStyle name="表示済みのハイパーリンク" xfId="64" builtinId="9" hidden="1"/>
    <cellStyle name="表示済みのハイパーリンク" xfId="66" builtinId="9" hidden="1"/>
    <cellStyle name="表示済みのハイパーリンク" xfId="68" builtinId="9" hidden="1"/>
    <cellStyle name="表示済みのハイパーリンク" xfId="70" builtinId="9" hidden="1"/>
    <cellStyle name="表示済みのハイパーリンク" xfId="72" builtinId="9" hidden="1"/>
    <cellStyle name="表示済みのハイパーリンク" xfId="74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44</xdr:col>
      <xdr:colOff>432954</xdr:colOff>
      <xdr:row>1</xdr:row>
      <xdr:rowOff>51955</xdr:rowOff>
    </xdr:from>
    <xdr:to>
      <xdr:col>45</xdr:col>
      <xdr:colOff>1108363</xdr:colOff>
      <xdr:row>1</xdr:row>
      <xdr:rowOff>536864</xdr:rowOff>
    </xdr:to>
    <xdr:sp macro="" textlink="">
      <xdr:nvSpPr>
        <xdr:cNvPr id="2" name="テキスト ボックス 1"/>
        <xdr:cNvSpPr txBox="1"/>
      </xdr:nvSpPr>
      <xdr:spPr>
        <a:xfrm>
          <a:off x="38896636" y="190500"/>
          <a:ext cx="1558636" cy="484909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000"/>
            <a:t>参考資料６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2304;&#24066;&#31435;&#27744;&#30000;&#30149;&#38498;&#12305;22&#24180;10&#26376;&#24220;&#25312;&#28857;&#30149;&#38498;&#29694;&#27841;&#22577;&#21578;&#26360;&#27096;&#24335;1-3&#30906;&#2345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書かがみ"/>
      <sheetName val="表紙"/>
      <sheetName val="様式１(連絡先）"/>
      <sheetName val="様式２(全般事項)"/>
      <sheetName val="様式３（機能別）"/>
      <sheetName val="別紙１（機器）"/>
      <sheetName val="別紙２"/>
      <sheetName val="別紙３（放射線療法連携）"/>
      <sheetName val="別紙４(専門分野)"/>
      <sheetName val="別紙５(院内パス　)"/>
      <sheetName val="別紙６(レジメン　)"/>
      <sheetName val="別紙７(化学療法)"/>
      <sheetName val="別紙８（放治）"/>
      <sheetName val="別紙９（緩和Ｔ）"/>
      <sheetName val="別紙１０（緩和T紹介手順）"/>
      <sheetName val="別紙１１(外来緩和)"/>
      <sheetName val="別紙１２(緩和新規症例)"/>
      <sheetName val="別紙１３（緩和カンファレンス）"/>
      <sheetName val="別紙１４（緩和広報） "/>
      <sheetName val="別紙１５（緩和療法）"/>
      <sheetName val="別紙１６（病理協力）"/>
      <sheetName val="別紙１７（病理）"/>
      <sheetName val="別紙１８(地域連携)"/>
      <sheetName val="別紙１８－２"/>
      <sheetName val="別紙１９（地域連携体制）"/>
      <sheetName val="別紙２０（SO体制）"/>
      <sheetName val="別紙２１（SO窓口)"/>
      <sheetName val="別紙２２(患者支援)"/>
      <sheetName val="別紙２３(別途定める研修)"/>
      <sheetName val="別紙２４(地域研修)"/>
      <sheetName val="別紙２５(合同カンファ)"/>
      <sheetName val="別紙２６（相談支援窓口）"/>
      <sheetName val="別紙２７（患者団体）"/>
      <sheetName val="別紙２８（各種窓口）"/>
      <sheetName val="別紙２９（院内がん登録項目）"/>
      <sheetName val="別紙３０（一般向け講演会）"/>
      <sheetName val="別紙３１(府民へのメッセージ)"/>
      <sheetName val="追加資料"/>
      <sheetName val="選択肢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>
        <row r="2">
          <cell r="B2" t="str">
            <v>はい</v>
          </cell>
          <cell r="K2" t="str">
            <v>敷地内を全面禁煙</v>
          </cell>
        </row>
        <row r="3">
          <cell r="B3" t="str">
            <v>いいえ</v>
          </cell>
          <cell r="K3" t="str">
            <v>施設内のみを全面禁煙</v>
          </cell>
        </row>
        <row r="4">
          <cell r="K4" t="str">
            <v>その他（　　　　　　　　　　　　　　　　　　）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T85"/>
  <sheetViews>
    <sheetView tabSelected="1" view="pageBreakPreview" zoomScale="55" zoomScaleNormal="50" zoomScaleSheetLayoutView="55" zoomScalePageLayoutView="50" workbookViewId="0">
      <pane xSplit="4" ySplit="5" topLeftCell="AB70" activePane="bottomRight" state="frozen"/>
      <selection activeCell="AW5" sqref="AW5"/>
      <selection pane="topRight" activeCell="AW5" sqref="AW5"/>
      <selection pane="bottomLeft" activeCell="AW5" sqref="AW5"/>
      <selection pane="bottomRight" activeCell="AM75" sqref="AM75"/>
    </sheetView>
  </sheetViews>
  <sheetFormatPr defaultColWidth="8.875" defaultRowHeight="14.25"/>
  <cols>
    <col min="2" max="2" width="3.125" customWidth="1"/>
    <col min="3" max="3" width="13.875" customWidth="1"/>
    <col min="4" max="4" width="47.125" style="1" bestFit="1" customWidth="1"/>
    <col min="5" max="5" width="13.375" customWidth="1"/>
    <col min="6" max="8" width="11.125" customWidth="1"/>
    <col min="9" max="9" width="12.5" customWidth="1"/>
    <col min="10" max="13" width="9.125" bestFit="1" customWidth="1"/>
    <col min="14" max="14" width="9.125" customWidth="1"/>
    <col min="15" max="15" width="10" customWidth="1"/>
    <col min="16" max="16" width="10.625" customWidth="1"/>
    <col min="17" max="17" width="11.125" customWidth="1"/>
    <col min="18" max="21" width="11.625" customWidth="1"/>
    <col min="22" max="22" width="9.125" bestFit="1" customWidth="1"/>
    <col min="23" max="23" width="11" customWidth="1"/>
    <col min="24" max="31" width="9.125" customWidth="1"/>
    <col min="32" max="32" width="12.5" style="127" customWidth="1"/>
    <col min="33" max="33" width="12.5" customWidth="1"/>
    <col min="34" max="35" width="9.125" customWidth="1"/>
    <col min="36" max="36" width="11" customWidth="1"/>
    <col min="37" max="37" width="9.125" customWidth="1"/>
    <col min="38" max="38" width="13.875" customWidth="1"/>
    <col min="39" max="40" width="12.5" customWidth="1"/>
    <col min="41" max="41" width="15" customWidth="1"/>
    <col min="42" max="42" width="11.5" style="19" customWidth="1"/>
    <col min="43" max="43" width="11.5" customWidth="1"/>
    <col min="44" max="44" width="16" customWidth="1"/>
    <col min="45" max="45" width="11.5" customWidth="1"/>
    <col min="46" max="46" width="16" bestFit="1" customWidth="1"/>
  </cols>
  <sheetData>
    <row r="1" spans="1:46" ht="11.25" customHeight="1">
      <c r="A1" t="s">
        <v>0</v>
      </c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176"/>
      <c r="AB1" s="176"/>
      <c r="AC1" s="176"/>
      <c r="AD1" s="176"/>
      <c r="AE1" s="176"/>
      <c r="AF1" s="176"/>
      <c r="AG1" s="176"/>
      <c r="AH1" s="176"/>
      <c r="AI1" s="176"/>
      <c r="AJ1" s="176"/>
      <c r="AK1" s="176"/>
      <c r="AL1" s="176"/>
      <c r="AM1" s="176"/>
      <c r="AN1" s="176"/>
      <c r="AO1" s="176"/>
      <c r="AP1" s="176"/>
      <c r="AQ1" s="176"/>
      <c r="AR1" s="2"/>
      <c r="AT1" s="2"/>
    </row>
    <row r="2" spans="1:46" ht="45" customHeight="1">
      <c r="A2" s="63" t="s">
        <v>83</v>
      </c>
      <c r="B2" s="3"/>
      <c r="C2" s="3"/>
      <c r="D2" s="4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76"/>
      <c r="AC2" s="176"/>
      <c r="AD2" s="176"/>
      <c r="AE2" s="176"/>
      <c r="AF2" s="176"/>
      <c r="AG2" s="176"/>
      <c r="AH2" s="176"/>
      <c r="AI2" s="176"/>
      <c r="AJ2" s="176"/>
      <c r="AK2" s="176"/>
      <c r="AL2" s="176"/>
      <c r="AM2" s="176"/>
      <c r="AN2" s="176"/>
      <c r="AO2" s="176"/>
      <c r="AP2" s="176"/>
      <c r="AQ2" s="176"/>
      <c r="AR2" s="2"/>
      <c r="AT2" s="2"/>
    </row>
    <row r="3" spans="1:46" s="5" customFormat="1" ht="36.75" customHeight="1" thickBot="1">
      <c r="A3" s="177" t="s">
        <v>1</v>
      </c>
      <c r="B3" s="178"/>
      <c r="C3" s="180" t="s">
        <v>71</v>
      </c>
      <c r="D3" s="181" t="s">
        <v>2</v>
      </c>
      <c r="E3" s="182" t="s">
        <v>3</v>
      </c>
      <c r="F3" s="183"/>
      <c r="G3" s="25" t="s">
        <v>65</v>
      </c>
      <c r="H3" s="182" t="s">
        <v>59</v>
      </c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184"/>
      <c r="Z3" s="184"/>
      <c r="AA3" s="184"/>
      <c r="AB3" s="184"/>
      <c r="AC3" s="184"/>
      <c r="AD3" s="184"/>
      <c r="AE3" s="183"/>
      <c r="AF3" s="182" t="s">
        <v>4</v>
      </c>
      <c r="AG3" s="184"/>
      <c r="AH3" s="184"/>
      <c r="AI3" s="184"/>
      <c r="AJ3" s="184"/>
      <c r="AK3" s="184"/>
      <c r="AL3" s="182" t="s">
        <v>60</v>
      </c>
      <c r="AM3" s="184"/>
      <c r="AN3" s="185"/>
      <c r="AO3" s="24" t="s">
        <v>5</v>
      </c>
      <c r="AP3" s="24" t="s">
        <v>6</v>
      </c>
      <c r="AQ3" s="182" t="s">
        <v>7</v>
      </c>
      <c r="AR3" s="184"/>
      <c r="AS3" s="184"/>
      <c r="AT3" s="183"/>
    </row>
    <row r="4" spans="1:46" s="5" customFormat="1" ht="47.25" customHeight="1" thickTop="1" thickBot="1">
      <c r="A4" s="179"/>
      <c r="B4" s="178"/>
      <c r="C4" s="180"/>
      <c r="D4" s="181"/>
      <c r="E4" s="186" t="s">
        <v>8</v>
      </c>
      <c r="F4" s="168" t="s">
        <v>9</v>
      </c>
      <c r="G4" s="166" t="s">
        <v>66</v>
      </c>
      <c r="H4" s="168" t="s">
        <v>10</v>
      </c>
      <c r="I4" s="169"/>
      <c r="J4" s="144" t="s">
        <v>11</v>
      </c>
      <c r="K4" s="145"/>
      <c r="L4" s="168" t="s">
        <v>12</v>
      </c>
      <c r="M4" s="170"/>
      <c r="N4" s="170"/>
      <c r="O4" s="169"/>
      <c r="P4" s="168" t="s">
        <v>13</v>
      </c>
      <c r="Q4" s="170"/>
      <c r="R4" s="169"/>
      <c r="S4" s="168" t="s">
        <v>14</v>
      </c>
      <c r="T4" s="170"/>
      <c r="U4" s="170"/>
      <c r="V4" s="169"/>
      <c r="W4" s="144" t="s">
        <v>15</v>
      </c>
      <c r="X4" s="174"/>
      <c r="Y4" s="174"/>
      <c r="Z4" s="174"/>
      <c r="AA4" s="145"/>
      <c r="AB4" s="144" t="s">
        <v>16</v>
      </c>
      <c r="AC4" s="145"/>
      <c r="AD4" s="144" t="s">
        <v>17</v>
      </c>
      <c r="AE4" s="145"/>
      <c r="AF4" s="144" t="s">
        <v>18</v>
      </c>
      <c r="AG4" s="145"/>
      <c r="AH4" s="144" t="s">
        <v>19</v>
      </c>
      <c r="AI4" s="174"/>
      <c r="AJ4" s="174"/>
      <c r="AK4" s="145"/>
      <c r="AL4" s="144" t="s">
        <v>20</v>
      </c>
      <c r="AM4" s="174"/>
      <c r="AN4" s="188"/>
      <c r="AO4" s="26" t="s">
        <v>68</v>
      </c>
      <c r="AP4" s="26" t="s">
        <v>21</v>
      </c>
      <c r="AQ4" s="144" t="s">
        <v>22</v>
      </c>
      <c r="AR4" s="145"/>
      <c r="AS4" s="144" t="s">
        <v>23</v>
      </c>
      <c r="AT4" s="145"/>
    </row>
    <row r="5" spans="1:46" s="5" customFormat="1" ht="70.5" customHeight="1" thickBot="1">
      <c r="A5" s="179"/>
      <c r="B5" s="178"/>
      <c r="C5" s="180"/>
      <c r="D5" s="181"/>
      <c r="E5" s="187"/>
      <c r="F5" s="175"/>
      <c r="G5" s="167"/>
      <c r="H5" s="6" t="s">
        <v>62</v>
      </c>
      <c r="I5" s="6" t="s">
        <v>63</v>
      </c>
      <c r="J5" s="6" t="s">
        <v>24</v>
      </c>
      <c r="K5" s="6" t="s">
        <v>25</v>
      </c>
      <c r="L5" s="6" t="s">
        <v>26</v>
      </c>
      <c r="M5" s="6" t="s">
        <v>27</v>
      </c>
      <c r="N5" s="6" t="s">
        <v>28</v>
      </c>
      <c r="O5" s="6" t="s">
        <v>29</v>
      </c>
      <c r="P5" s="6" t="s">
        <v>30</v>
      </c>
      <c r="Q5" s="6" t="s">
        <v>147</v>
      </c>
      <c r="R5" s="6" t="s">
        <v>31</v>
      </c>
      <c r="S5" s="6" t="s">
        <v>30</v>
      </c>
      <c r="T5" s="6" t="s">
        <v>32</v>
      </c>
      <c r="U5" s="6" t="s">
        <v>33</v>
      </c>
      <c r="V5" s="6" t="s">
        <v>34</v>
      </c>
      <c r="W5" s="6" t="s">
        <v>35</v>
      </c>
      <c r="X5" s="6" t="s">
        <v>36</v>
      </c>
      <c r="Y5" s="6" t="s">
        <v>37</v>
      </c>
      <c r="Z5" s="6" t="s">
        <v>38</v>
      </c>
      <c r="AA5" s="6" t="s">
        <v>39</v>
      </c>
      <c r="AB5" s="6" t="s">
        <v>24</v>
      </c>
      <c r="AC5" s="6" t="s">
        <v>32</v>
      </c>
      <c r="AD5" s="6" t="s">
        <v>24</v>
      </c>
      <c r="AE5" s="6" t="s">
        <v>32</v>
      </c>
      <c r="AF5" s="128" t="s">
        <v>40</v>
      </c>
      <c r="AG5" s="6" t="s">
        <v>41</v>
      </c>
      <c r="AH5" s="6" t="s">
        <v>42</v>
      </c>
      <c r="AI5" s="6" t="s">
        <v>43</v>
      </c>
      <c r="AJ5" s="6" t="s">
        <v>44</v>
      </c>
      <c r="AK5" s="6" t="s">
        <v>45</v>
      </c>
      <c r="AL5" s="6" t="s">
        <v>67</v>
      </c>
      <c r="AM5" s="6" t="s">
        <v>46</v>
      </c>
      <c r="AN5" s="6" t="s">
        <v>47</v>
      </c>
      <c r="AO5" s="143" t="s">
        <v>61</v>
      </c>
      <c r="AP5" s="143" t="s">
        <v>49</v>
      </c>
      <c r="AQ5" s="121" t="s">
        <v>69</v>
      </c>
      <c r="AR5" s="121" t="s">
        <v>48</v>
      </c>
      <c r="AS5" s="121" t="s">
        <v>70</v>
      </c>
      <c r="AT5" s="121" t="s">
        <v>48</v>
      </c>
    </row>
    <row r="6" spans="1:46" s="10" customFormat="1" ht="79.5" customHeight="1">
      <c r="A6" s="157" t="s">
        <v>50</v>
      </c>
      <c r="B6" s="158"/>
      <c r="C6" s="20" t="s">
        <v>75</v>
      </c>
      <c r="D6" s="56" t="s">
        <v>84</v>
      </c>
      <c r="E6" s="7">
        <v>5929</v>
      </c>
      <c r="F6" s="8">
        <v>0.30299999999999999</v>
      </c>
      <c r="G6" s="21">
        <v>2366</v>
      </c>
      <c r="H6" s="21">
        <v>1826</v>
      </c>
      <c r="I6" s="7">
        <v>644</v>
      </c>
      <c r="J6" s="7">
        <v>18</v>
      </c>
      <c r="K6" s="7">
        <v>26</v>
      </c>
      <c r="L6" s="7">
        <v>11</v>
      </c>
      <c r="M6" s="7">
        <v>28</v>
      </c>
      <c r="N6" s="7">
        <v>2</v>
      </c>
      <c r="O6" s="7">
        <v>17</v>
      </c>
      <c r="P6" s="7">
        <v>43</v>
      </c>
      <c r="Q6" s="7">
        <v>74</v>
      </c>
      <c r="R6" s="7">
        <v>46</v>
      </c>
      <c r="S6" s="7">
        <v>15</v>
      </c>
      <c r="T6" s="7">
        <v>4</v>
      </c>
      <c r="U6" s="7">
        <v>0</v>
      </c>
      <c r="V6" s="7">
        <v>29</v>
      </c>
      <c r="W6" s="7">
        <v>112</v>
      </c>
      <c r="X6" s="7">
        <v>0</v>
      </c>
      <c r="Y6" s="7">
        <v>7</v>
      </c>
      <c r="Z6" s="7">
        <v>105</v>
      </c>
      <c r="AA6" s="7">
        <v>0</v>
      </c>
      <c r="AB6" s="7">
        <v>3</v>
      </c>
      <c r="AC6" s="7">
        <v>8</v>
      </c>
      <c r="AD6" s="7">
        <v>4</v>
      </c>
      <c r="AE6" s="7">
        <v>1</v>
      </c>
      <c r="AF6" s="35">
        <f>AG6+AK6</f>
        <v>830</v>
      </c>
      <c r="AG6" s="9">
        <v>765</v>
      </c>
      <c r="AH6" s="9">
        <v>60</v>
      </c>
      <c r="AI6" s="9">
        <v>41</v>
      </c>
      <c r="AJ6" s="9">
        <v>155</v>
      </c>
      <c r="AK6" s="9">
        <v>65</v>
      </c>
      <c r="AL6" s="9">
        <v>3227</v>
      </c>
      <c r="AM6" s="9">
        <v>766</v>
      </c>
      <c r="AN6" s="72">
        <v>594</v>
      </c>
      <c r="AO6" s="201">
        <v>147</v>
      </c>
      <c r="AP6" s="197">
        <v>706</v>
      </c>
      <c r="AQ6" s="137">
        <v>752</v>
      </c>
      <c r="AR6" s="36">
        <f t="shared" ref="AR6:AR10" si="0">AQ6*6</f>
        <v>4512</v>
      </c>
      <c r="AS6" s="23">
        <v>70</v>
      </c>
      <c r="AT6" s="36">
        <f t="shared" ref="AT6:AT10" si="1">AS6*6</f>
        <v>420</v>
      </c>
    </row>
    <row r="7" spans="1:46" s="10" customFormat="1" ht="79.5" customHeight="1">
      <c r="A7" s="157"/>
      <c r="B7" s="158"/>
      <c r="C7" s="20" t="s">
        <v>75</v>
      </c>
      <c r="D7" s="56" t="s">
        <v>85</v>
      </c>
      <c r="E7" s="7">
        <v>3868</v>
      </c>
      <c r="F7" s="8">
        <v>0.251</v>
      </c>
      <c r="G7" s="21">
        <v>2102</v>
      </c>
      <c r="H7" s="21">
        <v>1357</v>
      </c>
      <c r="I7" s="7">
        <v>456</v>
      </c>
      <c r="J7" s="7">
        <v>0</v>
      </c>
      <c r="K7" s="7">
        <v>17</v>
      </c>
      <c r="L7" s="7">
        <v>9</v>
      </c>
      <c r="M7" s="7">
        <v>15</v>
      </c>
      <c r="N7" s="7">
        <v>0</v>
      </c>
      <c r="O7" s="7">
        <v>27</v>
      </c>
      <c r="P7" s="7">
        <v>15</v>
      </c>
      <c r="Q7" s="7">
        <v>49</v>
      </c>
      <c r="R7" s="7">
        <v>62</v>
      </c>
      <c r="S7" s="7">
        <v>3</v>
      </c>
      <c r="T7" s="7">
        <v>6</v>
      </c>
      <c r="U7" s="7">
        <v>0</v>
      </c>
      <c r="V7" s="7">
        <v>4</v>
      </c>
      <c r="W7" s="7">
        <v>40</v>
      </c>
      <c r="X7" s="7">
        <v>0</v>
      </c>
      <c r="Y7" s="7">
        <v>8</v>
      </c>
      <c r="Z7" s="7">
        <v>17</v>
      </c>
      <c r="AA7" s="7">
        <v>0</v>
      </c>
      <c r="AB7" s="7">
        <v>0</v>
      </c>
      <c r="AC7" s="7">
        <v>5</v>
      </c>
      <c r="AD7" s="7">
        <v>4</v>
      </c>
      <c r="AE7" s="7">
        <v>1</v>
      </c>
      <c r="AF7" s="35">
        <f>AG7+AK7</f>
        <v>243</v>
      </c>
      <c r="AG7" s="9">
        <v>243</v>
      </c>
      <c r="AH7" s="9">
        <v>0</v>
      </c>
      <c r="AI7" s="9">
        <v>0</v>
      </c>
      <c r="AJ7" s="9">
        <v>0</v>
      </c>
      <c r="AK7" s="9">
        <v>0</v>
      </c>
      <c r="AL7" s="9">
        <v>1825</v>
      </c>
      <c r="AM7" s="9">
        <v>187</v>
      </c>
      <c r="AN7" s="72">
        <v>339</v>
      </c>
      <c r="AO7" s="202">
        <v>160</v>
      </c>
      <c r="AP7" s="197">
        <v>2969</v>
      </c>
      <c r="AQ7" s="137">
        <v>160</v>
      </c>
      <c r="AR7" s="36">
        <f t="shared" si="0"/>
        <v>960</v>
      </c>
      <c r="AS7" s="23">
        <v>140</v>
      </c>
      <c r="AT7" s="36">
        <f t="shared" si="1"/>
        <v>840</v>
      </c>
    </row>
    <row r="8" spans="1:46" s="10" customFormat="1" ht="79.5" customHeight="1">
      <c r="A8" s="157"/>
      <c r="B8" s="158"/>
      <c r="C8" s="20" t="s">
        <v>64</v>
      </c>
      <c r="D8" s="56" t="s">
        <v>86</v>
      </c>
      <c r="E8" s="7">
        <v>2310</v>
      </c>
      <c r="F8" s="8">
        <v>0.247</v>
      </c>
      <c r="G8" s="21">
        <v>925</v>
      </c>
      <c r="H8" s="21">
        <v>622</v>
      </c>
      <c r="I8" s="7">
        <v>212</v>
      </c>
      <c r="J8" s="7">
        <v>0</v>
      </c>
      <c r="K8" s="7">
        <v>0</v>
      </c>
      <c r="L8" s="7">
        <v>7</v>
      </c>
      <c r="M8" s="7">
        <v>10</v>
      </c>
      <c r="N8" s="7">
        <v>0</v>
      </c>
      <c r="O8" s="7">
        <v>10</v>
      </c>
      <c r="P8" s="7">
        <v>8</v>
      </c>
      <c r="Q8" s="7">
        <v>18</v>
      </c>
      <c r="R8" s="7">
        <v>16</v>
      </c>
      <c r="S8" s="7">
        <v>7</v>
      </c>
      <c r="T8" s="7">
        <v>2</v>
      </c>
      <c r="U8" s="7">
        <v>0</v>
      </c>
      <c r="V8" s="7">
        <v>21</v>
      </c>
      <c r="W8" s="7">
        <v>33</v>
      </c>
      <c r="X8" s="7">
        <v>0</v>
      </c>
      <c r="Y8" s="7">
        <v>0</v>
      </c>
      <c r="Z8" s="7">
        <v>0</v>
      </c>
      <c r="AA8" s="7">
        <v>0</v>
      </c>
      <c r="AB8" s="7">
        <v>0</v>
      </c>
      <c r="AC8" s="7">
        <v>0</v>
      </c>
      <c r="AD8" s="7">
        <v>0</v>
      </c>
      <c r="AE8" s="7">
        <v>0</v>
      </c>
      <c r="AF8" s="35">
        <f t="shared" ref="AF8:AF11" si="2">AG8+AK8</f>
        <v>119</v>
      </c>
      <c r="AG8" s="9">
        <v>119</v>
      </c>
      <c r="AH8" s="9">
        <v>0</v>
      </c>
      <c r="AI8" s="9">
        <v>0</v>
      </c>
      <c r="AJ8" s="9">
        <v>0</v>
      </c>
      <c r="AK8" s="9">
        <v>0</v>
      </c>
      <c r="AL8" s="9">
        <v>1347</v>
      </c>
      <c r="AM8" s="9">
        <v>224</v>
      </c>
      <c r="AN8" s="72">
        <v>225</v>
      </c>
      <c r="AO8" s="202">
        <v>176</v>
      </c>
      <c r="AP8" s="197">
        <v>323</v>
      </c>
      <c r="AQ8" s="137">
        <v>371</v>
      </c>
      <c r="AR8" s="36">
        <f t="shared" si="0"/>
        <v>2226</v>
      </c>
      <c r="AS8" s="23">
        <v>404</v>
      </c>
      <c r="AT8" s="36">
        <f t="shared" si="1"/>
        <v>2424</v>
      </c>
    </row>
    <row r="9" spans="1:46" s="10" customFormat="1" ht="79.5" customHeight="1">
      <c r="A9" s="157"/>
      <c r="B9" s="158"/>
      <c r="C9" s="20" t="s">
        <v>64</v>
      </c>
      <c r="D9" s="56" t="s">
        <v>87</v>
      </c>
      <c r="E9" s="7">
        <v>2310</v>
      </c>
      <c r="F9" s="8">
        <v>0.20799999999999999</v>
      </c>
      <c r="G9" s="21">
        <v>1487</v>
      </c>
      <c r="H9" s="21">
        <v>904</v>
      </c>
      <c r="I9" s="7">
        <v>291</v>
      </c>
      <c r="J9" s="7">
        <v>0</v>
      </c>
      <c r="K9" s="7">
        <v>22</v>
      </c>
      <c r="L9" s="7">
        <v>7</v>
      </c>
      <c r="M9" s="7">
        <v>7</v>
      </c>
      <c r="N9" s="7">
        <v>1</v>
      </c>
      <c r="O9" s="7">
        <v>23</v>
      </c>
      <c r="P9" s="7">
        <v>4</v>
      </c>
      <c r="Q9" s="7">
        <v>30</v>
      </c>
      <c r="R9" s="7">
        <v>5</v>
      </c>
      <c r="S9" s="7">
        <v>13</v>
      </c>
      <c r="T9" s="7">
        <v>3</v>
      </c>
      <c r="U9" s="7">
        <v>0</v>
      </c>
      <c r="V9" s="7">
        <v>14</v>
      </c>
      <c r="W9" s="7">
        <v>18</v>
      </c>
      <c r="X9" s="7">
        <v>0</v>
      </c>
      <c r="Y9" s="7">
        <v>0</v>
      </c>
      <c r="Z9" s="7">
        <v>0</v>
      </c>
      <c r="AA9" s="7">
        <v>0</v>
      </c>
      <c r="AB9" s="7">
        <v>0</v>
      </c>
      <c r="AC9" s="7">
        <v>0</v>
      </c>
      <c r="AD9" s="7">
        <v>0</v>
      </c>
      <c r="AE9" s="7">
        <v>3</v>
      </c>
      <c r="AF9" s="35">
        <f t="shared" si="2"/>
        <v>252</v>
      </c>
      <c r="AG9" s="9">
        <v>252</v>
      </c>
      <c r="AH9" s="9">
        <v>12</v>
      </c>
      <c r="AI9" s="9">
        <v>13</v>
      </c>
      <c r="AJ9" s="9">
        <v>0</v>
      </c>
      <c r="AK9" s="9">
        <v>0</v>
      </c>
      <c r="AL9" s="9">
        <v>549</v>
      </c>
      <c r="AM9" s="9">
        <v>170</v>
      </c>
      <c r="AN9" s="72">
        <v>154</v>
      </c>
      <c r="AO9" s="202">
        <v>127</v>
      </c>
      <c r="AP9" s="197">
        <v>336</v>
      </c>
      <c r="AQ9" s="137">
        <v>439</v>
      </c>
      <c r="AR9" s="36">
        <f t="shared" si="0"/>
        <v>2634</v>
      </c>
      <c r="AS9" s="23">
        <v>440</v>
      </c>
      <c r="AT9" s="36">
        <f t="shared" si="1"/>
        <v>2640</v>
      </c>
    </row>
    <row r="10" spans="1:46" s="10" customFormat="1" ht="79.5" customHeight="1">
      <c r="A10" s="157"/>
      <c r="B10" s="158"/>
      <c r="C10" s="20" t="s">
        <v>64</v>
      </c>
      <c r="D10" s="56" t="s">
        <v>88</v>
      </c>
      <c r="E10" s="7">
        <v>1247</v>
      </c>
      <c r="F10" s="8">
        <v>0.13300000000000001</v>
      </c>
      <c r="G10" s="21">
        <v>741</v>
      </c>
      <c r="H10" s="21">
        <v>454</v>
      </c>
      <c r="I10" s="7">
        <v>173</v>
      </c>
      <c r="J10" s="7">
        <v>4</v>
      </c>
      <c r="K10" s="7">
        <v>10</v>
      </c>
      <c r="L10" s="7">
        <v>12</v>
      </c>
      <c r="M10" s="7">
        <v>4</v>
      </c>
      <c r="N10" s="7">
        <v>0</v>
      </c>
      <c r="O10" s="7">
        <v>7</v>
      </c>
      <c r="P10" s="7">
        <v>0</v>
      </c>
      <c r="Q10" s="7">
        <v>28</v>
      </c>
      <c r="R10" s="7">
        <v>12</v>
      </c>
      <c r="S10" s="7">
        <v>0</v>
      </c>
      <c r="T10" s="7">
        <v>0</v>
      </c>
      <c r="U10" s="7">
        <v>0</v>
      </c>
      <c r="V10" s="7">
        <v>0</v>
      </c>
      <c r="W10" s="7">
        <v>21</v>
      </c>
      <c r="X10" s="7">
        <v>0</v>
      </c>
      <c r="Y10" s="7">
        <v>0</v>
      </c>
      <c r="Z10" s="7">
        <v>4</v>
      </c>
      <c r="AA10" s="7">
        <v>0</v>
      </c>
      <c r="AB10" s="7">
        <v>0</v>
      </c>
      <c r="AC10" s="7">
        <v>2</v>
      </c>
      <c r="AD10" s="7">
        <v>1</v>
      </c>
      <c r="AE10" s="7">
        <v>0</v>
      </c>
      <c r="AF10" s="35">
        <f t="shared" si="2"/>
        <v>164</v>
      </c>
      <c r="AG10" s="9">
        <v>164</v>
      </c>
      <c r="AH10" s="9">
        <v>0</v>
      </c>
      <c r="AI10" s="9">
        <v>0</v>
      </c>
      <c r="AJ10" s="9">
        <v>0</v>
      </c>
      <c r="AK10" s="9">
        <v>0</v>
      </c>
      <c r="AL10" s="9">
        <v>712</v>
      </c>
      <c r="AM10" s="9">
        <v>143</v>
      </c>
      <c r="AN10" s="72">
        <v>315</v>
      </c>
      <c r="AO10" s="202">
        <v>7</v>
      </c>
      <c r="AP10" s="197">
        <v>353</v>
      </c>
      <c r="AQ10" s="137">
        <v>236</v>
      </c>
      <c r="AR10" s="36">
        <f t="shared" si="0"/>
        <v>1416</v>
      </c>
      <c r="AS10" s="23">
        <v>216</v>
      </c>
      <c r="AT10" s="36">
        <f t="shared" si="1"/>
        <v>1296</v>
      </c>
    </row>
    <row r="11" spans="1:46" s="10" customFormat="1" ht="79.5" customHeight="1">
      <c r="A11" s="157"/>
      <c r="B11" s="158"/>
      <c r="C11" s="20" t="s">
        <v>64</v>
      </c>
      <c r="D11" s="56" t="s">
        <v>89</v>
      </c>
      <c r="E11" s="7">
        <v>1423</v>
      </c>
      <c r="F11" s="8">
        <v>0.14699999999999999</v>
      </c>
      <c r="G11" s="21">
        <v>760</v>
      </c>
      <c r="H11" s="21">
        <v>484</v>
      </c>
      <c r="I11" s="7">
        <v>213</v>
      </c>
      <c r="J11" s="7">
        <v>0</v>
      </c>
      <c r="K11" s="7">
        <v>0</v>
      </c>
      <c r="L11" s="7">
        <v>10</v>
      </c>
      <c r="M11" s="7">
        <v>1</v>
      </c>
      <c r="N11" s="7">
        <v>0</v>
      </c>
      <c r="O11" s="7">
        <v>11</v>
      </c>
      <c r="P11" s="7">
        <v>9</v>
      </c>
      <c r="Q11" s="7">
        <v>15</v>
      </c>
      <c r="R11" s="7">
        <v>25</v>
      </c>
      <c r="S11" s="7">
        <v>2</v>
      </c>
      <c r="T11" s="7">
        <v>0</v>
      </c>
      <c r="U11" s="7">
        <v>0</v>
      </c>
      <c r="V11" s="7">
        <v>2</v>
      </c>
      <c r="W11" s="7">
        <v>31</v>
      </c>
      <c r="X11" s="7">
        <v>0</v>
      </c>
      <c r="Y11" s="7">
        <v>1</v>
      </c>
      <c r="Z11" s="7">
        <v>21</v>
      </c>
      <c r="AA11" s="7">
        <v>0</v>
      </c>
      <c r="AB11" s="7">
        <v>0</v>
      </c>
      <c r="AC11" s="7">
        <v>0</v>
      </c>
      <c r="AD11" s="7">
        <v>3</v>
      </c>
      <c r="AE11" s="7">
        <v>0</v>
      </c>
      <c r="AF11" s="35">
        <f t="shared" si="2"/>
        <v>0</v>
      </c>
      <c r="AG11" s="9">
        <v>0</v>
      </c>
      <c r="AH11" s="9">
        <v>0</v>
      </c>
      <c r="AI11" s="9">
        <v>0</v>
      </c>
      <c r="AJ11" s="9">
        <v>0</v>
      </c>
      <c r="AK11" s="9">
        <v>0</v>
      </c>
      <c r="AL11" s="9">
        <v>419</v>
      </c>
      <c r="AM11" s="9">
        <v>102</v>
      </c>
      <c r="AN11" s="72">
        <v>160</v>
      </c>
      <c r="AO11" s="202">
        <v>113</v>
      </c>
      <c r="AP11" s="197">
        <v>876</v>
      </c>
      <c r="AQ11" s="137">
        <v>109</v>
      </c>
      <c r="AR11" s="36">
        <f>AQ11*6</f>
        <v>654</v>
      </c>
      <c r="AS11" s="23">
        <v>152</v>
      </c>
      <c r="AT11" s="36">
        <f>AS11*6</f>
        <v>912</v>
      </c>
    </row>
    <row r="12" spans="1:46" s="10" customFormat="1" ht="79.5" customHeight="1">
      <c r="A12" s="157"/>
      <c r="B12" s="158"/>
      <c r="C12" s="94" t="s">
        <v>64</v>
      </c>
      <c r="D12" s="59" t="s">
        <v>90</v>
      </c>
      <c r="E12" s="7">
        <v>1449</v>
      </c>
      <c r="F12" s="8">
        <v>0.16900000000000001</v>
      </c>
      <c r="G12" s="21">
        <v>692</v>
      </c>
      <c r="H12" s="21">
        <v>555</v>
      </c>
      <c r="I12" s="7">
        <v>214</v>
      </c>
      <c r="J12" s="7">
        <v>7</v>
      </c>
      <c r="K12" s="7">
        <v>1</v>
      </c>
      <c r="L12" s="7">
        <v>7</v>
      </c>
      <c r="M12" s="7">
        <v>8</v>
      </c>
      <c r="N12" s="7">
        <v>1</v>
      </c>
      <c r="O12" s="7">
        <v>7</v>
      </c>
      <c r="P12" s="7">
        <v>33</v>
      </c>
      <c r="Q12" s="7">
        <v>11</v>
      </c>
      <c r="R12" s="7">
        <v>24</v>
      </c>
      <c r="S12" s="7">
        <v>0</v>
      </c>
      <c r="T12" s="7">
        <v>0</v>
      </c>
      <c r="U12" s="7">
        <v>0</v>
      </c>
      <c r="V12" s="7">
        <v>16</v>
      </c>
      <c r="W12" s="7">
        <v>7</v>
      </c>
      <c r="X12" s="7">
        <v>0</v>
      </c>
      <c r="Y12" s="7">
        <v>0</v>
      </c>
      <c r="Z12" s="7">
        <v>1</v>
      </c>
      <c r="AA12" s="7">
        <v>0</v>
      </c>
      <c r="AB12" s="7">
        <v>2</v>
      </c>
      <c r="AC12" s="7">
        <v>2</v>
      </c>
      <c r="AD12" s="7">
        <v>4</v>
      </c>
      <c r="AE12" s="7">
        <v>0</v>
      </c>
      <c r="AF12" s="35">
        <f>AG12+AK12</f>
        <v>0</v>
      </c>
      <c r="AG12" s="9">
        <v>0</v>
      </c>
      <c r="AH12" s="9">
        <v>0</v>
      </c>
      <c r="AI12" s="9">
        <v>0</v>
      </c>
      <c r="AJ12" s="9">
        <v>0</v>
      </c>
      <c r="AK12" s="9">
        <v>0</v>
      </c>
      <c r="AL12" s="9">
        <v>447</v>
      </c>
      <c r="AM12" s="9">
        <v>99</v>
      </c>
      <c r="AN12" s="72">
        <v>156</v>
      </c>
      <c r="AO12" s="202">
        <v>178</v>
      </c>
      <c r="AP12" s="197">
        <v>656</v>
      </c>
      <c r="AQ12" s="137">
        <v>506</v>
      </c>
      <c r="AR12" s="36">
        <f>AQ12*6</f>
        <v>3036</v>
      </c>
      <c r="AS12" s="23">
        <v>351</v>
      </c>
      <c r="AT12" s="36">
        <f>AS12*6</f>
        <v>2106</v>
      </c>
    </row>
    <row r="13" spans="1:46" s="10" customFormat="1" ht="79.5" customHeight="1" thickBot="1">
      <c r="A13" s="161"/>
      <c r="B13" s="162"/>
      <c r="C13" s="94" t="s">
        <v>81</v>
      </c>
      <c r="D13" s="57" t="s">
        <v>91</v>
      </c>
      <c r="E13" s="42">
        <v>796</v>
      </c>
      <c r="F13" s="43">
        <v>0.20200000000000001</v>
      </c>
      <c r="G13" s="44">
        <v>282</v>
      </c>
      <c r="H13" s="44">
        <v>129</v>
      </c>
      <c r="I13" s="42">
        <v>47</v>
      </c>
      <c r="J13" s="42">
        <v>5</v>
      </c>
      <c r="K13" s="42">
        <v>37</v>
      </c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>
        <v>1</v>
      </c>
      <c r="AC13" s="42">
        <v>3</v>
      </c>
      <c r="AD13" s="42"/>
      <c r="AE13" s="42"/>
      <c r="AF13" s="122">
        <f>AG13+AK13</f>
        <v>131</v>
      </c>
      <c r="AG13" s="46">
        <v>131</v>
      </c>
      <c r="AH13" s="46">
        <v>0</v>
      </c>
      <c r="AI13" s="46">
        <v>0</v>
      </c>
      <c r="AJ13" s="46">
        <v>0</v>
      </c>
      <c r="AK13" s="46">
        <v>0</v>
      </c>
      <c r="AL13" s="46">
        <v>514</v>
      </c>
      <c r="AM13" s="46">
        <v>153</v>
      </c>
      <c r="AN13" s="189">
        <v>94</v>
      </c>
      <c r="AO13" s="203">
        <v>109</v>
      </c>
      <c r="AP13" s="197">
        <v>3676</v>
      </c>
      <c r="AQ13" s="138">
        <v>100</v>
      </c>
      <c r="AR13" s="101">
        <f>AQ13*6</f>
        <v>600</v>
      </c>
      <c r="AS13" s="48">
        <v>80</v>
      </c>
      <c r="AT13" s="101">
        <f>AS13*6</f>
        <v>480</v>
      </c>
    </row>
    <row r="14" spans="1:46" s="10" customFormat="1" ht="79.5" customHeight="1">
      <c r="A14" s="149" t="s">
        <v>51</v>
      </c>
      <c r="B14" s="150"/>
      <c r="C14" s="50" t="s">
        <v>75</v>
      </c>
      <c r="D14" s="58" t="s">
        <v>92</v>
      </c>
      <c r="E14" s="14">
        <v>7293</v>
      </c>
      <c r="F14" s="40">
        <v>0.36299999999999999</v>
      </c>
      <c r="G14" s="41">
        <v>2438</v>
      </c>
      <c r="H14" s="41">
        <v>1907</v>
      </c>
      <c r="I14" s="14">
        <v>902</v>
      </c>
      <c r="J14" s="14">
        <v>18</v>
      </c>
      <c r="K14" s="14">
        <v>33</v>
      </c>
      <c r="L14" s="14">
        <v>14</v>
      </c>
      <c r="M14" s="14">
        <v>27</v>
      </c>
      <c r="N14" s="14">
        <v>7</v>
      </c>
      <c r="O14" s="14">
        <v>16</v>
      </c>
      <c r="P14" s="14">
        <v>10</v>
      </c>
      <c r="Q14" s="14">
        <v>123</v>
      </c>
      <c r="R14" s="14">
        <v>53</v>
      </c>
      <c r="S14" s="14">
        <v>8</v>
      </c>
      <c r="T14" s="14">
        <v>8</v>
      </c>
      <c r="U14" s="14">
        <v>0</v>
      </c>
      <c r="V14" s="14">
        <v>30</v>
      </c>
      <c r="W14" s="14">
        <v>77</v>
      </c>
      <c r="X14" s="14">
        <v>0</v>
      </c>
      <c r="Y14" s="14">
        <v>5</v>
      </c>
      <c r="Z14" s="14">
        <v>74</v>
      </c>
      <c r="AA14" s="14">
        <v>0</v>
      </c>
      <c r="AB14" s="14">
        <v>6</v>
      </c>
      <c r="AC14" s="14">
        <v>15</v>
      </c>
      <c r="AD14" s="14">
        <v>5</v>
      </c>
      <c r="AE14" s="14">
        <v>9</v>
      </c>
      <c r="AF14" s="52">
        <f>AG14+AK14</f>
        <v>641</v>
      </c>
      <c r="AG14" s="45">
        <v>601</v>
      </c>
      <c r="AH14" s="45">
        <v>27</v>
      </c>
      <c r="AI14" s="45">
        <v>4</v>
      </c>
      <c r="AJ14" s="45">
        <v>51</v>
      </c>
      <c r="AK14" s="45">
        <v>40</v>
      </c>
      <c r="AL14" s="45">
        <v>2484</v>
      </c>
      <c r="AM14" s="45">
        <v>559</v>
      </c>
      <c r="AN14" s="64">
        <v>448</v>
      </c>
      <c r="AO14" s="204">
        <v>211</v>
      </c>
      <c r="AP14" s="197">
        <v>3003</v>
      </c>
      <c r="AQ14" s="65">
        <v>654</v>
      </c>
      <c r="AR14" s="129">
        <f>AQ14*6</f>
        <v>3924</v>
      </c>
      <c r="AS14" s="47">
        <v>125</v>
      </c>
      <c r="AT14" s="129">
        <f>AS14*6</f>
        <v>750</v>
      </c>
    </row>
    <row r="15" spans="1:46" s="10" customFormat="1" ht="79.5" customHeight="1">
      <c r="A15" s="151"/>
      <c r="B15" s="152"/>
      <c r="C15" s="38" t="s">
        <v>64</v>
      </c>
      <c r="D15" s="58" t="s">
        <v>93</v>
      </c>
      <c r="E15" s="14">
        <v>1873</v>
      </c>
      <c r="F15" s="40">
        <v>0.129</v>
      </c>
      <c r="G15" s="41">
        <v>871</v>
      </c>
      <c r="H15" s="41">
        <v>559</v>
      </c>
      <c r="I15" s="14">
        <v>247</v>
      </c>
      <c r="J15" s="14">
        <v>0</v>
      </c>
      <c r="K15" s="14">
        <v>7</v>
      </c>
      <c r="L15" s="14">
        <v>6</v>
      </c>
      <c r="M15" s="14">
        <v>1</v>
      </c>
      <c r="N15" s="14">
        <v>0</v>
      </c>
      <c r="O15" s="14">
        <v>6</v>
      </c>
      <c r="P15" s="14">
        <v>5</v>
      </c>
      <c r="Q15" s="14">
        <v>15</v>
      </c>
      <c r="R15" s="14">
        <v>27</v>
      </c>
      <c r="S15" s="14">
        <v>1</v>
      </c>
      <c r="T15" s="14">
        <v>0</v>
      </c>
      <c r="U15" s="14">
        <v>0</v>
      </c>
      <c r="V15" s="14">
        <v>3</v>
      </c>
      <c r="W15" s="14">
        <v>23</v>
      </c>
      <c r="X15" s="14">
        <v>0</v>
      </c>
      <c r="Y15" s="14">
        <v>1</v>
      </c>
      <c r="Z15" s="14">
        <v>7</v>
      </c>
      <c r="AA15" s="14">
        <v>0</v>
      </c>
      <c r="AB15" s="14">
        <v>0</v>
      </c>
      <c r="AC15" s="14">
        <v>1</v>
      </c>
      <c r="AD15" s="14">
        <v>0</v>
      </c>
      <c r="AE15" s="14">
        <v>0</v>
      </c>
      <c r="AF15" s="52">
        <f>AG15+AK15</f>
        <v>197</v>
      </c>
      <c r="AG15" s="45">
        <v>197</v>
      </c>
      <c r="AH15" s="45">
        <v>15</v>
      </c>
      <c r="AI15" s="45">
        <v>8</v>
      </c>
      <c r="AJ15" s="45">
        <v>23</v>
      </c>
      <c r="AK15" s="45">
        <v>0</v>
      </c>
      <c r="AL15" s="45">
        <v>909</v>
      </c>
      <c r="AM15" s="45">
        <v>252</v>
      </c>
      <c r="AN15" s="64">
        <v>136</v>
      </c>
      <c r="AO15" s="204">
        <v>86</v>
      </c>
      <c r="AP15" s="197">
        <v>759</v>
      </c>
      <c r="AQ15" s="65">
        <v>778</v>
      </c>
      <c r="AR15" s="129">
        <f>AQ15*6</f>
        <v>4668</v>
      </c>
      <c r="AS15" s="47">
        <v>234</v>
      </c>
      <c r="AT15" s="129">
        <f>AS15*6</f>
        <v>1404</v>
      </c>
    </row>
    <row r="16" spans="1:46" s="10" customFormat="1" ht="79.5" customHeight="1">
      <c r="A16" s="151"/>
      <c r="B16" s="152"/>
      <c r="C16" s="20" t="s">
        <v>64</v>
      </c>
      <c r="D16" s="56" t="s">
        <v>94</v>
      </c>
      <c r="E16" s="11">
        <v>1236</v>
      </c>
      <c r="F16" s="8">
        <v>0.192</v>
      </c>
      <c r="G16" s="21">
        <v>281</v>
      </c>
      <c r="H16" s="21">
        <v>202</v>
      </c>
      <c r="I16" s="7">
        <v>105</v>
      </c>
      <c r="J16" s="7">
        <v>5</v>
      </c>
      <c r="K16" s="7">
        <v>7</v>
      </c>
      <c r="L16" s="7">
        <v>9</v>
      </c>
      <c r="M16" s="7">
        <v>0</v>
      </c>
      <c r="N16" s="7">
        <v>0</v>
      </c>
      <c r="O16" s="7">
        <v>2</v>
      </c>
      <c r="P16" s="7">
        <v>1</v>
      </c>
      <c r="Q16" s="7">
        <v>22</v>
      </c>
      <c r="R16" s="7">
        <v>5</v>
      </c>
      <c r="S16" s="7">
        <v>1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7">
        <v>0</v>
      </c>
      <c r="Z16" s="7">
        <v>0</v>
      </c>
      <c r="AA16" s="7">
        <v>0</v>
      </c>
      <c r="AB16" s="7">
        <v>0</v>
      </c>
      <c r="AC16" s="7">
        <v>0</v>
      </c>
      <c r="AD16" s="7">
        <v>1</v>
      </c>
      <c r="AE16" s="7">
        <v>0</v>
      </c>
      <c r="AF16" s="52">
        <f t="shared" ref="AF16:AF17" si="3">AG16+AK16</f>
        <v>0</v>
      </c>
      <c r="AG16" s="9">
        <v>0</v>
      </c>
      <c r="AH16" s="9">
        <v>0</v>
      </c>
      <c r="AI16" s="9">
        <v>0</v>
      </c>
      <c r="AJ16" s="9">
        <v>0</v>
      </c>
      <c r="AK16" s="9">
        <v>0</v>
      </c>
      <c r="AL16" s="9">
        <v>582</v>
      </c>
      <c r="AM16" s="9">
        <v>113</v>
      </c>
      <c r="AN16" s="72">
        <v>115</v>
      </c>
      <c r="AO16" s="202">
        <v>59</v>
      </c>
      <c r="AP16" s="197">
        <v>1221</v>
      </c>
      <c r="AQ16" s="137">
        <v>198</v>
      </c>
      <c r="AR16" s="129">
        <f t="shared" ref="AR16:AR17" si="4">AQ16*6</f>
        <v>1188</v>
      </c>
      <c r="AS16" s="23">
        <v>227</v>
      </c>
      <c r="AT16" s="129">
        <f t="shared" ref="AT16:AT17" si="5">AS16*6</f>
        <v>1362</v>
      </c>
    </row>
    <row r="17" spans="1:46" s="10" customFormat="1" ht="79.5" customHeight="1" thickBot="1">
      <c r="A17" s="151"/>
      <c r="B17" s="152"/>
      <c r="C17" s="94" t="s">
        <v>64</v>
      </c>
      <c r="D17" s="59" t="s">
        <v>95</v>
      </c>
      <c r="E17" s="102">
        <v>1916</v>
      </c>
      <c r="F17" s="103">
        <v>0.23899999999999999</v>
      </c>
      <c r="G17" s="104">
        <v>560</v>
      </c>
      <c r="H17" s="104">
        <v>357</v>
      </c>
      <c r="I17" s="105">
        <v>151</v>
      </c>
      <c r="J17" s="105">
        <v>0</v>
      </c>
      <c r="K17" s="105">
        <v>23</v>
      </c>
      <c r="L17" s="105">
        <v>5</v>
      </c>
      <c r="M17" s="105">
        <v>1</v>
      </c>
      <c r="N17" s="105">
        <v>0</v>
      </c>
      <c r="O17" s="105">
        <v>18</v>
      </c>
      <c r="P17" s="105">
        <v>1</v>
      </c>
      <c r="Q17" s="105">
        <v>19</v>
      </c>
      <c r="R17" s="105">
        <v>18</v>
      </c>
      <c r="S17" s="105">
        <v>1</v>
      </c>
      <c r="T17" s="105">
        <v>1</v>
      </c>
      <c r="U17" s="105">
        <v>0</v>
      </c>
      <c r="V17" s="105">
        <v>0</v>
      </c>
      <c r="W17" s="105">
        <v>12</v>
      </c>
      <c r="X17" s="105">
        <v>0</v>
      </c>
      <c r="Y17" s="105">
        <v>1</v>
      </c>
      <c r="Z17" s="105">
        <v>0</v>
      </c>
      <c r="AA17" s="105">
        <v>0</v>
      </c>
      <c r="AB17" s="105">
        <v>0</v>
      </c>
      <c r="AC17" s="105">
        <v>0</v>
      </c>
      <c r="AD17" s="105">
        <v>0</v>
      </c>
      <c r="AE17" s="105">
        <v>0</v>
      </c>
      <c r="AF17" s="123">
        <f t="shared" si="3"/>
        <v>123</v>
      </c>
      <c r="AG17" s="106">
        <v>123</v>
      </c>
      <c r="AH17" s="106">
        <v>0</v>
      </c>
      <c r="AI17" s="106">
        <v>0</v>
      </c>
      <c r="AJ17" s="106">
        <v>0</v>
      </c>
      <c r="AK17" s="106">
        <v>0</v>
      </c>
      <c r="AL17" s="106">
        <v>1629</v>
      </c>
      <c r="AM17" s="106">
        <v>189</v>
      </c>
      <c r="AN17" s="190">
        <v>173</v>
      </c>
      <c r="AO17" s="205">
        <v>459</v>
      </c>
      <c r="AP17" s="198">
        <v>1104</v>
      </c>
      <c r="AQ17" s="139">
        <v>116</v>
      </c>
      <c r="AR17" s="132">
        <f t="shared" si="4"/>
        <v>696</v>
      </c>
      <c r="AS17" s="107">
        <v>2</v>
      </c>
      <c r="AT17" s="132">
        <f t="shared" si="5"/>
        <v>12</v>
      </c>
    </row>
    <row r="18" spans="1:46" s="10" customFormat="1" ht="79.5" customHeight="1">
      <c r="A18" s="155" t="s">
        <v>52</v>
      </c>
      <c r="B18" s="156"/>
      <c r="C18" s="50" t="s">
        <v>75</v>
      </c>
      <c r="D18" s="108" t="s">
        <v>96</v>
      </c>
      <c r="E18" s="109">
        <v>6399</v>
      </c>
      <c r="F18" s="110">
        <v>0.316</v>
      </c>
      <c r="G18" s="78">
        <v>2607</v>
      </c>
      <c r="H18" s="78">
        <v>2433</v>
      </c>
      <c r="I18" s="68">
        <v>626</v>
      </c>
      <c r="J18" s="68">
        <v>1</v>
      </c>
      <c r="K18" s="68">
        <v>41</v>
      </c>
      <c r="L18" s="68">
        <v>22</v>
      </c>
      <c r="M18" s="68">
        <v>26</v>
      </c>
      <c r="N18" s="68">
        <v>2</v>
      </c>
      <c r="O18" s="68">
        <v>37</v>
      </c>
      <c r="P18" s="68">
        <v>18</v>
      </c>
      <c r="Q18" s="68">
        <v>44</v>
      </c>
      <c r="R18" s="68">
        <v>92</v>
      </c>
      <c r="S18" s="68">
        <v>11</v>
      </c>
      <c r="T18" s="68">
        <v>3</v>
      </c>
      <c r="U18" s="68">
        <v>0</v>
      </c>
      <c r="V18" s="68">
        <v>7</v>
      </c>
      <c r="W18" s="68">
        <v>46</v>
      </c>
      <c r="X18" s="68">
        <v>0</v>
      </c>
      <c r="Y18" s="68">
        <v>13</v>
      </c>
      <c r="Z18" s="68">
        <v>57</v>
      </c>
      <c r="AA18" s="68">
        <v>0</v>
      </c>
      <c r="AB18" s="68">
        <v>0</v>
      </c>
      <c r="AC18" s="68">
        <v>6</v>
      </c>
      <c r="AD18" s="68">
        <v>5</v>
      </c>
      <c r="AE18" s="68">
        <v>2</v>
      </c>
      <c r="AF18" s="124">
        <f>AG18+AK18</f>
        <v>814</v>
      </c>
      <c r="AG18" s="69">
        <v>803</v>
      </c>
      <c r="AH18" s="69">
        <v>0</v>
      </c>
      <c r="AI18" s="69">
        <v>0</v>
      </c>
      <c r="AJ18" s="69">
        <v>54</v>
      </c>
      <c r="AK18" s="69">
        <v>11</v>
      </c>
      <c r="AL18" s="69">
        <v>3516</v>
      </c>
      <c r="AM18" s="69">
        <v>383</v>
      </c>
      <c r="AN18" s="111">
        <v>1184</v>
      </c>
      <c r="AO18" s="206">
        <v>488</v>
      </c>
      <c r="AP18" s="199">
        <v>3203</v>
      </c>
      <c r="AQ18" s="112">
        <v>629</v>
      </c>
      <c r="AR18" s="82">
        <f>AQ18*6</f>
        <v>3774</v>
      </c>
      <c r="AS18" s="71">
        <v>506</v>
      </c>
      <c r="AT18" s="133">
        <f>AS18*6</f>
        <v>3036</v>
      </c>
    </row>
    <row r="19" spans="1:46" s="10" customFormat="1" ht="79.5" customHeight="1">
      <c r="A19" s="157"/>
      <c r="B19" s="158"/>
      <c r="C19" s="38" t="s">
        <v>64</v>
      </c>
      <c r="D19" s="58" t="s">
        <v>97</v>
      </c>
      <c r="E19" s="49">
        <v>1657</v>
      </c>
      <c r="F19" s="40">
        <v>0.22800000000000001</v>
      </c>
      <c r="G19" s="41">
        <v>852</v>
      </c>
      <c r="H19" s="41">
        <v>499</v>
      </c>
      <c r="I19" s="14">
        <v>161</v>
      </c>
      <c r="J19" s="14">
        <v>1</v>
      </c>
      <c r="K19" s="14">
        <v>11</v>
      </c>
      <c r="L19" s="14">
        <v>11</v>
      </c>
      <c r="M19" s="14">
        <v>5</v>
      </c>
      <c r="N19" s="14">
        <v>0</v>
      </c>
      <c r="O19" s="14">
        <v>7</v>
      </c>
      <c r="P19" s="14">
        <v>10</v>
      </c>
      <c r="Q19" s="14">
        <v>15</v>
      </c>
      <c r="R19" s="14">
        <v>7</v>
      </c>
      <c r="S19" s="14">
        <v>5</v>
      </c>
      <c r="T19" s="14">
        <v>1</v>
      </c>
      <c r="U19" s="14">
        <v>0</v>
      </c>
      <c r="V19" s="14">
        <v>10</v>
      </c>
      <c r="W19" s="14">
        <v>26</v>
      </c>
      <c r="X19" s="14">
        <v>0</v>
      </c>
      <c r="Y19" s="14">
        <v>0</v>
      </c>
      <c r="Z19" s="14">
        <v>0</v>
      </c>
      <c r="AA19" s="14">
        <v>0</v>
      </c>
      <c r="AB19" s="14">
        <v>0</v>
      </c>
      <c r="AC19" s="14">
        <v>0</v>
      </c>
      <c r="AD19" s="14">
        <v>1</v>
      </c>
      <c r="AE19" s="14">
        <v>0</v>
      </c>
      <c r="AF19" s="125">
        <f>AG19+AK19</f>
        <v>274</v>
      </c>
      <c r="AG19" s="45">
        <v>274</v>
      </c>
      <c r="AH19" s="45">
        <v>13</v>
      </c>
      <c r="AI19" s="45">
        <v>29</v>
      </c>
      <c r="AJ19" s="45">
        <v>35</v>
      </c>
      <c r="AK19" s="45">
        <v>0</v>
      </c>
      <c r="AL19" s="45">
        <v>751</v>
      </c>
      <c r="AM19" s="45">
        <v>188</v>
      </c>
      <c r="AN19" s="64">
        <v>231</v>
      </c>
      <c r="AO19" s="207">
        <v>9</v>
      </c>
      <c r="AP19" s="197">
        <v>1224</v>
      </c>
      <c r="AQ19" s="65">
        <v>409</v>
      </c>
      <c r="AR19" s="129">
        <f>AQ19*6</f>
        <v>2454</v>
      </c>
      <c r="AS19" s="47">
        <v>477</v>
      </c>
      <c r="AT19" s="134">
        <f>AS19*6</f>
        <v>2862</v>
      </c>
    </row>
    <row r="20" spans="1:46" s="10" customFormat="1" ht="79.5" customHeight="1">
      <c r="A20" s="157"/>
      <c r="B20" s="158"/>
      <c r="C20" s="20" t="s">
        <v>64</v>
      </c>
      <c r="D20" s="56" t="s">
        <v>98</v>
      </c>
      <c r="E20" s="11">
        <v>1439</v>
      </c>
      <c r="F20" s="8">
        <v>0.16</v>
      </c>
      <c r="G20" s="21">
        <v>486</v>
      </c>
      <c r="H20" s="21">
        <v>325</v>
      </c>
      <c r="I20" s="7">
        <v>140</v>
      </c>
      <c r="J20" s="7">
        <v>0</v>
      </c>
      <c r="K20" s="7">
        <v>9</v>
      </c>
      <c r="L20" s="7">
        <v>6</v>
      </c>
      <c r="M20" s="7">
        <v>0</v>
      </c>
      <c r="N20" s="7">
        <v>1</v>
      </c>
      <c r="O20" s="7">
        <v>9</v>
      </c>
      <c r="P20" s="7">
        <v>6</v>
      </c>
      <c r="Q20" s="7">
        <v>14</v>
      </c>
      <c r="R20" s="7">
        <v>13</v>
      </c>
      <c r="S20" s="7">
        <v>1</v>
      </c>
      <c r="T20" s="7">
        <v>0</v>
      </c>
      <c r="U20" s="7">
        <v>0</v>
      </c>
      <c r="V20" s="7">
        <v>2</v>
      </c>
      <c r="W20" s="7">
        <v>12</v>
      </c>
      <c r="X20" s="7">
        <v>0</v>
      </c>
      <c r="Y20" s="7">
        <v>0</v>
      </c>
      <c r="Z20" s="7">
        <v>0</v>
      </c>
      <c r="AA20" s="7">
        <v>0</v>
      </c>
      <c r="AB20" s="7">
        <v>0</v>
      </c>
      <c r="AC20" s="7">
        <v>7</v>
      </c>
      <c r="AD20" s="7">
        <v>0</v>
      </c>
      <c r="AE20" s="7">
        <v>0</v>
      </c>
      <c r="AF20" s="125">
        <f t="shared" ref="AF20:AF22" si="6">AG20+AK20</f>
        <v>59</v>
      </c>
      <c r="AG20" s="9">
        <v>59</v>
      </c>
      <c r="AH20" s="9">
        <v>0</v>
      </c>
      <c r="AI20" s="9">
        <v>0</v>
      </c>
      <c r="AJ20" s="9">
        <v>0</v>
      </c>
      <c r="AK20" s="9">
        <v>0</v>
      </c>
      <c r="AL20" s="9">
        <v>502</v>
      </c>
      <c r="AM20" s="9">
        <v>81</v>
      </c>
      <c r="AN20" s="72">
        <v>81</v>
      </c>
      <c r="AO20" s="208">
        <v>307</v>
      </c>
      <c r="AP20" s="197">
        <v>930</v>
      </c>
      <c r="AQ20" s="137">
        <v>113</v>
      </c>
      <c r="AR20" s="129">
        <f t="shared" ref="AR20:AR22" si="7">AQ20*6</f>
        <v>678</v>
      </c>
      <c r="AS20" s="23">
        <v>38</v>
      </c>
      <c r="AT20" s="134">
        <f t="shared" ref="AT20:AT22" si="8">AS20*6</f>
        <v>228</v>
      </c>
    </row>
    <row r="21" spans="1:46" s="10" customFormat="1" ht="79.5" customHeight="1">
      <c r="A21" s="157"/>
      <c r="B21" s="158"/>
      <c r="C21" s="20" t="s">
        <v>64</v>
      </c>
      <c r="D21" s="56" t="s">
        <v>99</v>
      </c>
      <c r="E21" s="11">
        <v>1617</v>
      </c>
      <c r="F21" s="8">
        <v>0.13900000000000001</v>
      </c>
      <c r="G21" s="21">
        <v>852</v>
      </c>
      <c r="H21" s="21">
        <v>613</v>
      </c>
      <c r="I21" s="7">
        <v>354</v>
      </c>
      <c r="J21" s="7">
        <v>1</v>
      </c>
      <c r="K21" s="7">
        <v>14</v>
      </c>
      <c r="L21" s="7">
        <v>11</v>
      </c>
      <c r="M21" s="7">
        <v>5</v>
      </c>
      <c r="N21" s="7">
        <v>2</v>
      </c>
      <c r="O21" s="7">
        <v>0</v>
      </c>
      <c r="P21" s="7">
        <v>3</v>
      </c>
      <c r="Q21" s="7">
        <v>15</v>
      </c>
      <c r="R21" s="7">
        <v>21</v>
      </c>
      <c r="S21" s="7">
        <v>7</v>
      </c>
      <c r="T21" s="7">
        <v>3</v>
      </c>
      <c r="U21" s="7">
        <v>2</v>
      </c>
      <c r="V21" s="7">
        <v>11</v>
      </c>
      <c r="W21" s="7">
        <v>61</v>
      </c>
      <c r="X21" s="7">
        <v>0</v>
      </c>
      <c r="Y21" s="7">
        <v>4</v>
      </c>
      <c r="Z21" s="7">
        <v>15</v>
      </c>
      <c r="AA21" s="7">
        <v>16</v>
      </c>
      <c r="AB21" s="7">
        <v>1</v>
      </c>
      <c r="AC21" s="7">
        <v>2</v>
      </c>
      <c r="AD21" s="7">
        <v>0</v>
      </c>
      <c r="AE21" s="7">
        <v>0</v>
      </c>
      <c r="AF21" s="125">
        <f t="shared" si="6"/>
        <v>350</v>
      </c>
      <c r="AG21" s="9">
        <v>289</v>
      </c>
      <c r="AH21" s="9">
        <v>0</v>
      </c>
      <c r="AI21" s="9">
        <v>0</v>
      </c>
      <c r="AJ21" s="9">
        <v>0</v>
      </c>
      <c r="AK21" s="9">
        <v>61</v>
      </c>
      <c r="AL21" s="9">
        <v>3543</v>
      </c>
      <c r="AM21" s="9">
        <v>223</v>
      </c>
      <c r="AN21" s="72">
        <v>265</v>
      </c>
      <c r="AO21" s="207">
        <v>117</v>
      </c>
      <c r="AP21" s="197">
        <v>1897</v>
      </c>
      <c r="AQ21" s="137">
        <v>227</v>
      </c>
      <c r="AR21" s="129">
        <f t="shared" si="7"/>
        <v>1362</v>
      </c>
      <c r="AS21" s="23">
        <v>175</v>
      </c>
      <c r="AT21" s="134">
        <f t="shared" si="8"/>
        <v>1050</v>
      </c>
    </row>
    <row r="22" spans="1:46" s="10" customFormat="1" ht="79.5" customHeight="1">
      <c r="A22" s="157"/>
      <c r="B22" s="158"/>
      <c r="C22" s="66" t="s">
        <v>64</v>
      </c>
      <c r="D22" s="56" t="s">
        <v>100</v>
      </c>
      <c r="E22" s="7">
        <v>455</v>
      </c>
      <c r="F22" s="8">
        <v>0.12</v>
      </c>
      <c r="G22" s="21">
        <v>224</v>
      </c>
      <c r="H22" s="21">
        <v>218</v>
      </c>
      <c r="I22" s="7">
        <v>82</v>
      </c>
      <c r="J22" s="7">
        <v>0</v>
      </c>
      <c r="K22" s="7">
        <v>4</v>
      </c>
      <c r="L22" s="7">
        <v>1</v>
      </c>
      <c r="M22" s="7">
        <v>7</v>
      </c>
      <c r="N22" s="7">
        <v>1</v>
      </c>
      <c r="O22" s="7">
        <v>1</v>
      </c>
      <c r="P22" s="7">
        <v>3</v>
      </c>
      <c r="Q22" s="7">
        <v>16</v>
      </c>
      <c r="R22" s="7">
        <v>0</v>
      </c>
      <c r="S22" s="7">
        <v>2</v>
      </c>
      <c r="T22" s="7">
        <v>0</v>
      </c>
      <c r="U22" s="7">
        <v>0</v>
      </c>
      <c r="V22" s="7">
        <v>0</v>
      </c>
      <c r="W22" s="7">
        <v>10</v>
      </c>
      <c r="X22" s="7">
        <v>0</v>
      </c>
      <c r="Y22" s="7">
        <v>0</v>
      </c>
      <c r="Z22" s="7">
        <v>3</v>
      </c>
      <c r="AA22" s="7">
        <v>0</v>
      </c>
      <c r="AB22" s="7">
        <v>0</v>
      </c>
      <c r="AC22" s="7">
        <v>0</v>
      </c>
      <c r="AD22" s="7">
        <v>0</v>
      </c>
      <c r="AE22" s="7">
        <v>0</v>
      </c>
      <c r="AF22" s="125">
        <f t="shared" si="6"/>
        <v>144</v>
      </c>
      <c r="AG22" s="9">
        <v>144</v>
      </c>
      <c r="AH22" s="9">
        <v>9</v>
      </c>
      <c r="AI22" s="9">
        <v>3</v>
      </c>
      <c r="AJ22" s="9">
        <v>42</v>
      </c>
      <c r="AK22" s="9">
        <v>0</v>
      </c>
      <c r="AL22" s="9">
        <v>441</v>
      </c>
      <c r="AM22" s="9">
        <v>22</v>
      </c>
      <c r="AN22" s="72">
        <v>120</v>
      </c>
      <c r="AO22" s="207">
        <v>5</v>
      </c>
      <c r="AP22" s="197">
        <v>245</v>
      </c>
      <c r="AQ22" s="137">
        <v>74</v>
      </c>
      <c r="AR22" s="129">
        <f t="shared" si="7"/>
        <v>444</v>
      </c>
      <c r="AS22" s="23">
        <v>66</v>
      </c>
      <c r="AT22" s="134">
        <f t="shared" si="8"/>
        <v>396</v>
      </c>
    </row>
    <row r="23" spans="1:46" s="10" customFormat="1" ht="79.5" customHeight="1" thickBot="1">
      <c r="A23" s="161"/>
      <c r="B23" s="162"/>
      <c r="C23" s="113" t="s">
        <v>64</v>
      </c>
      <c r="D23" s="114" t="s">
        <v>101</v>
      </c>
      <c r="E23" s="115">
        <v>864</v>
      </c>
      <c r="F23" s="116">
        <v>0.11600000000000001</v>
      </c>
      <c r="G23" s="117">
        <v>464</v>
      </c>
      <c r="H23" s="117">
        <v>329</v>
      </c>
      <c r="I23" s="118">
        <v>130</v>
      </c>
      <c r="J23" s="118">
        <v>7</v>
      </c>
      <c r="K23" s="118">
        <v>0</v>
      </c>
      <c r="L23" s="118">
        <v>5</v>
      </c>
      <c r="M23" s="118">
        <v>1</v>
      </c>
      <c r="N23" s="118">
        <v>1</v>
      </c>
      <c r="O23" s="118">
        <v>3</v>
      </c>
      <c r="P23" s="118">
        <v>9</v>
      </c>
      <c r="Q23" s="118">
        <v>17</v>
      </c>
      <c r="R23" s="118">
        <v>5</v>
      </c>
      <c r="S23" s="118">
        <v>2</v>
      </c>
      <c r="T23" s="118">
        <v>0</v>
      </c>
      <c r="U23" s="118">
        <v>0</v>
      </c>
      <c r="V23" s="118">
        <v>3</v>
      </c>
      <c r="W23" s="118">
        <v>27</v>
      </c>
      <c r="X23" s="118">
        <v>0</v>
      </c>
      <c r="Y23" s="118">
        <v>1</v>
      </c>
      <c r="Z23" s="118">
        <v>0</v>
      </c>
      <c r="AA23" s="118">
        <v>0</v>
      </c>
      <c r="AB23" s="42">
        <v>1</v>
      </c>
      <c r="AC23" s="42">
        <v>0</v>
      </c>
      <c r="AD23" s="42">
        <v>0</v>
      </c>
      <c r="AE23" s="42">
        <v>3</v>
      </c>
      <c r="AF23" s="122">
        <f>AG23+AK23</f>
        <v>110</v>
      </c>
      <c r="AG23" s="46">
        <v>110</v>
      </c>
      <c r="AH23" s="46">
        <v>4</v>
      </c>
      <c r="AI23" s="46">
        <v>0</v>
      </c>
      <c r="AJ23" s="46">
        <v>0</v>
      </c>
      <c r="AK23" s="46">
        <v>0</v>
      </c>
      <c r="AL23" s="46">
        <v>423</v>
      </c>
      <c r="AM23" s="46">
        <v>38</v>
      </c>
      <c r="AN23" s="189">
        <v>130</v>
      </c>
      <c r="AO23" s="209">
        <v>112</v>
      </c>
      <c r="AP23" s="197">
        <v>468</v>
      </c>
      <c r="AQ23" s="138">
        <v>136</v>
      </c>
      <c r="AR23" s="101">
        <f t="shared" ref="AR23:AT46" si="9">AQ23*6</f>
        <v>816</v>
      </c>
      <c r="AS23" s="48">
        <v>62</v>
      </c>
      <c r="AT23" s="135">
        <f t="shared" si="9"/>
        <v>372</v>
      </c>
    </row>
    <row r="24" spans="1:46" s="10" customFormat="1" ht="79.5" customHeight="1">
      <c r="A24" s="149" t="s">
        <v>74</v>
      </c>
      <c r="B24" s="150"/>
      <c r="C24" s="38" t="s">
        <v>75</v>
      </c>
      <c r="D24" s="58" t="s">
        <v>102</v>
      </c>
      <c r="E24" s="49">
        <v>2195</v>
      </c>
      <c r="F24" s="40">
        <v>0.16900000000000001</v>
      </c>
      <c r="G24" s="41">
        <v>1030</v>
      </c>
      <c r="H24" s="41">
        <v>849</v>
      </c>
      <c r="I24" s="14">
        <v>298</v>
      </c>
      <c r="J24" s="14">
        <v>3</v>
      </c>
      <c r="K24" s="14">
        <v>5</v>
      </c>
      <c r="L24" s="14">
        <v>12</v>
      </c>
      <c r="M24" s="14">
        <v>2</v>
      </c>
      <c r="N24" s="14">
        <v>0</v>
      </c>
      <c r="O24" s="14">
        <v>22</v>
      </c>
      <c r="P24" s="14">
        <v>20</v>
      </c>
      <c r="Q24" s="14">
        <v>17</v>
      </c>
      <c r="R24" s="14">
        <v>51</v>
      </c>
      <c r="S24" s="14">
        <v>11</v>
      </c>
      <c r="T24" s="14">
        <v>0</v>
      </c>
      <c r="U24" s="14">
        <v>0</v>
      </c>
      <c r="V24" s="14">
        <v>0</v>
      </c>
      <c r="W24" s="14">
        <v>47</v>
      </c>
      <c r="X24" s="14">
        <v>0</v>
      </c>
      <c r="Y24" s="14">
        <v>9</v>
      </c>
      <c r="Z24" s="14">
        <v>2</v>
      </c>
      <c r="AA24" s="14">
        <v>0</v>
      </c>
      <c r="AB24" s="14">
        <v>3</v>
      </c>
      <c r="AC24" s="14">
        <v>5</v>
      </c>
      <c r="AD24" s="14">
        <v>10</v>
      </c>
      <c r="AE24" s="14">
        <v>0</v>
      </c>
      <c r="AF24" s="52">
        <f t="shared" ref="AF24:AF28" si="10">AG24+AK24</f>
        <v>244</v>
      </c>
      <c r="AG24" s="45">
        <v>244</v>
      </c>
      <c r="AH24" s="45">
        <v>1</v>
      </c>
      <c r="AI24" s="45">
        <v>1</v>
      </c>
      <c r="AJ24" s="45">
        <v>18</v>
      </c>
      <c r="AK24" s="45">
        <v>0</v>
      </c>
      <c r="AL24" s="45">
        <v>1825</v>
      </c>
      <c r="AM24" s="45">
        <v>105</v>
      </c>
      <c r="AN24" s="64">
        <v>224</v>
      </c>
      <c r="AO24" s="208">
        <v>204</v>
      </c>
      <c r="AP24" s="197">
        <v>2403</v>
      </c>
      <c r="AQ24" s="65">
        <v>708</v>
      </c>
      <c r="AR24" s="129">
        <f t="shared" ref="AR24:AR28" si="11">AQ24*6</f>
        <v>4248</v>
      </c>
      <c r="AS24" s="47">
        <v>474</v>
      </c>
      <c r="AT24" s="129">
        <f t="shared" ref="AT24:AT28" si="12">AS24*6</f>
        <v>2844</v>
      </c>
    </row>
    <row r="25" spans="1:46" s="10" customFormat="1" ht="79.5" customHeight="1">
      <c r="A25" s="151"/>
      <c r="B25" s="152"/>
      <c r="C25" s="38" t="s">
        <v>75</v>
      </c>
      <c r="D25" s="58" t="s">
        <v>103</v>
      </c>
      <c r="E25" s="49">
        <v>2646</v>
      </c>
      <c r="F25" s="40">
        <v>0.24399999999999999</v>
      </c>
      <c r="G25" s="41">
        <v>868</v>
      </c>
      <c r="H25" s="41">
        <v>670</v>
      </c>
      <c r="I25" s="14">
        <v>349</v>
      </c>
      <c r="J25" s="14">
        <v>5</v>
      </c>
      <c r="K25" s="14">
        <v>24</v>
      </c>
      <c r="L25" s="14">
        <v>20</v>
      </c>
      <c r="M25" s="14">
        <v>8</v>
      </c>
      <c r="N25" s="14">
        <v>0</v>
      </c>
      <c r="O25" s="14">
        <v>19</v>
      </c>
      <c r="P25" s="14">
        <v>0</v>
      </c>
      <c r="Q25" s="14">
        <v>47</v>
      </c>
      <c r="R25" s="14">
        <v>6</v>
      </c>
      <c r="S25" s="14">
        <v>9</v>
      </c>
      <c r="T25" s="14">
        <v>0</v>
      </c>
      <c r="U25" s="14">
        <v>0</v>
      </c>
      <c r="V25" s="14">
        <v>4</v>
      </c>
      <c r="W25" s="14">
        <v>64</v>
      </c>
      <c r="X25" s="14">
        <v>0</v>
      </c>
      <c r="Y25" s="14">
        <v>7</v>
      </c>
      <c r="Z25" s="14">
        <v>20</v>
      </c>
      <c r="AA25" s="14">
        <v>0</v>
      </c>
      <c r="AB25" s="14">
        <v>1</v>
      </c>
      <c r="AC25" s="14">
        <v>6</v>
      </c>
      <c r="AD25" s="14">
        <v>1</v>
      </c>
      <c r="AE25" s="14">
        <v>0</v>
      </c>
      <c r="AF25" s="52">
        <f t="shared" si="10"/>
        <v>155</v>
      </c>
      <c r="AG25" s="45">
        <v>155</v>
      </c>
      <c r="AH25" s="45">
        <v>0</v>
      </c>
      <c r="AI25" s="45">
        <v>0</v>
      </c>
      <c r="AJ25" s="45">
        <v>0</v>
      </c>
      <c r="AK25" s="45">
        <v>0</v>
      </c>
      <c r="AL25" s="45">
        <v>2084</v>
      </c>
      <c r="AM25" s="45">
        <v>145</v>
      </c>
      <c r="AN25" s="64">
        <v>300</v>
      </c>
      <c r="AO25" s="208">
        <v>127</v>
      </c>
      <c r="AP25" s="197">
        <v>1766</v>
      </c>
      <c r="AQ25" s="65">
        <v>127</v>
      </c>
      <c r="AR25" s="129">
        <f t="shared" si="11"/>
        <v>762</v>
      </c>
      <c r="AS25" s="47">
        <v>119</v>
      </c>
      <c r="AT25" s="129">
        <f t="shared" si="12"/>
        <v>714</v>
      </c>
    </row>
    <row r="26" spans="1:46" s="10" customFormat="1" ht="79.5" customHeight="1">
      <c r="A26" s="151"/>
      <c r="B26" s="152"/>
      <c r="C26" s="38" t="s">
        <v>64</v>
      </c>
      <c r="D26" s="58" t="s">
        <v>104</v>
      </c>
      <c r="E26" s="49">
        <v>1221</v>
      </c>
      <c r="F26" s="40">
        <v>0.124</v>
      </c>
      <c r="G26" s="41">
        <v>756</v>
      </c>
      <c r="H26" s="41">
        <v>551</v>
      </c>
      <c r="I26" s="14">
        <v>193</v>
      </c>
      <c r="J26" s="14">
        <v>3</v>
      </c>
      <c r="K26" s="14">
        <v>11</v>
      </c>
      <c r="L26" s="14">
        <v>14</v>
      </c>
      <c r="M26" s="14">
        <v>5</v>
      </c>
      <c r="N26" s="14">
        <v>0</v>
      </c>
      <c r="O26" s="14">
        <v>6</v>
      </c>
      <c r="P26" s="14">
        <v>6</v>
      </c>
      <c r="Q26" s="14">
        <v>30</v>
      </c>
      <c r="R26" s="14">
        <v>17</v>
      </c>
      <c r="S26" s="14">
        <v>4</v>
      </c>
      <c r="T26" s="14">
        <v>1</v>
      </c>
      <c r="U26" s="14">
        <v>0</v>
      </c>
      <c r="V26" s="14">
        <v>21</v>
      </c>
      <c r="W26" s="14">
        <v>11</v>
      </c>
      <c r="X26" s="14">
        <v>0</v>
      </c>
      <c r="Y26" s="14">
        <v>1</v>
      </c>
      <c r="Z26" s="14">
        <v>5</v>
      </c>
      <c r="AA26" s="14">
        <v>0</v>
      </c>
      <c r="AB26" s="14">
        <v>1</v>
      </c>
      <c r="AC26" s="14">
        <v>2</v>
      </c>
      <c r="AD26" s="14">
        <v>4</v>
      </c>
      <c r="AE26" s="14">
        <v>2</v>
      </c>
      <c r="AF26" s="52">
        <f t="shared" si="10"/>
        <v>157</v>
      </c>
      <c r="AG26" s="45">
        <v>157</v>
      </c>
      <c r="AH26" s="45">
        <v>0</v>
      </c>
      <c r="AI26" s="45">
        <v>0</v>
      </c>
      <c r="AJ26" s="45">
        <v>0</v>
      </c>
      <c r="AK26" s="45">
        <v>0</v>
      </c>
      <c r="AL26" s="45">
        <v>487</v>
      </c>
      <c r="AM26" s="45">
        <v>53</v>
      </c>
      <c r="AN26" s="64">
        <v>170</v>
      </c>
      <c r="AO26" s="208">
        <v>45</v>
      </c>
      <c r="AP26" s="197">
        <v>317</v>
      </c>
      <c r="AQ26" s="65">
        <v>74</v>
      </c>
      <c r="AR26" s="129">
        <f t="shared" si="11"/>
        <v>444</v>
      </c>
      <c r="AS26" s="47">
        <v>49</v>
      </c>
      <c r="AT26" s="129">
        <f t="shared" si="12"/>
        <v>294</v>
      </c>
    </row>
    <row r="27" spans="1:46" s="10" customFormat="1" ht="79.5" customHeight="1">
      <c r="A27" s="151"/>
      <c r="B27" s="152"/>
      <c r="C27" s="20" t="s">
        <v>64</v>
      </c>
      <c r="D27" s="56" t="s">
        <v>105</v>
      </c>
      <c r="E27" s="11">
        <v>593</v>
      </c>
      <c r="F27" s="8">
        <v>0.111</v>
      </c>
      <c r="G27" s="21">
        <v>232</v>
      </c>
      <c r="H27" s="21">
        <v>231</v>
      </c>
      <c r="I27" s="7">
        <v>90</v>
      </c>
      <c r="J27" s="7">
        <v>0</v>
      </c>
      <c r="K27" s="7">
        <v>0</v>
      </c>
      <c r="L27" s="7">
        <v>5</v>
      </c>
      <c r="M27" s="7">
        <v>0</v>
      </c>
      <c r="N27" s="7">
        <v>1</v>
      </c>
      <c r="O27" s="7">
        <v>5</v>
      </c>
      <c r="P27" s="7">
        <v>14</v>
      </c>
      <c r="Q27" s="7">
        <v>14</v>
      </c>
      <c r="R27" s="7">
        <v>8</v>
      </c>
      <c r="S27" s="7">
        <v>0</v>
      </c>
      <c r="T27" s="7">
        <v>0</v>
      </c>
      <c r="U27" s="7">
        <v>0</v>
      </c>
      <c r="V27" s="7">
        <v>2</v>
      </c>
      <c r="W27" s="7">
        <v>3</v>
      </c>
      <c r="X27" s="7">
        <v>0</v>
      </c>
      <c r="Y27" s="7">
        <v>0</v>
      </c>
      <c r="Z27" s="7">
        <v>0</v>
      </c>
      <c r="AA27" s="7">
        <v>0</v>
      </c>
      <c r="AB27" s="7">
        <v>0</v>
      </c>
      <c r="AC27" s="7">
        <v>0</v>
      </c>
      <c r="AD27" s="7">
        <v>0</v>
      </c>
      <c r="AE27" s="7">
        <v>0</v>
      </c>
      <c r="AF27" s="52">
        <f t="shared" si="10"/>
        <v>10</v>
      </c>
      <c r="AG27" s="9">
        <v>10</v>
      </c>
      <c r="AH27" s="9">
        <v>0</v>
      </c>
      <c r="AI27" s="9">
        <v>0</v>
      </c>
      <c r="AJ27" s="9">
        <v>0</v>
      </c>
      <c r="AK27" s="9">
        <v>0</v>
      </c>
      <c r="AL27" s="9">
        <v>476</v>
      </c>
      <c r="AM27" s="9">
        <v>83</v>
      </c>
      <c r="AN27" s="72">
        <v>102</v>
      </c>
      <c r="AO27" s="210">
        <v>112</v>
      </c>
      <c r="AP27" s="197">
        <v>110</v>
      </c>
      <c r="AQ27" s="137">
        <v>60</v>
      </c>
      <c r="AR27" s="129">
        <f t="shared" si="11"/>
        <v>360</v>
      </c>
      <c r="AS27" s="23">
        <v>15</v>
      </c>
      <c r="AT27" s="129">
        <f t="shared" si="12"/>
        <v>90</v>
      </c>
    </row>
    <row r="28" spans="1:46" s="10" customFormat="1" ht="79.5" customHeight="1">
      <c r="A28" s="151"/>
      <c r="B28" s="152"/>
      <c r="C28" s="66" t="s">
        <v>64</v>
      </c>
      <c r="D28" s="56" t="s">
        <v>106</v>
      </c>
      <c r="E28" s="7">
        <v>915</v>
      </c>
      <c r="F28" s="8">
        <v>0.127</v>
      </c>
      <c r="G28" s="21">
        <v>798</v>
      </c>
      <c r="H28" s="33">
        <v>534</v>
      </c>
      <c r="I28" s="7">
        <v>183</v>
      </c>
      <c r="J28" s="7">
        <v>3</v>
      </c>
      <c r="K28" s="7">
        <v>16</v>
      </c>
      <c r="L28" s="7">
        <v>5</v>
      </c>
      <c r="M28" s="7">
        <v>3</v>
      </c>
      <c r="N28" s="7">
        <v>1</v>
      </c>
      <c r="O28" s="7">
        <v>0</v>
      </c>
      <c r="P28" s="7">
        <v>8</v>
      </c>
      <c r="Q28" s="7">
        <v>10</v>
      </c>
      <c r="R28" s="7">
        <v>0</v>
      </c>
      <c r="S28" s="7">
        <v>4</v>
      </c>
      <c r="T28" s="7">
        <v>4</v>
      </c>
      <c r="U28" s="7">
        <v>0</v>
      </c>
      <c r="V28" s="7">
        <v>3</v>
      </c>
      <c r="W28" s="7">
        <v>19</v>
      </c>
      <c r="X28" s="7">
        <v>0</v>
      </c>
      <c r="Y28" s="7">
        <v>0</v>
      </c>
      <c r="Z28" s="7">
        <v>0</v>
      </c>
      <c r="AA28" s="7">
        <v>0</v>
      </c>
      <c r="AB28" s="7">
        <v>0</v>
      </c>
      <c r="AC28" s="7">
        <v>4</v>
      </c>
      <c r="AD28" s="7">
        <v>1</v>
      </c>
      <c r="AE28" s="7">
        <v>2</v>
      </c>
      <c r="AF28" s="52">
        <f t="shared" si="10"/>
        <v>255</v>
      </c>
      <c r="AG28" s="9">
        <v>255</v>
      </c>
      <c r="AH28" s="9">
        <v>11</v>
      </c>
      <c r="AI28" s="9">
        <v>11</v>
      </c>
      <c r="AJ28" s="9">
        <v>0</v>
      </c>
      <c r="AK28" s="9">
        <v>0</v>
      </c>
      <c r="AL28" s="9">
        <v>591</v>
      </c>
      <c r="AM28" s="9">
        <v>187</v>
      </c>
      <c r="AN28" s="72">
        <v>165</v>
      </c>
      <c r="AO28" s="207">
        <v>40</v>
      </c>
      <c r="AP28" s="197">
        <v>162</v>
      </c>
      <c r="AQ28" s="137">
        <v>26</v>
      </c>
      <c r="AR28" s="129">
        <f t="shared" si="11"/>
        <v>156</v>
      </c>
      <c r="AS28" s="23">
        <v>72</v>
      </c>
      <c r="AT28" s="129">
        <f t="shared" si="12"/>
        <v>432</v>
      </c>
    </row>
    <row r="29" spans="1:46" s="10" customFormat="1" ht="79.5" customHeight="1" thickBot="1">
      <c r="A29" s="153"/>
      <c r="B29" s="154"/>
      <c r="C29" s="113" t="s">
        <v>64</v>
      </c>
      <c r="D29" s="114" t="s">
        <v>107</v>
      </c>
      <c r="E29" s="115">
        <v>976</v>
      </c>
      <c r="F29" s="116">
        <v>0.21099999999999999</v>
      </c>
      <c r="G29" s="117">
        <v>202</v>
      </c>
      <c r="H29" s="117">
        <v>213</v>
      </c>
      <c r="I29" s="118">
        <v>92</v>
      </c>
      <c r="J29" s="118">
        <v>0</v>
      </c>
      <c r="K29" s="118">
        <v>0</v>
      </c>
      <c r="L29" s="118">
        <v>7</v>
      </c>
      <c r="M29" s="118">
        <v>3</v>
      </c>
      <c r="N29" s="118">
        <v>1</v>
      </c>
      <c r="O29" s="118">
        <v>6</v>
      </c>
      <c r="P29" s="118">
        <v>0</v>
      </c>
      <c r="Q29" s="118">
        <v>14</v>
      </c>
      <c r="R29" s="118">
        <v>15</v>
      </c>
      <c r="S29" s="118">
        <v>0</v>
      </c>
      <c r="T29" s="118">
        <v>0</v>
      </c>
      <c r="U29" s="118">
        <v>0</v>
      </c>
      <c r="V29" s="118">
        <v>2</v>
      </c>
      <c r="W29" s="118">
        <v>9</v>
      </c>
      <c r="X29" s="118">
        <v>0</v>
      </c>
      <c r="Y29" s="118">
        <v>1</v>
      </c>
      <c r="Z29" s="118">
        <v>0</v>
      </c>
      <c r="AA29" s="118">
        <v>0</v>
      </c>
      <c r="AB29" s="89">
        <v>0</v>
      </c>
      <c r="AC29" s="89">
        <v>0</v>
      </c>
      <c r="AD29" s="89">
        <v>0</v>
      </c>
      <c r="AE29" s="89">
        <v>0</v>
      </c>
      <c r="AF29" s="123">
        <f t="shared" ref="AF29" si="13">AG29+AK29</f>
        <v>0</v>
      </c>
      <c r="AG29" s="92">
        <v>0</v>
      </c>
      <c r="AH29" s="92">
        <v>0</v>
      </c>
      <c r="AI29" s="92">
        <v>0</v>
      </c>
      <c r="AJ29" s="92">
        <v>0</v>
      </c>
      <c r="AK29" s="92">
        <v>0</v>
      </c>
      <c r="AL29" s="92">
        <v>460</v>
      </c>
      <c r="AM29" s="92">
        <v>50</v>
      </c>
      <c r="AN29" s="119">
        <v>153</v>
      </c>
      <c r="AO29" s="211">
        <v>30</v>
      </c>
      <c r="AP29" s="198">
        <v>544</v>
      </c>
      <c r="AQ29" s="140">
        <v>20</v>
      </c>
      <c r="AR29" s="132">
        <f t="shared" si="9"/>
        <v>120</v>
      </c>
      <c r="AS29" s="93">
        <v>28</v>
      </c>
      <c r="AT29" s="132">
        <f t="shared" si="9"/>
        <v>168</v>
      </c>
    </row>
    <row r="30" spans="1:46" s="10" customFormat="1" ht="79.5" customHeight="1">
      <c r="A30" s="155" t="s">
        <v>53</v>
      </c>
      <c r="B30" s="156"/>
      <c r="C30" s="38" t="s">
        <v>75</v>
      </c>
      <c r="D30" s="58" t="s">
        <v>108</v>
      </c>
      <c r="E30" s="49">
        <v>6180</v>
      </c>
      <c r="F30" s="40">
        <v>0.28399999999999997</v>
      </c>
      <c r="G30" s="41">
        <v>3404</v>
      </c>
      <c r="H30" s="51">
        <v>2979</v>
      </c>
      <c r="I30" s="14">
        <v>981</v>
      </c>
      <c r="J30" s="14">
        <v>30</v>
      </c>
      <c r="K30" s="14">
        <v>29</v>
      </c>
      <c r="L30" s="14">
        <v>11</v>
      </c>
      <c r="M30" s="14">
        <v>21</v>
      </c>
      <c r="N30" s="14">
        <v>4</v>
      </c>
      <c r="O30" s="14">
        <v>14</v>
      </c>
      <c r="P30" s="14">
        <v>6</v>
      </c>
      <c r="Q30" s="14">
        <v>35</v>
      </c>
      <c r="R30" s="14">
        <v>18</v>
      </c>
      <c r="S30" s="14">
        <v>9</v>
      </c>
      <c r="T30" s="14">
        <v>3</v>
      </c>
      <c r="U30" s="14">
        <v>0</v>
      </c>
      <c r="V30" s="14">
        <v>27</v>
      </c>
      <c r="W30" s="14">
        <v>65</v>
      </c>
      <c r="X30" s="14">
        <v>0</v>
      </c>
      <c r="Y30" s="14">
        <v>1</v>
      </c>
      <c r="Z30" s="14">
        <v>16</v>
      </c>
      <c r="AA30" s="67">
        <v>0</v>
      </c>
      <c r="AB30" s="88">
        <v>0</v>
      </c>
      <c r="AC30" s="68">
        <v>2</v>
      </c>
      <c r="AD30" s="68">
        <v>2</v>
      </c>
      <c r="AE30" s="68">
        <v>2</v>
      </c>
      <c r="AF30" s="70">
        <f t="shared" ref="AF30:AF32" si="14">AG30+AK30</f>
        <v>596</v>
      </c>
      <c r="AG30" s="69">
        <v>526</v>
      </c>
      <c r="AH30" s="69">
        <v>4</v>
      </c>
      <c r="AI30" s="69">
        <v>7</v>
      </c>
      <c r="AJ30" s="69">
        <v>66</v>
      </c>
      <c r="AK30" s="69">
        <v>70</v>
      </c>
      <c r="AL30" s="70">
        <v>7563</v>
      </c>
      <c r="AM30" s="69">
        <v>672</v>
      </c>
      <c r="AN30" s="111">
        <v>3694</v>
      </c>
      <c r="AO30" s="212">
        <v>193</v>
      </c>
      <c r="AP30" s="199">
        <v>1284</v>
      </c>
      <c r="AQ30" s="112">
        <v>3129</v>
      </c>
      <c r="AR30" s="82">
        <f t="shared" ref="AR30" si="15">AQ30*6</f>
        <v>18774</v>
      </c>
      <c r="AS30" s="71">
        <v>212</v>
      </c>
      <c r="AT30" s="133">
        <f t="shared" ref="AT30:AT31" si="16">AS30*6</f>
        <v>1272</v>
      </c>
    </row>
    <row r="31" spans="1:46" s="10" customFormat="1" ht="79.5" customHeight="1">
      <c r="A31" s="157"/>
      <c r="B31" s="158"/>
      <c r="C31" s="38" t="s">
        <v>75</v>
      </c>
      <c r="D31" s="58" t="s">
        <v>109</v>
      </c>
      <c r="E31" s="49">
        <v>2495</v>
      </c>
      <c r="F31" s="40">
        <v>0.26300000000000001</v>
      </c>
      <c r="G31" s="41">
        <v>1013</v>
      </c>
      <c r="H31" s="51">
        <v>421</v>
      </c>
      <c r="I31" s="14">
        <v>178</v>
      </c>
      <c r="J31" s="14">
        <v>0</v>
      </c>
      <c r="K31" s="14">
        <v>0</v>
      </c>
      <c r="L31" s="14">
        <v>16</v>
      </c>
      <c r="M31" s="14">
        <v>6</v>
      </c>
      <c r="N31" s="14">
        <v>0</v>
      </c>
      <c r="O31" s="14">
        <v>16</v>
      </c>
      <c r="P31" s="14">
        <v>6</v>
      </c>
      <c r="Q31" s="14">
        <v>43</v>
      </c>
      <c r="R31" s="14">
        <v>9</v>
      </c>
      <c r="S31" s="14">
        <v>0</v>
      </c>
      <c r="T31" s="14">
        <v>0</v>
      </c>
      <c r="U31" s="14">
        <v>0</v>
      </c>
      <c r="V31" s="14">
        <v>5</v>
      </c>
      <c r="W31" s="14">
        <v>15</v>
      </c>
      <c r="X31" s="14">
        <v>0</v>
      </c>
      <c r="Y31" s="14">
        <v>0</v>
      </c>
      <c r="Z31" s="14">
        <v>0</v>
      </c>
      <c r="AA31" s="67">
        <v>0</v>
      </c>
      <c r="AB31" s="7">
        <v>0</v>
      </c>
      <c r="AC31" s="7">
        <v>0</v>
      </c>
      <c r="AD31" s="7">
        <v>3</v>
      </c>
      <c r="AE31" s="7">
        <v>0</v>
      </c>
      <c r="AF31" s="35">
        <f t="shared" si="14"/>
        <v>202</v>
      </c>
      <c r="AG31" s="9">
        <v>202</v>
      </c>
      <c r="AH31" s="9">
        <v>3</v>
      </c>
      <c r="AI31" s="9">
        <v>0</v>
      </c>
      <c r="AJ31" s="9">
        <v>0</v>
      </c>
      <c r="AK31" s="9">
        <v>0</v>
      </c>
      <c r="AL31" s="35">
        <v>1025</v>
      </c>
      <c r="AM31" s="9">
        <v>214</v>
      </c>
      <c r="AN31" s="72">
        <v>150</v>
      </c>
      <c r="AO31" s="207">
        <v>126</v>
      </c>
      <c r="AP31" s="197">
        <v>1576</v>
      </c>
      <c r="AQ31" s="137">
        <v>219</v>
      </c>
      <c r="AR31" s="36">
        <f>AQ31*6</f>
        <v>1314</v>
      </c>
      <c r="AS31" s="23">
        <v>199</v>
      </c>
      <c r="AT31" s="136">
        <f t="shared" si="16"/>
        <v>1194</v>
      </c>
    </row>
    <row r="32" spans="1:46" s="10" customFormat="1" ht="79.5" customHeight="1">
      <c r="A32" s="157"/>
      <c r="B32" s="158"/>
      <c r="C32" s="38" t="s">
        <v>64</v>
      </c>
      <c r="D32" s="58" t="s">
        <v>110</v>
      </c>
      <c r="E32" s="49">
        <v>769</v>
      </c>
      <c r="F32" s="40">
        <v>0.20499999999999999</v>
      </c>
      <c r="G32" s="41">
        <v>379</v>
      </c>
      <c r="H32" s="51">
        <v>348</v>
      </c>
      <c r="I32" s="14">
        <v>152</v>
      </c>
      <c r="J32" s="14">
        <v>0</v>
      </c>
      <c r="K32" s="14">
        <v>0</v>
      </c>
      <c r="L32" s="14">
        <v>3</v>
      </c>
      <c r="M32" s="14">
        <v>3</v>
      </c>
      <c r="N32" s="14">
        <v>0</v>
      </c>
      <c r="O32" s="14">
        <v>11</v>
      </c>
      <c r="P32" s="14">
        <v>1</v>
      </c>
      <c r="Q32" s="14">
        <v>16</v>
      </c>
      <c r="R32" s="14">
        <v>43</v>
      </c>
      <c r="S32" s="14">
        <v>2</v>
      </c>
      <c r="T32" s="14">
        <v>0</v>
      </c>
      <c r="U32" s="14">
        <v>0</v>
      </c>
      <c r="V32" s="14">
        <v>0</v>
      </c>
      <c r="W32" s="14">
        <v>10</v>
      </c>
      <c r="X32" s="14">
        <v>0</v>
      </c>
      <c r="Y32" s="14">
        <v>1</v>
      </c>
      <c r="Z32" s="14">
        <v>0</v>
      </c>
      <c r="AA32" s="67">
        <v>0</v>
      </c>
      <c r="AB32" s="14">
        <v>0</v>
      </c>
      <c r="AC32" s="14">
        <v>0</v>
      </c>
      <c r="AD32" s="14">
        <v>0</v>
      </c>
      <c r="AE32" s="14">
        <v>0</v>
      </c>
      <c r="AF32" s="35">
        <f t="shared" si="14"/>
        <v>0</v>
      </c>
      <c r="AG32" s="45">
        <v>0</v>
      </c>
      <c r="AH32" s="45">
        <v>0</v>
      </c>
      <c r="AI32" s="45">
        <v>0</v>
      </c>
      <c r="AJ32" s="45">
        <v>0</v>
      </c>
      <c r="AK32" s="45">
        <v>0</v>
      </c>
      <c r="AL32" s="52">
        <v>742</v>
      </c>
      <c r="AM32" s="45">
        <v>16</v>
      </c>
      <c r="AN32" s="64">
        <v>76</v>
      </c>
      <c r="AO32" s="208">
        <v>67</v>
      </c>
      <c r="AP32" s="197">
        <v>111</v>
      </c>
      <c r="AQ32" s="65">
        <v>36</v>
      </c>
      <c r="AR32" s="129">
        <f>AQ32*6</f>
        <v>216</v>
      </c>
      <c r="AS32" s="47">
        <v>125</v>
      </c>
      <c r="AT32" s="136">
        <f>AS32*6</f>
        <v>750</v>
      </c>
    </row>
    <row r="33" spans="1:46" s="10" customFormat="1" ht="79.5" customHeight="1">
      <c r="A33" s="157"/>
      <c r="B33" s="158"/>
      <c r="C33" s="20" t="s">
        <v>64</v>
      </c>
      <c r="D33" s="56" t="s">
        <v>111</v>
      </c>
      <c r="E33" s="7">
        <v>844</v>
      </c>
      <c r="F33" s="8">
        <v>0.108</v>
      </c>
      <c r="G33" s="21">
        <v>540</v>
      </c>
      <c r="H33" s="21">
        <v>319</v>
      </c>
      <c r="I33" s="7">
        <v>140</v>
      </c>
      <c r="J33" s="7">
        <v>0</v>
      </c>
      <c r="K33" s="7">
        <v>0</v>
      </c>
      <c r="L33" s="7">
        <v>3</v>
      </c>
      <c r="M33" s="7">
        <v>4</v>
      </c>
      <c r="N33" s="7">
        <v>0</v>
      </c>
      <c r="O33" s="7">
        <v>15</v>
      </c>
      <c r="P33" s="7">
        <v>8</v>
      </c>
      <c r="Q33" s="7">
        <v>15</v>
      </c>
      <c r="R33" s="7">
        <v>16</v>
      </c>
      <c r="S33" s="7">
        <v>0</v>
      </c>
      <c r="T33" s="7">
        <v>0</v>
      </c>
      <c r="U33" s="7">
        <v>0</v>
      </c>
      <c r="V33" s="7">
        <v>1</v>
      </c>
      <c r="W33" s="7">
        <v>15</v>
      </c>
      <c r="X33" s="7">
        <v>0</v>
      </c>
      <c r="Y33" s="7">
        <v>0</v>
      </c>
      <c r="Z33" s="7">
        <v>2</v>
      </c>
      <c r="AA33" s="7">
        <v>5</v>
      </c>
      <c r="AB33" s="7">
        <v>0</v>
      </c>
      <c r="AC33" s="7">
        <v>0</v>
      </c>
      <c r="AD33" s="7">
        <v>0</v>
      </c>
      <c r="AE33" s="7">
        <v>0</v>
      </c>
      <c r="AF33" s="35">
        <f t="shared" ref="AF33:AF40" si="17">AG33+AK33</f>
        <v>0</v>
      </c>
      <c r="AG33" s="9">
        <v>0</v>
      </c>
      <c r="AH33" s="9">
        <v>0</v>
      </c>
      <c r="AI33" s="9">
        <v>0</v>
      </c>
      <c r="AJ33" s="9">
        <v>0</v>
      </c>
      <c r="AK33" s="9">
        <v>0</v>
      </c>
      <c r="AL33" s="9">
        <v>940</v>
      </c>
      <c r="AM33" s="9">
        <v>92</v>
      </c>
      <c r="AN33" s="72">
        <v>164</v>
      </c>
      <c r="AO33" s="207">
        <v>4</v>
      </c>
      <c r="AP33" s="197">
        <v>1012</v>
      </c>
      <c r="AQ33" s="137">
        <v>28</v>
      </c>
      <c r="AR33" s="36">
        <f>AQ33*6</f>
        <v>168</v>
      </c>
      <c r="AS33" s="23">
        <v>86</v>
      </c>
      <c r="AT33" s="132">
        <f>AS33*6</f>
        <v>516</v>
      </c>
    </row>
    <row r="34" spans="1:46" s="10" customFormat="1" ht="79.5" customHeight="1" thickBot="1">
      <c r="A34" s="161"/>
      <c r="B34" s="162"/>
      <c r="C34" s="53" t="s">
        <v>81</v>
      </c>
      <c r="D34" s="95" t="s">
        <v>112</v>
      </c>
      <c r="E34" s="89">
        <v>2188</v>
      </c>
      <c r="F34" s="90">
        <v>0.23699999999999999</v>
      </c>
      <c r="G34" s="91">
        <v>320</v>
      </c>
      <c r="H34" s="91">
        <v>110</v>
      </c>
      <c r="I34" s="89">
        <v>87</v>
      </c>
      <c r="J34" s="89">
        <v>17</v>
      </c>
      <c r="K34" s="89">
        <v>15</v>
      </c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>
        <v>2</v>
      </c>
      <c r="AC34" s="89">
        <v>1</v>
      </c>
      <c r="AD34" s="89"/>
      <c r="AE34" s="89"/>
      <c r="AF34" s="123">
        <f t="shared" si="17"/>
        <v>116</v>
      </c>
      <c r="AG34" s="92">
        <v>116</v>
      </c>
      <c r="AH34" s="92">
        <v>0</v>
      </c>
      <c r="AI34" s="92">
        <v>0</v>
      </c>
      <c r="AJ34" s="92">
        <v>0</v>
      </c>
      <c r="AK34" s="92">
        <v>0</v>
      </c>
      <c r="AL34" s="92">
        <v>655</v>
      </c>
      <c r="AM34" s="92">
        <v>127</v>
      </c>
      <c r="AN34" s="119">
        <v>100</v>
      </c>
      <c r="AO34" s="211">
        <v>62</v>
      </c>
      <c r="AP34" s="198">
        <v>11</v>
      </c>
      <c r="AQ34" s="140">
        <v>41</v>
      </c>
      <c r="AR34" s="132">
        <f>AQ34*6</f>
        <v>246</v>
      </c>
      <c r="AS34" s="93">
        <v>23</v>
      </c>
      <c r="AT34" s="101">
        <f>AS34*6</f>
        <v>138</v>
      </c>
    </row>
    <row r="35" spans="1:46" s="10" customFormat="1" ht="79.5" customHeight="1">
      <c r="A35" s="155" t="s">
        <v>54</v>
      </c>
      <c r="B35" s="156"/>
      <c r="C35" s="50" t="s">
        <v>75</v>
      </c>
      <c r="D35" s="60" t="s">
        <v>113</v>
      </c>
      <c r="E35" s="75">
        <v>2856</v>
      </c>
      <c r="F35" s="77">
        <v>0.13500000000000001</v>
      </c>
      <c r="G35" s="78">
        <v>1808</v>
      </c>
      <c r="H35" s="79">
        <v>1393</v>
      </c>
      <c r="I35" s="75">
        <v>463</v>
      </c>
      <c r="J35" s="75">
        <v>1</v>
      </c>
      <c r="K35" s="75">
        <v>0</v>
      </c>
      <c r="L35" s="75">
        <v>15</v>
      </c>
      <c r="M35" s="75">
        <v>8</v>
      </c>
      <c r="N35" s="75">
        <v>0</v>
      </c>
      <c r="O35" s="75">
        <v>33</v>
      </c>
      <c r="P35" s="75">
        <v>29</v>
      </c>
      <c r="Q35" s="75">
        <v>37</v>
      </c>
      <c r="R35" s="75">
        <v>29</v>
      </c>
      <c r="S35" s="75">
        <v>14</v>
      </c>
      <c r="T35" s="75">
        <v>5</v>
      </c>
      <c r="U35" s="75">
        <v>0</v>
      </c>
      <c r="V35" s="75">
        <v>20</v>
      </c>
      <c r="W35" s="75">
        <v>76</v>
      </c>
      <c r="X35" s="75">
        <v>0</v>
      </c>
      <c r="Y35" s="75">
        <v>3</v>
      </c>
      <c r="Z35" s="75">
        <v>6</v>
      </c>
      <c r="AA35" s="75">
        <v>2</v>
      </c>
      <c r="AB35" s="75">
        <v>0</v>
      </c>
      <c r="AC35" s="75">
        <v>2</v>
      </c>
      <c r="AD35" s="75">
        <v>2</v>
      </c>
      <c r="AE35" s="75">
        <v>2</v>
      </c>
      <c r="AF35" s="70">
        <f t="shared" si="17"/>
        <v>340</v>
      </c>
      <c r="AG35" s="80">
        <v>319</v>
      </c>
      <c r="AH35" s="80">
        <v>0</v>
      </c>
      <c r="AI35" s="80">
        <v>22</v>
      </c>
      <c r="AJ35" s="80">
        <v>0</v>
      </c>
      <c r="AK35" s="80">
        <v>21</v>
      </c>
      <c r="AL35" s="81">
        <v>3164</v>
      </c>
      <c r="AM35" s="80">
        <v>197</v>
      </c>
      <c r="AN35" s="191">
        <v>603</v>
      </c>
      <c r="AO35" s="212">
        <v>70</v>
      </c>
      <c r="AP35" s="199">
        <v>1668</v>
      </c>
      <c r="AQ35" s="112">
        <v>211</v>
      </c>
      <c r="AR35" s="82">
        <f t="shared" ref="AR35" si="18">AQ35*6</f>
        <v>1266</v>
      </c>
      <c r="AS35" s="76">
        <v>507</v>
      </c>
      <c r="AT35" s="82">
        <f t="shared" ref="AT35" si="19">AS35*6</f>
        <v>3042</v>
      </c>
    </row>
    <row r="36" spans="1:46" s="10" customFormat="1" ht="79.5" customHeight="1">
      <c r="A36" s="157"/>
      <c r="B36" s="158"/>
      <c r="C36" s="20" t="s">
        <v>75</v>
      </c>
      <c r="D36" s="83" t="s">
        <v>114</v>
      </c>
      <c r="E36" s="84">
        <v>4132</v>
      </c>
      <c r="F36" s="85">
        <v>0.32400000000000001</v>
      </c>
      <c r="G36" s="21">
        <v>1167</v>
      </c>
      <c r="H36" s="33">
        <v>1205</v>
      </c>
      <c r="I36" s="84">
        <v>550</v>
      </c>
      <c r="J36" s="84">
        <v>1</v>
      </c>
      <c r="K36" s="84">
        <v>29</v>
      </c>
      <c r="L36" s="84">
        <v>19</v>
      </c>
      <c r="M36" s="84">
        <v>8</v>
      </c>
      <c r="N36" s="84">
        <v>2</v>
      </c>
      <c r="O36" s="84">
        <v>25</v>
      </c>
      <c r="P36" s="84">
        <v>5</v>
      </c>
      <c r="Q36" s="84">
        <v>38</v>
      </c>
      <c r="R36" s="84">
        <v>55</v>
      </c>
      <c r="S36" s="84">
        <v>0</v>
      </c>
      <c r="T36" s="84">
        <v>7</v>
      </c>
      <c r="U36" s="84">
        <v>0</v>
      </c>
      <c r="V36" s="84">
        <v>7</v>
      </c>
      <c r="W36" s="84">
        <v>41</v>
      </c>
      <c r="X36" s="84">
        <v>0</v>
      </c>
      <c r="Y36" s="84">
        <v>0</v>
      </c>
      <c r="Z36" s="84">
        <v>0</v>
      </c>
      <c r="AA36" s="84">
        <v>0</v>
      </c>
      <c r="AB36" s="84">
        <v>0</v>
      </c>
      <c r="AC36" s="84">
        <v>4</v>
      </c>
      <c r="AD36" s="84">
        <v>1</v>
      </c>
      <c r="AE36" s="84">
        <v>0</v>
      </c>
      <c r="AF36" s="35">
        <f t="shared" si="17"/>
        <v>209</v>
      </c>
      <c r="AG36" s="86">
        <v>209</v>
      </c>
      <c r="AH36" s="86">
        <v>0</v>
      </c>
      <c r="AI36" s="86">
        <v>0</v>
      </c>
      <c r="AJ36" s="86">
        <v>0</v>
      </c>
      <c r="AK36" s="86">
        <v>0</v>
      </c>
      <c r="AL36" s="87">
        <v>1284</v>
      </c>
      <c r="AM36" s="86">
        <v>223</v>
      </c>
      <c r="AN36" s="192">
        <v>614</v>
      </c>
      <c r="AO36" s="207">
        <v>230</v>
      </c>
      <c r="AP36" s="197">
        <v>620</v>
      </c>
      <c r="AQ36" s="137">
        <v>756</v>
      </c>
      <c r="AR36" s="36">
        <f>AQ36*6</f>
        <v>4536</v>
      </c>
      <c r="AS36" s="23">
        <v>345</v>
      </c>
      <c r="AT36" s="36">
        <f>AS36*6</f>
        <v>2070</v>
      </c>
    </row>
    <row r="37" spans="1:46" s="10" customFormat="1" ht="79.5" customHeight="1">
      <c r="A37" s="157"/>
      <c r="B37" s="158"/>
      <c r="C37" s="20" t="s">
        <v>64</v>
      </c>
      <c r="D37" s="83" t="s">
        <v>115</v>
      </c>
      <c r="E37" s="84">
        <v>2440</v>
      </c>
      <c r="F37" s="85">
        <v>0.17799999999999999</v>
      </c>
      <c r="G37" s="21">
        <v>1049</v>
      </c>
      <c r="H37" s="33">
        <v>696</v>
      </c>
      <c r="I37" s="84">
        <v>336</v>
      </c>
      <c r="J37" s="84">
        <v>0</v>
      </c>
      <c r="K37" s="84">
        <v>26</v>
      </c>
      <c r="L37" s="84">
        <v>17</v>
      </c>
      <c r="M37" s="84">
        <v>8</v>
      </c>
      <c r="N37" s="84">
        <v>13</v>
      </c>
      <c r="O37" s="84">
        <v>14</v>
      </c>
      <c r="P37" s="84">
        <v>35</v>
      </c>
      <c r="Q37" s="84">
        <v>26</v>
      </c>
      <c r="R37" s="84">
        <v>38</v>
      </c>
      <c r="S37" s="84">
        <v>2</v>
      </c>
      <c r="T37" s="84">
        <v>0</v>
      </c>
      <c r="U37" s="84">
        <v>0</v>
      </c>
      <c r="V37" s="84">
        <v>5</v>
      </c>
      <c r="W37" s="84">
        <v>51</v>
      </c>
      <c r="X37" s="84">
        <v>0</v>
      </c>
      <c r="Y37" s="84">
        <v>8</v>
      </c>
      <c r="Z37" s="84">
        <v>0</v>
      </c>
      <c r="AA37" s="84">
        <v>5</v>
      </c>
      <c r="AB37" s="84">
        <v>0</v>
      </c>
      <c r="AC37" s="84">
        <v>2</v>
      </c>
      <c r="AD37" s="84">
        <v>7</v>
      </c>
      <c r="AE37" s="84">
        <v>0</v>
      </c>
      <c r="AF37" s="35">
        <f t="shared" si="17"/>
        <v>283</v>
      </c>
      <c r="AG37" s="86">
        <v>283</v>
      </c>
      <c r="AH37" s="86">
        <v>0</v>
      </c>
      <c r="AI37" s="86">
        <v>0</v>
      </c>
      <c r="AJ37" s="86">
        <v>1</v>
      </c>
      <c r="AK37" s="86">
        <v>0</v>
      </c>
      <c r="AL37" s="87">
        <v>603</v>
      </c>
      <c r="AM37" s="86">
        <v>113</v>
      </c>
      <c r="AN37" s="192">
        <v>194</v>
      </c>
      <c r="AO37" s="207">
        <v>86</v>
      </c>
      <c r="AP37" s="197">
        <v>752</v>
      </c>
      <c r="AQ37" s="137">
        <v>91</v>
      </c>
      <c r="AR37" s="36">
        <f>AQ37*6</f>
        <v>546</v>
      </c>
      <c r="AS37" s="23">
        <v>60</v>
      </c>
      <c r="AT37" s="36">
        <f>AS37*6</f>
        <v>360</v>
      </c>
    </row>
    <row r="38" spans="1:46" s="10" customFormat="1" ht="79.5" customHeight="1" thickBot="1">
      <c r="A38" s="161"/>
      <c r="B38" s="162"/>
      <c r="C38" s="53" t="s">
        <v>81</v>
      </c>
      <c r="D38" s="74" t="s">
        <v>116</v>
      </c>
      <c r="E38" s="96">
        <v>2577</v>
      </c>
      <c r="F38" s="97">
        <v>0.497</v>
      </c>
      <c r="G38" s="44">
        <v>562</v>
      </c>
      <c r="H38" s="98">
        <v>221</v>
      </c>
      <c r="I38" s="96">
        <v>73</v>
      </c>
      <c r="J38" s="96">
        <v>10</v>
      </c>
      <c r="K38" s="96">
        <v>61</v>
      </c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>
        <v>0</v>
      </c>
      <c r="AC38" s="96">
        <v>2</v>
      </c>
      <c r="AD38" s="96"/>
      <c r="AE38" s="96"/>
      <c r="AF38" s="122">
        <f t="shared" si="17"/>
        <v>282</v>
      </c>
      <c r="AG38" s="99">
        <v>282</v>
      </c>
      <c r="AH38" s="99">
        <v>0</v>
      </c>
      <c r="AI38" s="99">
        <v>7</v>
      </c>
      <c r="AJ38" s="99">
        <v>0</v>
      </c>
      <c r="AK38" s="99">
        <v>0</v>
      </c>
      <c r="AL38" s="100">
        <v>960</v>
      </c>
      <c r="AM38" s="99">
        <v>303</v>
      </c>
      <c r="AN38" s="193">
        <v>116</v>
      </c>
      <c r="AO38" s="209">
        <v>633</v>
      </c>
      <c r="AP38" s="197">
        <v>1002</v>
      </c>
      <c r="AQ38" s="138">
        <v>104</v>
      </c>
      <c r="AR38" s="101">
        <f>AQ38*6</f>
        <v>624</v>
      </c>
      <c r="AS38" s="48">
        <v>45</v>
      </c>
      <c r="AT38" s="101">
        <f>AS38*6</f>
        <v>270</v>
      </c>
    </row>
    <row r="39" spans="1:46" s="10" customFormat="1" ht="78.75" customHeight="1">
      <c r="A39" s="149" t="s">
        <v>56</v>
      </c>
      <c r="B39" s="150"/>
      <c r="C39" s="50" t="s">
        <v>75</v>
      </c>
      <c r="D39" s="58" t="s">
        <v>117</v>
      </c>
      <c r="E39" s="14">
        <v>2465</v>
      </c>
      <c r="F39" s="40">
        <v>0.27200000000000002</v>
      </c>
      <c r="G39" s="41">
        <v>1118</v>
      </c>
      <c r="H39" s="41">
        <v>741</v>
      </c>
      <c r="I39" s="14">
        <v>300</v>
      </c>
      <c r="J39" s="14">
        <v>1</v>
      </c>
      <c r="K39" s="14">
        <v>17</v>
      </c>
      <c r="L39" s="14">
        <v>23</v>
      </c>
      <c r="M39" s="14">
        <v>7</v>
      </c>
      <c r="N39" s="14">
        <v>1</v>
      </c>
      <c r="O39" s="14">
        <v>16</v>
      </c>
      <c r="P39" s="14">
        <v>10</v>
      </c>
      <c r="Q39" s="14">
        <v>14</v>
      </c>
      <c r="R39" s="14">
        <v>4</v>
      </c>
      <c r="S39" s="14">
        <v>3</v>
      </c>
      <c r="T39" s="14">
        <v>1</v>
      </c>
      <c r="U39" s="14">
        <v>0</v>
      </c>
      <c r="V39" s="14">
        <v>11</v>
      </c>
      <c r="W39" s="14">
        <v>47</v>
      </c>
      <c r="X39" s="14">
        <v>0</v>
      </c>
      <c r="Y39" s="14">
        <v>0</v>
      </c>
      <c r="Z39" s="14">
        <v>0</v>
      </c>
      <c r="AA39" s="14">
        <v>0</v>
      </c>
      <c r="AB39" s="14">
        <v>0</v>
      </c>
      <c r="AC39" s="14">
        <v>1</v>
      </c>
      <c r="AD39" s="14">
        <v>2</v>
      </c>
      <c r="AE39" s="14">
        <v>0</v>
      </c>
      <c r="AF39" s="52">
        <f t="shared" si="17"/>
        <v>374</v>
      </c>
      <c r="AG39" s="45">
        <v>374</v>
      </c>
      <c r="AH39" s="45">
        <v>22</v>
      </c>
      <c r="AI39" s="45">
        <v>12</v>
      </c>
      <c r="AJ39" s="45">
        <v>0</v>
      </c>
      <c r="AK39" s="45">
        <v>0</v>
      </c>
      <c r="AL39" s="45">
        <v>1029</v>
      </c>
      <c r="AM39" s="45">
        <v>173</v>
      </c>
      <c r="AN39" s="64">
        <v>389</v>
      </c>
      <c r="AO39" s="208">
        <v>77</v>
      </c>
      <c r="AP39" s="197">
        <v>4071</v>
      </c>
      <c r="AQ39" s="65">
        <v>204</v>
      </c>
      <c r="AR39" s="129">
        <f>AQ39*6</f>
        <v>1224</v>
      </c>
      <c r="AS39" s="47">
        <v>182</v>
      </c>
      <c r="AT39" s="129">
        <f>AS39*6</f>
        <v>1092</v>
      </c>
    </row>
    <row r="40" spans="1:46" s="10" customFormat="1" ht="78.75" customHeight="1">
      <c r="A40" s="151"/>
      <c r="B40" s="152"/>
      <c r="C40" s="38" t="s">
        <v>64</v>
      </c>
      <c r="D40" s="58" t="s">
        <v>118</v>
      </c>
      <c r="E40" s="14">
        <v>1376</v>
      </c>
      <c r="F40" s="40">
        <v>0.153</v>
      </c>
      <c r="G40" s="41">
        <v>924</v>
      </c>
      <c r="H40" s="41">
        <v>473</v>
      </c>
      <c r="I40" s="14">
        <v>250</v>
      </c>
      <c r="J40" s="14">
        <v>0</v>
      </c>
      <c r="K40" s="14">
        <v>0</v>
      </c>
      <c r="L40" s="14">
        <v>8</v>
      </c>
      <c r="M40" s="14">
        <v>8</v>
      </c>
      <c r="N40" s="14">
        <v>0</v>
      </c>
      <c r="O40" s="14">
        <v>37</v>
      </c>
      <c r="P40" s="14">
        <v>4</v>
      </c>
      <c r="Q40" s="14">
        <v>33</v>
      </c>
      <c r="R40" s="14">
        <v>48</v>
      </c>
      <c r="S40" s="14">
        <v>2</v>
      </c>
      <c r="T40" s="14">
        <v>0</v>
      </c>
      <c r="U40" s="14">
        <v>0</v>
      </c>
      <c r="V40" s="14">
        <v>5</v>
      </c>
      <c r="W40" s="14">
        <v>17</v>
      </c>
      <c r="X40" s="14">
        <v>0</v>
      </c>
      <c r="Y40" s="14">
        <v>0</v>
      </c>
      <c r="Z40" s="14">
        <v>0</v>
      </c>
      <c r="AA40" s="14">
        <v>0</v>
      </c>
      <c r="AB40" s="14">
        <v>0</v>
      </c>
      <c r="AC40" s="14">
        <v>2</v>
      </c>
      <c r="AD40" s="14">
        <v>3</v>
      </c>
      <c r="AE40" s="14">
        <v>0</v>
      </c>
      <c r="AF40" s="52">
        <f t="shared" si="17"/>
        <v>154</v>
      </c>
      <c r="AG40" s="45">
        <v>154</v>
      </c>
      <c r="AH40" s="45">
        <v>0</v>
      </c>
      <c r="AI40" s="45">
        <v>0</v>
      </c>
      <c r="AJ40" s="45">
        <v>0</v>
      </c>
      <c r="AK40" s="45">
        <v>0</v>
      </c>
      <c r="AL40" s="45">
        <v>519</v>
      </c>
      <c r="AM40" s="45">
        <v>75</v>
      </c>
      <c r="AN40" s="64">
        <v>62</v>
      </c>
      <c r="AO40" s="208">
        <v>132</v>
      </c>
      <c r="AP40" s="197">
        <v>530</v>
      </c>
      <c r="AQ40" s="65">
        <v>204</v>
      </c>
      <c r="AR40" s="129">
        <f>AQ40*6</f>
        <v>1224</v>
      </c>
      <c r="AS40" s="47">
        <v>184</v>
      </c>
      <c r="AT40" s="129">
        <f>AS40*6</f>
        <v>1104</v>
      </c>
    </row>
    <row r="41" spans="1:46" s="10" customFormat="1" ht="78.75" customHeight="1">
      <c r="A41" s="151"/>
      <c r="B41" s="152"/>
      <c r="C41" s="20" t="s">
        <v>64</v>
      </c>
      <c r="D41" s="56" t="s">
        <v>119</v>
      </c>
      <c r="E41" s="7">
        <v>1571</v>
      </c>
      <c r="F41" s="8">
        <v>0.16400000000000001</v>
      </c>
      <c r="G41" s="21">
        <v>971</v>
      </c>
      <c r="H41" s="21">
        <v>609</v>
      </c>
      <c r="I41" s="7">
        <v>268</v>
      </c>
      <c r="J41" s="7">
        <v>0</v>
      </c>
      <c r="K41" s="7">
        <v>2</v>
      </c>
      <c r="L41" s="7">
        <v>6</v>
      </c>
      <c r="M41" s="7">
        <v>5</v>
      </c>
      <c r="N41" s="7">
        <v>0</v>
      </c>
      <c r="O41" s="7">
        <v>0</v>
      </c>
      <c r="P41" s="7">
        <v>0</v>
      </c>
      <c r="Q41" s="7">
        <v>22</v>
      </c>
      <c r="R41" s="7">
        <v>2</v>
      </c>
      <c r="S41" s="7">
        <v>1</v>
      </c>
      <c r="T41" s="7">
        <v>0</v>
      </c>
      <c r="U41" s="7">
        <v>0</v>
      </c>
      <c r="V41" s="7">
        <v>0</v>
      </c>
      <c r="W41" s="7">
        <v>19</v>
      </c>
      <c r="X41" s="7">
        <v>0</v>
      </c>
      <c r="Y41" s="7">
        <v>0</v>
      </c>
      <c r="Z41" s="7">
        <v>4</v>
      </c>
      <c r="AA41" s="7">
        <v>0</v>
      </c>
      <c r="AB41" s="7">
        <v>0</v>
      </c>
      <c r="AC41" s="7">
        <v>3</v>
      </c>
      <c r="AD41" s="7">
        <v>4</v>
      </c>
      <c r="AE41" s="7">
        <v>1</v>
      </c>
      <c r="AF41" s="52">
        <f t="shared" ref="AF41:AF43" si="20">AG41+AK41</f>
        <v>176</v>
      </c>
      <c r="AG41" s="9">
        <v>176</v>
      </c>
      <c r="AH41" s="9">
        <v>0</v>
      </c>
      <c r="AI41" s="9">
        <v>0</v>
      </c>
      <c r="AJ41" s="9">
        <v>0</v>
      </c>
      <c r="AK41" s="9">
        <v>0</v>
      </c>
      <c r="AL41" s="9">
        <v>727</v>
      </c>
      <c r="AM41" s="9">
        <v>190</v>
      </c>
      <c r="AN41" s="72">
        <v>164</v>
      </c>
      <c r="AO41" s="207">
        <v>71</v>
      </c>
      <c r="AP41" s="197">
        <v>1769</v>
      </c>
      <c r="AQ41" s="137">
        <v>222</v>
      </c>
      <c r="AR41" s="129">
        <f t="shared" ref="AR41:AR43" si="21">AQ41*6</f>
        <v>1332</v>
      </c>
      <c r="AS41" s="23">
        <v>423</v>
      </c>
      <c r="AT41" s="129">
        <f t="shared" ref="AT41:AT43" si="22">AS41*6</f>
        <v>2538</v>
      </c>
    </row>
    <row r="42" spans="1:46" s="10" customFormat="1" ht="78.75" customHeight="1">
      <c r="A42" s="151"/>
      <c r="B42" s="152"/>
      <c r="C42" s="20" t="s">
        <v>64</v>
      </c>
      <c r="D42" s="56" t="s">
        <v>120</v>
      </c>
      <c r="E42" s="7">
        <v>706</v>
      </c>
      <c r="F42" s="37">
        <v>0.125</v>
      </c>
      <c r="G42" s="21">
        <v>343</v>
      </c>
      <c r="H42" s="33">
        <v>316</v>
      </c>
      <c r="I42" s="34">
        <v>93</v>
      </c>
      <c r="J42" s="7">
        <v>0</v>
      </c>
      <c r="K42" s="7">
        <v>0</v>
      </c>
      <c r="L42" s="7">
        <v>4</v>
      </c>
      <c r="M42" s="7">
        <v>4</v>
      </c>
      <c r="N42" s="7">
        <v>0</v>
      </c>
      <c r="O42" s="7">
        <v>12</v>
      </c>
      <c r="P42" s="7">
        <v>2</v>
      </c>
      <c r="Q42" s="7">
        <v>19</v>
      </c>
      <c r="R42" s="7">
        <v>1</v>
      </c>
      <c r="S42" s="7">
        <v>0</v>
      </c>
      <c r="T42" s="7">
        <v>0</v>
      </c>
      <c r="U42" s="7">
        <v>0</v>
      </c>
      <c r="V42" s="7">
        <v>0</v>
      </c>
      <c r="W42" s="7">
        <v>9</v>
      </c>
      <c r="X42" s="7">
        <v>0</v>
      </c>
      <c r="Y42" s="7">
        <v>1</v>
      </c>
      <c r="Z42" s="7">
        <v>0</v>
      </c>
      <c r="AA42" s="7">
        <v>0</v>
      </c>
      <c r="AB42" s="7">
        <v>0</v>
      </c>
      <c r="AC42" s="7">
        <v>0</v>
      </c>
      <c r="AD42" s="7">
        <v>0</v>
      </c>
      <c r="AE42" s="7">
        <v>0</v>
      </c>
      <c r="AF42" s="52">
        <f t="shared" si="20"/>
        <v>34</v>
      </c>
      <c r="AG42" s="9">
        <v>34</v>
      </c>
      <c r="AH42" s="9">
        <v>0</v>
      </c>
      <c r="AI42" s="9">
        <v>0</v>
      </c>
      <c r="AJ42" s="9">
        <v>0</v>
      </c>
      <c r="AK42" s="9">
        <v>0</v>
      </c>
      <c r="AL42" s="9">
        <v>752</v>
      </c>
      <c r="AM42" s="9">
        <v>22</v>
      </c>
      <c r="AN42" s="72">
        <v>44</v>
      </c>
      <c r="AO42" s="207">
        <v>7</v>
      </c>
      <c r="AP42" s="197">
        <v>58</v>
      </c>
      <c r="AQ42" s="137">
        <v>149</v>
      </c>
      <c r="AR42" s="129">
        <f t="shared" si="21"/>
        <v>894</v>
      </c>
      <c r="AS42" s="23">
        <v>12</v>
      </c>
      <c r="AT42" s="129">
        <f t="shared" si="22"/>
        <v>72</v>
      </c>
    </row>
    <row r="43" spans="1:46" s="10" customFormat="1" ht="78.75" customHeight="1">
      <c r="A43" s="151"/>
      <c r="B43" s="152"/>
      <c r="C43" s="20" t="s">
        <v>64</v>
      </c>
      <c r="D43" s="56" t="s">
        <v>121</v>
      </c>
      <c r="E43" s="7">
        <v>1236</v>
      </c>
      <c r="F43" s="8">
        <v>0.27</v>
      </c>
      <c r="G43" s="21">
        <v>465</v>
      </c>
      <c r="H43" s="21">
        <v>201</v>
      </c>
      <c r="I43" s="7">
        <v>119</v>
      </c>
      <c r="J43" s="7">
        <v>0</v>
      </c>
      <c r="K43" s="7">
        <v>10</v>
      </c>
      <c r="L43" s="7">
        <v>5</v>
      </c>
      <c r="M43" s="7">
        <v>1</v>
      </c>
      <c r="N43" s="7">
        <v>0</v>
      </c>
      <c r="O43" s="7">
        <v>0</v>
      </c>
      <c r="P43" s="7">
        <v>6</v>
      </c>
      <c r="Q43" s="7">
        <v>3</v>
      </c>
      <c r="R43" s="7">
        <v>6</v>
      </c>
      <c r="S43" s="7">
        <v>3</v>
      </c>
      <c r="T43" s="7">
        <v>0</v>
      </c>
      <c r="U43" s="7">
        <v>0</v>
      </c>
      <c r="V43" s="7">
        <v>10</v>
      </c>
      <c r="W43" s="7">
        <v>6</v>
      </c>
      <c r="X43" s="7">
        <v>0</v>
      </c>
      <c r="Y43" s="7">
        <v>1</v>
      </c>
      <c r="Z43" s="7">
        <v>0</v>
      </c>
      <c r="AA43" s="7">
        <v>0</v>
      </c>
      <c r="AB43" s="7">
        <v>0</v>
      </c>
      <c r="AC43" s="7">
        <v>1</v>
      </c>
      <c r="AD43" s="7">
        <v>2</v>
      </c>
      <c r="AE43" s="7">
        <v>0</v>
      </c>
      <c r="AF43" s="52">
        <f t="shared" si="20"/>
        <v>263</v>
      </c>
      <c r="AG43" s="9">
        <v>263</v>
      </c>
      <c r="AH43" s="9">
        <v>0</v>
      </c>
      <c r="AI43" s="9">
        <v>8</v>
      </c>
      <c r="AJ43" s="9">
        <v>0</v>
      </c>
      <c r="AK43" s="9">
        <v>0</v>
      </c>
      <c r="AL43" s="35">
        <v>552</v>
      </c>
      <c r="AM43" s="35">
        <v>25</v>
      </c>
      <c r="AN43" s="194">
        <v>196</v>
      </c>
      <c r="AO43" s="207">
        <v>15</v>
      </c>
      <c r="AP43" s="197">
        <v>300</v>
      </c>
      <c r="AQ43" s="137">
        <v>123</v>
      </c>
      <c r="AR43" s="129">
        <f t="shared" si="21"/>
        <v>738</v>
      </c>
      <c r="AS43" s="23">
        <v>65</v>
      </c>
      <c r="AT43" s="129">
        <f t="shared" si="22"/>
        <v>390</v>
      </c>
    </row>
    <row r="44" spans="1:46" s="10" customFormat="1" ht="78.75" customHeight="1">
      <c r="A44" s="151"/>
      <c r="B44" s="152"/>
      <c r="C44" s="20" t="s">
        <v>64</v>
      </c>
      <c r="D44" s="56" t="s">
        <v>122</v>
      </c>
      <c r="E44" s="7">
        <v>1863</v>
      </c>
      <c r="F44" s="8">
        <v>0.29599999999999999</v>
      </c>
      <c r="G44" s="21">
        <v>761</v>
      </c>
      <c r="H44" s="21">
        <v>597</v>
      </c>
      <c r="I44" s="7">
        <v>199</v>
      </c>
      <c r="J44" s="7">
        <v>0</v>
      </c>
      <c r="K44" s="7">
        <v>0</v>
      </c>
      <c r="L44" s="7">
        <v>3</v>
      </c>
      <c r="M44" s="7">
        <v>2</v>
      </c>
      <c r="N44" s="7">
        <v>0</v>
      </c>
      <c r="O44" s="7">
        <v>4</v>
      </c>
      <c r="P44" s="7">
        <v>6</v>
      </c>
      <c r="Q44" s="7">
        <v>13</v>
      </c>
      <c r="R44" s="7">
        <v>9</v>
      </c>
      <c r="S44" s="7">
        <v>4</v>
      </c>
      <c r="T44" s="7">
        <v>2</v>
      </c>
      <c r="U44" s="7">
        <v>0</v>
      </c>
      <c r="V44" s="7">
        <v>6</v>
      </c>
      <c r="W44" s="7">
        <v>63</v>
      </c>
      <c r="X44" s="7">
        <v>0</v>
      </c>
      <c r="Y44" s="7">
        <v>11</v>
      </c>
      <c r="Z44" s="7">
        <v>36</v>
      </c>
      <c r="AA44" s="7">
        <v>0</v>
      </c>
      <c r="AB44" s="7">
        <v>0</v>
      </c>
      <c r="AC44" s="7">
        <v>0</v>
      </c>
      <c r="AD44" s="7">
        <v>3</v>
      </c>
      <c r="AE44" s="7">
        <v>2</v>
      </c>
      <c r="AF44" s="52">
        <f>AG44+AK44</f>
        <v>220</v>
      </c>
      <c r="AG44" s="9">
        <v>220</v>
      </c>
      <c r="AH44" s="9">
        <v>0</v>
      </c>
      <c r="AI44" s="9">
        <v>0</v>
      </c>
      <c r="AJ44" s="9">
        <v>0</v>
      </c>
      <c r="AK44" s="9">
        <v>0</v>
      </c>
      <c r="AL44" s="9">
        <v>505</v>
      </c>
      <c r="AM44" s="9">
        <v>167</v>
      </c>
      <c r="AN44" s="72">
        <v>226</v>
      </c>
      <c r="AO44" s="207">
        <v>25</v>
      </c>
      <c r="AP44" s="197">
        <v>125</v>
      </c>
      <c r="AQ44" s="137">
        <v>136</v>
      </c>
      <c r="AR44" s="129">
        <f>AQ44*6</f>
        <v>816</v>
      </c>
      <c r="AS44" s="23">
        <v>97</v>
      </c>
      <c r="AT44" s="129">
        <f>AS44*6</f>
        <v>582</v>
      </c>
    </row>
    <row r="45" spans="1:46" s="10" customFormat="1" ht="78.75" customHeight="1" thickBot="1">
      <c r="A45" s="153"/>
      <c r="B45" s="154"/>
      <c r="C45" s="39" t="s">
        <v>64</v>
      </c>
      <c r="D45" s="57" t="s">
        <v>123</v>
      </c>
      <c r="E45" s="42">
        <v>1867</v>
      </c>
      <c r="F45" s="43">
        <v>0.192</v>
      </c>
      <c r="G45" s="44">
        <v>1012</v>
      </c>
      <c r="H45" s="44">
        <v>574</v>
      </c>
      <c r="I45" s="42">
        <v>325</v>
      </c>
      <c r="J45" s="42">
        <v>0</v>
      </c>
      <c r="K45" s="42">
        <v>10</v>
      </c>
      <c r="L45" s="42">
        <v>27</v>
      </c>
      <c r="M45" s="42">
        <v>8</v>
      </c>
      <c r="N45" s="42">
        <v>2</v>
      </c>
      <c r="O45" s="42">
        <v>58</v>
      </c>
      <c r="P45" s="42">
        <v>41</v>
      </c>
      <c r="Q45" s="42">
        <v>30</v>
      </c>
      <c r="R45" s="42">
        <v>85</v>
      </c>
      <c r="S45" s="42">
        <v>4</v>
      </c>
      <c r="T45" s="42">
        <v>0</v>
      </c>
      <c r="U45" s="42">
        <v>0</v>
      </c>
      <c r="V45" s="42">
        <v>1</v>
      </c>
      <c r="W45" s="42">
        <v>4</v>
      </c>
      <c r="X45" s="42">
        <v>0</v>
      </c>
      <c r="Y45" s="42">
        <v>0</v>
      </c>
      <c r="Z45" s="42">
        <v>0</v>
      </c>
      <c r="AA45" s="42">
        <v>0</v>
      </c>
      <c r="AB45" s="42">
        <v>1</v>
      </c>
      <c r="AC45" s="42">
        <v>1</v>
      </c>
      <c r="AD45" s="42">
        <v>7</v>
      </c>
      <c r="AE45" s="42">
        <v>0</v>
      </c>
      <c r="AF45" s="122">
        <f>AG45+AK45</f>
        <v>131</v>
      </c>
      <c r="AG45" s="46">
        <v>124</v>
      </c>
      <c r="AH45" s="46">
        <v>0</v>
      </c>
      <c r="AI45" s="46">
        <v>0</v>
      </c>
      <c r="AJ45" s="46">
        <v>0</v>
      </c>
      <c r="AK45" s="46">
        <v>7</v>
      </c>
      <c r="AL45" s="46">
        <v>414</v>
      </c>
      <c r="AM45" s="46">
        <v>18</v>
      </c>
      <c r="AN45" s="189">
        <v>167</v>
      </c>
      <c r="AO45" s="209">
        <v>86</v>
      </c>
      <c r="AP45" s="198">
        <v>151</v>
      </c>
      <c r="AQ45" s="138">
        <v>353</v>
      </c>
      <c r="AR45" s="101">
        <f>AQ45*6</f>
        <v>2118</v>
      </c>
      <c r="AS45" s="48">
        <v>507</v>
      </c>
      <c r="AT45" s="101">
        <f>AS45*6</f>
        <v>3042</v>
      </c>
    </row>
    <row r="46" spans="1:46" s="10" customFormat="1" ht="78.75" customHeight="1">
      <c r="A46" s="155" t="s">
        <v>57</v>
      </c>
      <c r="B46" s="156"/>
      <c r="C46" s="38" t="s">
        <v>76</v>
      </c>
      <c r="D46" s="58" t="s">
        <v>124</v>
      </c>
      <c r="E46" s="7">
        <v>10060</v>
      </c>
      <c r="F46" s="8">
        <v>0.90100000000000002</v>
      </c>
      <c r="G46" s="21">
        <v>3272</v>
      </c>
      <c r="H46" s="21">
        <v>3225</v>
      </c>
      <c r="I46" s="7">
        <v>1476</v>
      </c>
      <c r="J46" s="7">
        <v>17</v>
      </c>
      <c r="K46" s="7">
        <v>68</v>
      </c>
      <c r="L46" s="7">
        <v>6</v>
      </c>
      <c r="M46" s="7">
        <v>53</v>
      </c>
      <c r="N46" s="7">
        <v>2</v>
      </c>
      <c r="O46" s="7">
        <v>110</v>
      </c>
      <c r="P46" s="7">
        <v>20</v>
      </c>
      <c r="Q46" s="7">
        <v>40</v>
      </c>
      <c r="R46" s="7">
        <v>32</v>
      </c>
      <c r="S46" s="7">
        <v>7</v>
      </c>
      <c r="T46" s="7">
        <v>7</v>
      </c>
      <c r="U46" s="7">
        <v>0</v>
      </c>
      <c r="V46" s="7">
        <v>42</v>
      </c>
      <c r="W46" s="7">
        <v>116</v>
      </c>
      <c r="X46" s="7">
        <v>0</v>
      </c>
      <c r="Y46" s="7">
        <v>2</v>
      </c>
      <c r="Z46" s="7">
        <v>0</v>
      </c>
      <c r="AA46" s="7">
        <v>0</v>
      </c>
      <c r="AB46" s="7">
        <v>0</v>
      </c>
      <c r="AC46" s="7">
        <v>3</v>
      </c>
      <c r="AD46" s="7">
        <v>5</v>
      </c>
      <c r="AE46" s="7">
        <v>3</v>
      </c>
      <c r="AF46" s="35">
        <f>AG46+AK46</f>
        <v>1384</v>
      </c>
      <c r="AG46" s="9">
        <v>1344</v>
      </c>
      <c r="AH46" s="9">
        <v>24</v>
      </c>
      <c r="AI46" s="9">
        <v>49</v>
      </c>
      <c r="AJ46" s="9">
        <v>349</v>
      </c>
      <c r="AK46" s="9">
        <v>40</v>
      </c>
      <c r="AL46" s="9">
        <v>23505</v>
      </c>
      <c r="AM46" s="9">
        <v>3168</v>
      </c>
      <c r="AN46" s="72">
        <v>4846</v>
      </c>
      <c r="AO46" s="202">
        <v>118</v>
      </c>
      <c r="AP46" s="199">
        <v>9548</v>
      </c>
      <c r="AQ46" s="137">
        <v>1326</v>
      </c>
      <c r="AR46" s="36">
        <f t="shared" si="9"/>
        <v>7956</v>
      </c>
      <c r="AS46" s="23">
        <v>619</v>
      </c>
      <c r="AT46" s="36">
        <f t="shared" si="9"/>
        <v>3714</v>
      </c>
    </row>
    <row r="47" spans="1:46" s="10" customFormat="1" ht="78.75" customHeight="1">
      <c r="A47" s="157"/>
      <c r="B47" s="158"/>
      <c r="C47" s="38" t="s">
        <v>75</v>
      </c>
      <c r="D47" s="58" t="s">
        <v>125</v>
      </c>
      <c r="E47" s="54">
        <v>6202</v>
      </c>
      <c r="F47" s="55">
        <v>0.317</v>
      </c>
      <c r="G47" s="41">
        <v>2859</v>
      </c>
      <c r="H47" s="51">
        <v>2260</v>
      </c>
      <c r="I47" s="14">
        <v>953</v>
      </c>
      <c r="J47" s="14">
        <v>3</v>
      </c>
      <c r="K47" s="14">
        <v>37</v>
      </c>
      <c r="L47" s="14">
        <v>16</v>
      </c>
      <c r="M47" s="14">
        <v>12</v>
      </c>
      <c r="N47" s="14">
        <v>0</v>
      </c>
      <c r="O47" s="14">
        <v>23</v>
      </c>
      <c r="P47" s="14">
        <v>8</v>
      </c>
      <c r="Q47" s="14">
        <v>45</v>
      </c>
      <c r="R47" s="14">
        <v>26</v>
      </c>
      <c r="S47" s="14">
        <v>7</v>
      </c>
      <c r="T47" s="14">
        <v>15</v>
      </c>
      <c r="U47" s="14">
        <v>0</v>
      </c>
      <c r="V47" s="14">
        <v>18</v>
      </c>
      <c r="W47" s="14">
        <v>41</v>
      </c>
      <c r="X47" s="14">
        <v>0</v>
      </c>
      <c r="Y47" s="14">
        <v>2</v>
      </c>
      <c r="Z47" s="14">
        <v>0</v>
      </c>
      <c r="AA47" s="14">
        <v>0</v>
      </c>
      <c r="AB47" s="14">
        <v>1</v>
      </c>
      <c r="AC47" s="14">
        <v>6</v>
      </c>
      <c r="AD47" s="14">
        <v>4</v>
      </c>
      <c r="AE47" s="14">
        <v>0</v>
      </c>
      <c r="AF47" s="52">
        <v>1092</v>
      </c>
      <c r="AG47" s="45">
        <v>1047</v>
      </c>
      <c r="AH47" s="45">
        <v>18</v>
      </c>
      <c r="AI47" s="45">
        <v>18</v>
      </c>
      <c r="AJ47" s="45">
        <v>49</v>
      </c>
      <c r="AK47" s="45">
        <v>45</v>
      </c>
      <c r="AL47" s="52">
        <v>6905</v>
      </c>
      <c r="AM47" s="45">
        <v>476</v>
      </c>
      <c r="AN47" s="195">
        <v>470</v>
      </c>
      <c r="AO47" s="208">
        <v>92</v>
      </c>
      <c r="AP47" s="197">
        <v>676</v>
      </c>
      <c r="AQ47" s="65">
        <v>418</v>
      </c>
      <c r="AR47" s="129">
        <f t="shared" ref="AR47:AT66" si="23">AQ47*6</f>
        <v>2508</v>
      </c>
      <c r="AS47" s="47">
        <v>81</v>
      </c>
      <c r="AT47" s="129">
        <f t="shared" ref="AT47:AT51" si="24">AS47*6</f>
        <v>486</v>
      </c>
    </row>
    <row r="48" spans="1:46" s="10" customFormat="1" ht="78.75" customHeight="1">
      <c r="A48" s="157"/>
      <c r="B48" s="158"/>
      <c r="C48" s="38" t="s">
        <v>75</v>
      </c>
      <c r="D48" s="58" t="s">
        <v>126</v>
      </c>
      <c r="E48" s="54">
        <v>6046</v>
      </c>
      <c r="F48" s="55">
        <v>0.25800000000000001</v>
      </c>
      <c r="G48" s="41">
        <v>2372</v>
      </c>
      <c r="H48" s="51">
        <v>1773</v>
      </c>
      <c r="I48" s="14">
        <v>652</v>
      </c>
      <c r="J48" s="14">
        <v>12</v>
      </c>
      <c r="K48" s="14">
        <v>75</v>
      </c>
      <c r="L48" s="14">
        <v>10</v>
      </c>
      <c r="M48" s="14">
        <v>27</v>
      </c>
      <c r="N48" s="14">
        <v>1</v>
      </c>
      <c r="O48" s="14">
        <v>35</v>
      </c>
      <c r="P48" s="14">
        <v>18</v>
      </c>
      <c r="Q48" s="14">
        <v>50</v>
      </c>
      <c r="R48" s="14">
        <v>21</v>
      </c>
      <c r="S48" s="14">
        <v>12</v>
      </c>
      <c r="T48" s="14">
        <v>14</v>
      </c>
      <c r="U48" s="14">
        <v>0</v>
      </c>
      <c r="V48" s="14">
        <v>23</v>
      </c>
      <c r="W48" s="14">
        <v>49</v>
      </c>
      <c r="X48" s="14">
        <v>0</v>
      </c>
      <c r="Y48" s="14">
        <v>7</v>
      </c>
      <c r="Z48" s="14">
        <v>0</v>
      </c>
      <c r="AA48" s="14">
        <v>0</v>
      </c>
      <c r="AB48" s="14">
        <v>0</v>
      </c>
      <c r="AC48" s="14">
        <v>15</v>
      </c>
      <c r="AD48" s="14">
        <v>2</v>
      </c>
      <c r="AE48" s="14">
        <v>4</v>
      </c>
      <c r="AF48" s="52">
        <f t="shared" ref="AF48" si="25">AG48+AK48</f>
        <v>926</v>
      </c>
      <c r="AG48" s="45">
        <v>888</v>
      </c>
      <c r="AH48" s="45">
        <v>418</v>
      </c>
      <c r="AI48" s="45">
        <v>0</v>
      </c>
      <c r="AJ48" s="45">
        <v>21</v>
      </c>
      <c r="AK48" s="45">
        <v>38</v>
      </c>
      <c r="AL48" s="52">
        <v>2784</v>
      </c>
      <c r="AM48" s="45">
        <v>694</v>
      </c>
      <c r="AN48" s="195">
        <v>1006</v>
      </c>
      <c r="AO48" s="208">
        <v>1090</v>
      </c>
      <c r="AP48" s="197">
        <v>1871</v>
      </c>
      <c r="AQ48" s="65">
        <v>620</v>
      </c>
      <c r="AR48" s="129">
        <f t="shared" ref="AR48" si="26">AQ48*6</f>
        <v>3720</v>
      </c>
      <c r="AS48" s="47">
        <v>2287</v>
      </c>
      <c r="AT48" s="129">
        <f t="shared" ref="AT48" si="27">AS48*6</f>
        <v>13722</v>
      </c>
    </row>
    <row r="49" spans="1:46" s="10" customFormat="1" ht="78.75" customHeight="1">
      <c r="A49" s="157"/>
      <c r="B49" s="158"/>
      <c r="C49" s="38" t="s">
        <v>75</v>
      </c>
      <c r="D49" s="58" t="s">
        <v>127</v>
      </c>
      <c r="E49" s="54">
        <v>6677</v>
      </c>
      <c r="F49" s="55">
        <v>0.30099999999999999</v>
      </c>
      <c r="G49" s="41">
        <v>2224</v>
      </c>
      <c r="H49" s="51">
        <v>1719</v>
      </c>
      <c r="I49" s="14">
        <v>661</v>
      </c>
      <c r="J49" s="14">
        <v>14</v>
      </c>
      <c r="K49" s="14">
        <v>31</v>
      </c>
      <c r="L49" s="14">
        <v>2</v>
      </c>
      <c r="M49" s="14">
        <v>44</v>
      </c>
      <c r="N49" s="14">
        <v>1</v>
      </c>
      <c r="O49" s="14">
        <v>38</v>
      </c>
      <c r="P49" s="14">
        <v>15</v>
      </c>
      <c r="Q49" s="14">
        <v>71</v>
      </c>
      <c r="R49" s="14">
        <v>62</v>
      </c>
      <c r="S49" s="14">
        <v>9</v>
      </c>
      <c r="T49" s="14">
        <v>13</v>
      </c>
      <c r="U49" s="14">
        <v>0</v>
      </c>
      <c r="V49" s="14">
        <v>61</v>
      </c>
      <c r="W49" s="14">
        <v>52</v>
      </c>
      <c r="X49" s="14">
        <v>0</v>
      </c>
      <c r="Y49" s="14">
        <v>2</v>
      </c>
      <c r="Z49" s="14">
        <v>0</v>
      </c>
      <c r="AA49" s="14">
        <v>0</v>
      </c>
      <c r="AB49" s="14">
        <v>2</v>
      </c>
      <c r="AC49" s="14">
        <v>3</v>
      </c>
      <c r="AD49" s="14">
        <v>6</v>
      </c>
      <c r="AE49" s="14">
        <v>4</v>
      </c>
      <c r="AF49" s="52">
        <f t="shared" ref="AF49:AF66" si="28">AG49+AK49</f>
        <v>614</v>
      </c>
      <c r="AG49" s="45">
        <v>614</v>
      </c>
      <c r="AH49" s="45">
        <v>0</v>
      </c>
      <c r="AI49" s="45">
        <v>12</v>
      </c>
      <c r="AJ49" s="45">
        <v>148</v>
      </c>
      <c r="AK49" s="45">
        <v>0</v>
      </c>
      <c r="AL49" s="52">
        <v>10186</v>
      </c>
      <c r="AM49" s="45">
        <v>972</v>
      </c>
      <c r="AN49" s="195">
        <v>2732</v>
      </c>
      <c r="AO49" s="208">
        <v>240</v>
      </c>
      <c r="AP49" s="197">
        <v>2226</v>
      </c>
      <c r="AQ49" s="65">
        <v>2889</v>
      </c>
      <c r="AR49" s="129">
        <f t="shared" si="23"/>
        <v>17334</v>
      </c>
      <c r="AS49" s="47">
        <v>3358</v>
      </c>
      <c r="AT49" s="129">
        <f t="shared" si="24"/>
        <v>20148</v>
      </c>
    </row>
    <row r="50" spans="1:46" s="10" customFormat="1" ht="78.75" customHeight="1">
      <c r="A50" s="157"/>
      <c r="B50" s="158"/>
      <c r="C50" s="38" t="s">
        <v>75</v>
      </c>
      <c r="D50" s="58" t="s">
        <v>128</v>
      </c>
      <c r="E50" s="54">
        <v>4251</v>
      </c>
      <c r="F50" s="55">
        <v>0.29499999999999998</v>
      </c>
      <c r="G50" s="41">
        <v>1548</v>
      </c>
      <c r="H50" s="51">
        <v>1263</v>
      </c>
      <c r="I50" s="14">
        <v>359</v>
      </c>
      <c r="J50" s="14">
        <v>0</v>
      </c>
      <c r="K50" s="14">
        <v>10</v>
      </c>
      <c r="L50" s="14">
        <v>12</v>
      </c>
      <c r="M50" s="14">
        <v>5</v>
      </c>
      <c r="N50" s="14">
        <v>2</v>
      </c>
      <c r="O50" s="14">
        <v>20</v>
      </c>
      <c r="P50" s="14">
        <v>4</v>
      </c>
      <c r="Q50" s="14">
        <v>45</v>
      </c>
      <c r="R50" s="14">
        <v>180</v>
      </c>
      <c r="S50" s="14">
        <v>7</v>
      </c>
      <c r="T50" s="14">
        <v>3</v>
      </c>
      <c r="U50" s="14">
        <v>0</v>
      </c>
      <c r="V50" s="14">
        <v>33</v>
      </c>
      <c r="W50" s="14">
        <v>57</v>
      </c>
      <c r="X50" s="14">
        <v>0</v>
      </c>
      <c r="Y50" s="14">
        <v>13</v>
      </c>
      <c r="Z50" s="14">
        <v>0</v>
      </c>
      <c r="AA50" s="14">
        <v>0</v>
      </c>
      <c r="AB50" s="14">
        <v>0</v>
      </c>
      <c r="AC50" s="14">
        <v>11</v>
      </c>
      <c r="AD50" s="14">
        <v>4</v>
      </c>
      <c r="AE50" s="14">
        <v>3</v>
      </c>
      <c r="AF50" s="52">
        <f t="shared" ref="AF50" si="29">AG50+AK50</f>
        <v>392</v>
      </c>
      <c r="AG50" s="45">
        <v>346</v>
      </c>
      <c r="AH50" s="45">
        <v>12</v>
      </c>
      <c r="AI50" s="45">
        <v>0</v>
      </c>
      <c r="AJ50" s="45">
        <v>31</v>
      </c>
      <c r="AK50" s="45">
        <v>46</v>
      </c>
      <c r="AL50" s="52">
        <v>8852</v>
      </c>
      <c r="AM50" s="45">
        <v>315</v>
      </c>
      <c r="AN50" s="195">
        <v>486</v>
      </c>
      <c r="AO50" s="208">
        <v>366</v>
      </c>
      <c r="AP50" s="197">
        <v>3240</v>
      </c>
      <c r="AQ50" s="65">
        <v>49</v>
      </c>
      <c r="AR50" s="129">
        <f t="shared" ref="AR50" si="30">AQ50*6</f>
        <v>294</v>
      </c>
      <c r="AS50" s="47">
        <v>672</v>
      </c>
      <c r="AT50" s="129">
        <f t="shared" ref="AT50:AT66" si="31">AS50*6</f>
        <v>4032</v>
      </c>
    </row>
    <row r="51" spans="1:46" s="10" customFormat="1" ht="78.75" customHeight="1">
      <c r="A51" s="157"/>
      <c r="B51" s="158"/>
      <c r="C51" s="38" t="s">
        <v>75</v>
      </c>
      <c r="D51" s="58" t="s">
        <v>129</v>
      </c>
      <c r="E51" s="54">
        <v>3373</v>
      </c>
      <c r="F51" s="55">
        <v>0.17</v>
      </c>
      <c r="G51" s="41">
        <v>2103</v>
      </c>
      <c r="H51" s="51">
        <v>1693</v>
      </c>
      <c r="I51" s="14">
        <v>501</v>
      </c>
      <c r="J51" s="14">
        <v>1</v>
      </c>
      <c r="K51" s="14">
        <v>17</v>
      </c>
      <c r="L51" s="14">
        <v>11</v>
      </c>
      <c r="M51" s="14">
        <v>7</v>
      </c>
      <c r="N51" s="14">
        <v>0</v>
      </c>
      <c r="O51" s="14">
        <v>38</v>
      </c>
      <c r="P51" s="14">
        <v>16</v>
      </c>
      <c r="Q51" s="14">
        <v>33</v>
      </c>
      <c r="R51" s="14">
        <v>32</v>
      </c>
      <c r="S51" s="14">
        <v>3</v>
      </c>
      <c r="T51" s="14">
        <v>1</v>
      </c>
      <c r="U51" s="14">
        <v>0</v>
      </c>
      <c r="V51" s="14">
        <v>37</v>
      </c>
      <c r="W51" s="14">
        <v>45</v>
      </c>
      <c r="X51" s="14">
        <v>0</v>
      </c>
      <c r="Y51" s="14">
        <v>5</v>
      </c>
      <c r="Z51" s="14">
        <v>1</v>
      </c>
      <c r="AA51" s="14">
        <v>0</v>
      </c>
      <c r="AB51" s="14">
        <v>0</v>
      </c>
      <c r="AC51" s="14">
        <v>3</v>
      </c>
      <c r="AD51" s="14">
        <v>3</v>
      </c>
      <c r="AE51" s="14">
        <v>1</v>
      </c>
      <c r="AF51" s="52">
        <f t="shared" si="28"/>
        <v>514</v>
      </c>
      <c r="AG51" s="45">
        <v>496</v>
      </c>
      <c r="AH51" s="45">
        <v>19</v>
      </c>
      <c r="AI51" s="45">
        <v>7</v>
      </c>
      <c r="AJ51" s="45">
        <v>104</v>
      </c>
      <c r="AK51" s="45">
        <v>18</v>
      </c>
      <c r="AL51" s="52">
        <v>4373</v>
      </c>
      <c r="AM51" s="45">
        <v>317</v>
      </c>
      <c r="AN51" s="195">
        <v>1066</v>
      </c>
      <c r="AO51" s="208">
        <v>394</v>
      </c>
      <c r="AP51" s="197">
        <v>676</v>
      </c>
      <c r="AQ51" s="65">
        <v>351</v>
      </c>
      <c r="AR51" s="129">
        <f t="shared" si="23"/>
        <v>2106</v>
      </c>
      <c r="AS51" s="47">
        <v>129</v>
      </c>
      <c r="AT51" s="129">
        <f t="shared" si="24"/>
        <v>774</v>
      </c>
    </row>
    <row r="52" spans="1:46" s="10" customFormat="1" ht="78.75" customHeight="1">
      <c r="A52" s="157"/>
      <c r="B52" s="158"/>
      <c r="C52" s="38" t="s">
        <v>64</v>
      </c>
      <c r="D52" s="58" t="s">
        <v>130</v>
      </c>
      <c r="E52" s="54">
        <v>1438</v>
      </c>
      <c r="F52" s="55">
        <v>0.25700000000000001</v>
      </c>
      <c r="G52" s="41">
        <v>712</v>
      </c>
      <c r="H52" s="51">
        <v>381</v>
      </c>
      <c r="I52" s="14">
        <v>183</v>
      </c>
      <c r="J52" s="14">
        <v>0</v>
      </c>
      <c r="K52" s="14">
        <v>0</v>
      </c>
      <c r="L52" s="14">
        <v>15</v>
      </c>
      <c r="M52" s="14">
        <v>4</v>
      </c>
      <c r="N52" s="14">
        <v>4</v>
      </c>
      <c r="O52" s="14">
        <v>17</v>
      </c>
      <c r="P52" s="14">
        <v>4</v>
      </c>
      <c r="Q52" s="14">
        <v>25</v>
      </c>
      <c r="R52" s="14">
        <v>37</v>
      </c>
      <c r="S52" s="14">
        <v>0</v>
      </c>
      <c r="T52" s="14">
        <v>0</v>
      </c>
      <c r="U52" s="14">
        <v>0</v>
      </c>
      <c r="V52" s="14">
        <v>7</v>
      </c>
      <c r="W52" s="14">
        <v>15</v>
      </c>
      <c r="X52" s="14">
        <v>0</v>
      </c>
      <c r="Y52" s="14">
        <v>1</v>
      </c>
      <c r="Z52" s="14">
        <v>1</v>
      </c>
      <c r="AA52" s="14">
        <v>0</v>
      </c>
      <c r="AB52" s="14">
        <v>0</v>
      </c>
      <c r="AC52" s="14">
        <v>0</v>
      </c>
      <c r="AD52" s="14">
        <v>1</v>
      </c>
      <c r="AE52" s="14">
        <v>0</v>
      </c>
      <c r="AF52" s="52">
        <f t="shared" si="28"/>
        <v>159</v>
      </c>
      <c r="AG52" s="45">
        <v>159</v>
      </c>
      <c r="AH52" s="45">
        <v>0</v>
      </c>
      <c r="AI52" s="45">
        <v>10</v>
      </c>
      <c r="AJ52" s="45">
        <v>0</v>
      </c>
      <c r="AK52" s="45">
        <v>0</v>
      </c>
      <c r="AL52" s="52">
        <v>2730</v>
      </c>
      <c r="AM52" s="45">
        <v>218</v>
      </c>
      <c r="AN52" s="195">
        <v>517</v>
      </c>
      <c r="AO52" s="208">
        <v>15</v>
      </c>
      <c r="AP52" s="197">
        <v>242</v>
      </c>
      <c r="AQ52" s="65">
        <v>394</v>
      </c>
      <c r="AR52" s="129">
        <f t="shared" si="23"/>
        <v>2364</v>
      </c>
      <c r="AS52" s="47">
        <v>26</v>
      </c>
      <c r="AT52" s="129">
        <f t="shared" si="31"/>
        <v>156</v>
      </c>
    </row>
    <row r="53" spans="1:46" s="10" customFormat="1" ht="78.75" customHeight="1">
      <c r="A53" s="157"/>
      <c r="B53" s="158"/>
      <c r="C53" s="20" t="s">
        <v>64</v>
      </c>
      <c r="D53" s="61" t="s">
        <v>131</v>
      </c>
      <c r="E53" s="7">
        <v>4729</v>
      </c>
      <c r="F53" s="8">
        <v>0.29799999999999999</v>
      </c>
      <c r="G53" s="21">
        <v>1761</v>
      </c>
      <c r="H53" s="21">
        <v>1635</v>
      </c>
      <c r="I53" s="7">
        <v>671</v>
      </c>
      <c r="J53" s="7">
        <v>4</v>
      </c>
      <c r="K53" s="7">
        <v>42</v>
      </c>
      <c r="L53" s="7">
        <v>1</v>
      </c>
      <c r="M53" s="7">
        <v>28</v>
      </c>
      <c r="N53" s="7">
        <v>1</v>
      </c>
      <c r="O53" s="7">
        <v>36</v>
      </c>
      <c r="P53" s="7">
        <v>3</v>
      </c>
      <c r="Q53" s="7">
        <v>60</v>
      </c>
      <c r="R53" s="7">
        <v>29</v>
      </c>
      <c r="S53" s="7">
        <v>4</v>
      </c>
      <c r="T53" s="7">
        <v>0</v>
      </c>
      <c r="U53" s="7">
        <v>0</v>
      </c>
      <c r="V53" s="7">
        <v>26</v>
      </c>
      <c r="W53" s="7">
        <v>47</v>
      </c>
      <c r="X53" s="7">
        <v>0</v>
      </c>
      <c r="Y53" s="7">
        <v>7</v>
      </c>
      <c r="Z53" s="7">
        <v>4</v>
      </c>
      <c r="AA53" s="7">
        <v>0</v>
      </c>
      <c r="AB53" s="7">
        <v>0</v>
      </c>
      <c r="AC53" s="7">
        <v>3</v>
      </c>
      <c r="AD53" s="7">
        <v>5</v>
      </c>
      <c r="AE53" s="7">
        <v>4</v>
      </c>
      <c r="AF53" s="35">
        <f t="shared" si="28"/>
        <v>387</v>
      </c>
      <c r="AG53" s="9">
        <v>384</v>
      </c>
      <c r="AH53" s="9">
        <v>3</v>
      </c>
      <c r="AI53" s="9">
        <v>12</v>
      </c>
      <c r="AJ53" s="9">
        <v>62</v>
      </c>
      <c r="AK53" s="9">
        <v>3</v>
      </c>
      <c r="AL53" s="9">
        <v>3550</v>
      </c>
      <c r="AM53" s="9">
        <v>326</v>
      </c>
      <c r="AN53" s="72">
        <v>979</v>
      </c>
      <c r="AO53" s="207">
        <v>360</v>
      </c>
      <c r="AP53" s="197">
        <v>4331</v>
      </c>
      <c r="AQ53" s="137">
        <v>437</v>
      </c>
      <c r="AR53" s="36">
        <f t="shared" si="23"/>
        <v>2622</v>
      </c>
      <c r="AS53" s="23">
        <v>504</v>
      </c>
      <c r="AT53" s="36">
        <f t="shared" si="23"/>
        <v>3024</v>
      </c>
    </row>
    <row r="54" spans="1:46" s="10" customFormat="1" ht="78.75" customHeight="1">
      <c r="A54" s="157"/>
      <c r="B54" s="158"/>
      <c r="C54" s="20" t="s">
        <v>64</v>
      </c>
      <c r="D54" s="56" t="s">
        <v>132</v>
      </c>
      <c r="E54" s="7">
        <v>1268</v>
      </c>
      <c r="F54" s="8">
        <v>0.157</v>
      </c>
      <c r="G54" s="21">
        <v>571</v>
      </c>
      <c r="H54" s="21">
        <v>353</v>
      </c>
      <c r="I54" s="7">
        <v>113</v>
      </c>
      <c r="J54" s="7">
        <v>0</v>
      </c>
      <c r="K54" s="7">
        <v>11</v>
      </c>
      <c r="L54" s="7">
        <v>11</v>
      </c>
      <c r="M54" s="7">
        <v>3</v>
      </c>
      <c r="N54" s="7">
        <v>0</v>
      </c>
      <c r="O54" s="7">
        <v>8</v>
      </c>
      <c r="P54" s="7">
        <v>7</v>
      </c>
      <c r="Q54" s="7">
        <v>21</v>
      </c>
      <c r="R54" s="7">
        <v>0</v>
      </c>
      <c r="S54" s="7">
        <v>4</v>
      </c>
      <c r="T54" s="7">
        <v>0</v>
      </c>
      <c r="U54" s="7">
        <v>0</v>
      </c>
      <c r="V54" s="7">
        <v>0</v>
      </c>
      <c r="W54" s="7">
        <v>6</v>
      </c>
      <c r="X54" s="7">
        <v>0</v>
      </c>
      <c r="Y54" s="7">
        <v>1</v>
      </c>
      <c r="Z54" s="7">
        <v>1</v>
      </c>
      <c r="AA54" s="7">
        <v>0</v>
      </c>
      <c r="AB54" s="7">
        <v>0</v>
      </c>
      <c r="AC54" s="7">
        <v>1</v>
      </c>
      <c r="AD54" s="7">
        <v>3</v>
      </c>
      <c r="AE54" s="7">
        <v>0</v>
      </c>
      <c r="AF54" s="52">
        <f t="shared" si="28"/>
        <v>215</v>
      </c>
      <c r="AG54" s="9">
        <v>215</v>
      </c>
      <c r="AH54" s="9">
        <v>0</v>
      </c>
      <c r="AI54" s="9">
        <v>0</v>
      </c>
      <c r="AJ54" s="9">
        <v>0</v>
      </c>
      <c r="AK54" s="9">
        <v>0</v>
      </c>
      <c r="AL54" s="9">
        <v>559</v>
      </c>
      <c r="AM54" s="9">
        <v>185</v>
      </c>
      <c r="AN54" s="72">
        <v>151</v>
      </c>
      <c r="AO54" s="207">
        <v>111</v>
      </c>
      <c r="AP54" s="197">
        <v>1488</v>
      </c>
      <c r="AQ54" s="137">
        <v>40</v>
      </c>
      <c r="AR54" s="129">
        <f t="shared" si="23"/>
        <v>240</v>
      </c>
      <c r="AS54" s="23">
        <v>12</v>
      </c>
      <c r="AT54" s="129">
        <f t="shared" si="31"/>
        <v>72</v>
      </c>
    </row>
    <row r="55" spans="1:46" s="10" customFormat="1" ht="78.75" customHeight="1">
      <c r="A55" s="157"/>
      <c r="B55" s="158"/>
      <c r="C55" s="20" t="s">
        <v>64</v>
      </c>
      <c r="D55" s="56" t="s">
        <v>133</v>
      </c>
      <c r="E55" s="7">
        <v>1499</v>
      </c>
      <c r="F55" s="8">
        <v>0.155</v>
      </c>
      <c r="G55" s="21">
        <v>750</v>
      </c>
      <c r="H55" s="21">
        <v>456</v>
      </c>
      <c r="I55" s="7">
        <v>174</v>
      </c>
      <c r="J55" s="7">
        <v>2</v>
      </c>
      <c r="K55" s="7">
        <v>17</v>
      </c>
      <c r="L55" s="7">
        <v>5</v>
      </c>
      <c r="M55" s="7">
        <v>7</v>
      </c>
      <c r="N55" s="7">
        <v>0</v>
      </c>
      <c r="O55" s="7">
        <v>18</v>
      </c>
      <c r="P55" s="7">
        <v>8</v>
      </c>
      <c r="Q55" s="7">
        <v>12</v>
      </c>
      <c r="R55" s="7">
        <v>4</v>
      </c>
      <c r="S55" s="7">
        <v>3</v>
      </c>
      <c r="T55" s="7">
        <v>0</v>
      </c>
      <c r="U55" s="7">
        <v>0</v>
      </c>
      <c r="V55" s="7">
        <v>26</v>
      </c>
      <c r="W55" s="7">
        <v>16</v>
      </c>
      <c r="X55" s="7">
        <v>0</v>
      </c>
      <c r="Y55" s="7">
        <v>5</v>
      </c>
      <c r="Z55" s="7">
        <v>2</v>
      </c>
      <c r="AA55" s="7">
        <v>0</v>
      </c>
      <c r="AB55" s="7">
        <v>0</v>
      </c>
      <c r="AC55" s="7">
        <v>3</v>
      </c>
      <c r="AD55" s="7">
        <v>0</v>
      </c>
      <c r="AE55" s="7">
        <v>0</v>
      </c>
      <c r="AF55" s="52">
        <f t="shared" si="28"/>
        <v>320</v>
      </c>
      <c r="AG55" s="9">
        <v>287</v>
      </c>
      <c r="AH55" s="9">
        <v>0</v>
      </c>
      <c r="AI55" s="9">
        <v>0</v>
      </c>
      <c r="AJ55" s="9">
        <v>0</v>
      </c>
      <c r="AK55" s="9">
        <v>33</v>
      </c>
      <c r="AL55" s="9">
        <v>4167</v>
      </c>
      <c r="AM55" s="9">
        <v>212</v>
      </c>
      <c r="AN55" s="72">
        <v>153</v>
      </c>
      <c r="AO55" s="207">
        <v>130</v>
      </c>
      <c r="AP55" s="197">
        <v>1127</v>
      </c>
      <c r="AQ55" s="137">
        <v>364</v>
      </c>
      <c r="AR55" s="129">
        <f t="shared" si="23"/>
        <v>2184</v>
      </c>
      <c r="AS55" s="23">
        <v>179</v>
      </c>
      <c r="AT55" s="129">
        <f t="shared" si="31"/>
        <v>1074</v>
      </c>
    </row>
    <row r="56" spans="1:46" s="10" customFormat="1" ht="78.75" customHeight="1">
      <c r="A56" s="157"/>
      <c r="B56" s="158"/>
      <c r="C56" s="20" t="s">
        <v>64</v>
      </c>
      <c r="D56" s="56" t="s">
        <v>134</v>
      </c>
      <c r="E56" s="7">
        <v>2998</v>
      </c>
      <c r="F56" s="8">
        <v>0.16</v>
      </c>
      <c r="G56" s="21">
        <v>1558</v>
      </c>
      <c r="H56" s="21">
        <v>1685</v>
      </c>
      <c r="I56" s="7">
        <v>737</v>
      </c>
      <c r="J56" s="7">
        <v>8</v>
      </c>
      <c r="K56" s="7">
        <v>18</v>
      </c>
      <c r="L56" s="7">
        <v>17</v>
      </c>
      <c r="M56" s="7">
        <v>9</v>
      </c>
      <c r="N56" s="7">
        <v>3</v>
      </c>
      <c r="O56" s="7">
        <v>15</v>
      </c>
      <c r="P56" s="7">
        <v>10</v>
      </c>
      <c r="Q56" s="7">
        <v>48</v>
      </c>
      <c r="R56" s="7">
        <v>153</v>
      </c>
      <c r="S56" s="7">
        <v>7</v>
      </c>
      <c r="T56" s="7">
        <v>2</v>
      </c>
      <c r="U56" s="7">
        <v>0</v>
      </c>
      <c r="V56" s="7">
        <v>22</v>
      </c>
      <c r="W56" s="7">
        <v>77</v>
      </c>
      <c r="X56" s="7">
        <v>0</v>
      </c>
      <c r="Y56" s="7">
        <v>1</v>
      </c>
      <c r="Z56" s="7">
        <v>35</v>
      </c>
      <c r="AA56" s="7">
        <v>0</v>
      </c>
      <c r="AB56" s="7">
        <v>1</v>
      </c>
      <c r="AC56" s="7">
        <v>3</v>
      </c>
      <c r="AD56" s="7">
        <v>2</v>
      </c>
      <c r="AE56" s="7">
        <v>2</v>
      </c>
      <c r="AF56" s="52">
        <f t="shared" si="28"/>
        <v>478</v>
      </c>
      <c r="AG56" s="9">
        <v>478</v>
      </c>
      <c r="AH56" s="9">
        <v>34</v>
      </c>
      <c r="AI56" s="9">
        <v>7</v>
      </c>
      <c r="AJ56" s="9">
        <v>0</v>
      </c>
      <c r="AK56" s="9">
        <v>0</v>
      </c>
      <c r="AL56" s="9">
        <v>1254</v>
      </c>
      <c r="AM56" s="9">
        <v>342</v>
      </c>
      <c r="AN56" s="72">
        <v>546</v>
      </c>
      <c r="AO56" s="207">
        <v>18</v>
      </c>
      <c r="AP56" s="197">
        <v>5035</v>
      </c>
      <c r="AQ56" s="137">
        <v>698</v>
      </c>
      <c r="AR56" s="129">
        <f t="shared" si="23"/>
        <v>4188</v>
      </c>
      <c r="AS56" s="23">
        <v>1290</v>
      </c>
      <c r="AT56" s="129">
        <f t="shared" si="31"/>
        <v>7740</v>
      </c>
    </row>
    <row r="57" spans="1:46" s="10" customFormat="1" ht="78.75" customHeight="1">
      <c r="A57" s="157"/>
      <c r="B57" s="158"/>
      <c r="C57" s="20" t="s">
        <v>64</v>
      </c>
      <c r="D57" s="61" t="s">
        <v>135</v>
      </c>
      <c r="E57" s="7">
        <v>3385</v>
      </c>
      <c r="F57" s="8">
        <v>0.23200000000000001</v>
      </c>
      <c r="G57" s="21">
        <v>1532</v>
      </c>
      <c r="H57" s="33">
        <v>882</v>
      </c>
      <c r="I57" s="34">
        <v>322</v>
      </c>
      <c r="J57" s="7">
        <v>1</v>
      </c>
      <c r="K57" s="7">
        <v>27</v>
      </c>
      <c r="L57" s="7">
        <v>10</v>
      </c>
      <c r="M57" s="7">
        <v>14</v>
      </c>
      <c r="N57" s="7">
        <v>0</v>
      </c>
      <c r="O57" s="7">
        <v>42</v>
      </c>
      <c r="P57" s="7">
        <v>6</v>
      </c>
      <c r="Q57" s="7">
        <v>51</v>
      </c>
      <c r="R57" s="7">
        <v>31</v>
      </c>
      <c r="S57" s="7">
        <v>2</v>
      </c>
      <c r="T57" s="7">
        <v>5</v>
      </c>
      <c r="U57" s="7">
        <v>0</v>
      </c>
      <c r="V57" s="7">
        <v>2</v>
      </c>
      <c r="W57" s="7">
        <v>25</v>
      </c>
      <c r="X57" s="7">
        <v>0</v>
      </c>
      <c r="Y57" s="7">
        <v>0</v>
      </c>
      <c r="Z57" s="7">
        <v>0</v>
      </c>
      <c r="AA57" s="7">
        <v>0</v>
      </c>
      <c r="AB57" s="7">
        <v>2</v>
      </c>
      <c r="AC57" s="7">
        <v>2</v>
      </c>
      <c r="AD57" s="7">
        <v>3</v>
      </c>
      <c r="AE57" s="7">
        <v>2</v>
      </c>
      <c r="AF57" s="52">
        <f t="shared" si="28"/>
        <v>337</v>
      </c>
      <c r="AG57" s="35">
        <v>337</v>
      </c>
      <c r="AH57" s="9">
        <v>10</v>
      </c>
      <c r="AI57" s="9">
        <v>6</v>
      </c>
      <c r="AJ57" s="9">
        <v>64</v>
      </c>
      <c r="AK57" s="9">
        <v>0</v>
      </c>
      <c r="AL57" s="9">
        <v>1062</v>
      </c>
      <c r="AM57" s="9">
        <v>251</v>
      </c>
      <c r="AN57" s="72">
        <v>348</v>
      </c>
      <c r="AO57" s="207">
        <v>74</v>
      </c>
      <c r="AP57" s="197">
        <v>413</v>
      </c>
      <c r="AQ57" s="137">
        <v>370</v>
      </c>
      <c r="AR57" s="129">
        <f t="shared" si="23"/>
        <v>2220</v>
      </c>
      <c r="AS57" s="23">
        <v>566</v>
      </c>
      <c r="AT57" s="129">
        <f t="shared" si="31"/>
        <v>3396</v>
      </c>
    </row>
    <row r="58" spans="1:46" s="10" customFormat="1" ht="78.75" customHeight="1">
      <c r="A58" s="157"/>
      <c r="B58" s="158"/>
      <c r="C58" s="20" t="s">
        <v>64</v>
      </c>
      <c r="D58" s="61" t="s">
        <v>136</v>
      </c>
      <c r="E58" s="7">
        <v>1802</v>
      </c>
      <c r="F58" s="8">
        <v>0.183</v>
      </c>
      <c r="G58" s="21">
        <v>869</v>
      </c>
      <c r="H58" s="21">
        <v>453</v>
      </c>
      <c r="I58" s="7">
        <v>200</v>
      </c>
      <c r="J58" s="7">
        <v>7</v>
      </c>
      <c r="K58" s="7">
        <v>8</v>
      </c>
      <c r="L58" s="7">
        <v>1</v>
      </c>
      <c r="M58" s="7">
        <v>14</v>
      </c>
      <c r="N58" s="7">
        <v>4</v>
      </c>
      <c r="O58" s="7">
        <v>4</v>
      </c>
      <c r="P58" s="7">
        <v>9</v>
      </c>
      <c r="Q58" s="7">
        <v>19</v>
      </c>
      <c r="R58" s="7">
        <v>5</v>
      </c>
      <c r="S58" s="7">
        <v>2</v>
      </c>
      <c r="T58" s="7">
        <v>0</v>
      </c>
      <c r="U58" s="7">
        <v>0</v>
      </c>
      <c r="V58" s="7">
        <v>1</v>
      </c>
      <c r="W58" s="7">
        <v>26</v>
      </c>
      <c r="X58" s="7">
        <v>0</v>
      </c>
      <c r="Y58" s="7">
        <v>0</v>
      </c>
      <c r="Z58" s="7">
        <v>1</v>
      </c>
      <c r="AA58" s="7">
        <v>0</v>
      </c>
      <c r="AB58" s="7">
        <v>2</v>
      </c>
      <c r="AC58" s="7">
        <v>2</v>
      </c>
      <c r="AD58" s="7">
        <v>1</v>
      </c>
      <c r="AE58" s="7">
        <v>1</v>
      </c>
      <c r="AF58" s="52">
        <f t="shared" si="28"/>
        <v>249</v>
      </c>
      <c r="AG58" s="9">
        <v>249</v>
      </c>
      <c r="AH58" s="9">
        <v>14</v>
      </c>
      <c r="AI58" s="9">
        <v>0</v>
      </c>
      <c r="AJ58" s="9">
        <v>10</v>
      </c>
      <c r="AK58" s="9">
        <v>0</v>
      </c>
      <c r="AL58" s="9">
        <v>683</v>
      </c>
      <c r="AM58" s="9">
        <v>150</v>
      </c>
      <c r="AN58" s="72">
        <v>263</v>
      </c>
      <c r="AO58" s="207">
        <v>99</v>
      </c>
      <c r="AP58" s="197">
        <v>529</v>
      </c>
      <c r="AQ58" s="137">
        <v>143</v>
      </c>
      <c r="AR58" s="129">
        <f t="shared" si="23"/>
        <v>858</v>
      </c>
      <c r="AS58" s="23">
        <v>208</v>
      </c>
      <c r="AT58" s="129">
        <f t="shared" si="31"/>
        <v>1248</v>
      </c>
    </row>
    <row r="59" spans="1:46" s="10" customFormat="1" ht="78.75" customHeight="1">
      <c r="A59" s="157"/>
      <c r="B59" s="158"/>
      <c r="C59" s="20" t="s">
        <v>64</v>
      </c>
      <c r="D59" s="61" t="s">
        <v>137</v>
      </c>
      <c r="E59" s="7">
        <v>2342</v>
      </c>
      <c r="F59" s="8">
        <v>0.23200000000000001</v>
      </c>
      <c r="G59" s="21">
        <v>653</v>
      </c>
      <c r="H59" s="21">
        <v>707</v>
      </c>
      <c r="I59" s="7">
        <v>232</v>
      </c>
      <c r="J59" s="7">
        <v>1</v>
      </c>
      <c r="K59" s="7">
        <v>20</v>
      </c>
      <c r="L59" s="7">
        <v>2</v>
      </c>
      <c r="M59" s="7">
        <v>12</v>
      </c>
      <c r="N59" s="7">
        <v>0</v>
      </c>
      <c r="O59" s="7">
        <v>11</v>
      </c>
      <c r="P59" s="7">
        <v>3</v>
      </c>
      <c r="Q59" s="7">
        <v>15</v>
      </c>
      <c r="R59" s="7">
        <v>1</v>
      </c>
      <c r="S59" s="7">
        <v>1</v>
      </c>
      <c r="T59" s="7">
        <v>1</v>
      </c>
      <c r="U59" s="7">
        <v>0</v>
      </c>
      <c r="V59" s="7">
        <v>7</v>
      </c>
      <c r="W59" s="7">
        <v>26</v>
      </c>
      <c r="X59" s="7">
        <v>0</v>
      </c>
      <c r="Y59" s="7">
        <v>4</v>
      </c>
      <c r="Z59" s="7">
        <v>1</v>
      </c>
      <c r="AA59" s="7">
        <v>0</v>
      </c>
      <c r="AB59" s="7">
        <v>0</v>
      </c>
      <c r="AC59" s="7">
        <v>5</v>
      </c>
      <c r="AD59" s="7">
        <v>4</v>
      </c>
      <c r="AE59" s="7">
        <v>0</v>
      </c>
      <c r="AF59" s="52">
        <f t="shared" si="28"/>
        <v>201</v>
      </c>
      <c r="AG59" s="9">
        <v>201</v>
      </c>
      <c r="AH59" s="9">
        <v>0</v>
      </c>
      <c r="AI59" s="9">
        <v>2</v>
      </c>
      <c r="AJ59" s="9">
        <v>34</v>
      </c>
      <c r="AK59" s="9">
        <v>0</v>
      </c>
      <c r="AL59" s="9">
        <v>2222</v>
      </c>
      <c r="AM59" s="9">
        <v>312</v>
      </c>
      <c r="AN59" s="72">
        <v>447</v>
      </c>
      <c r="AO59" s="207">
        <v>83</v>
      </c>
      <c r="AP59" s="197">
        <v>258</v>
      </c>
      <c r="AQ59" s="137">
        <v>306</v>
      </c>
      <c r="AR59" s="129">
        <f t="shared" si="23"/>
        <v>1836</v>
      </c>
      <c r="AS59" s="23">
        <v>143</v>
      </c>
      <c r="AT59" s="129">
        <f t="shared" si="31"/>
        <v>858</v>
      </c>
    </row>
    <row r="60" spans="1:46" s="10" customFormat="1" ht="78.75" customHeight="1">
      <c r="A60" s="157"/>
      <c r="B60" s="158"/>
      <c r="C60" s="20" t="s">
        <v>64</v>
      </c>
      <c r="D60" s="61" t="s">
        <v>138</v>
      </c>
      <c r="E60" s="7">
        <v>1234</v>
      </c>
      <c r="F60" s="8">
        <v>0.14499999999999999</v>
      </c>
      <c r="G60" s="21">
        <v>437</v>
      </c>
      <c r="H60" s="21">
        <v>270</v>
      </c>
      <c r="I60" s="7">
        <v>137</v>
      </c>
      <c r="J60" s="7">
        <v>1</v>
      </c>
      <c r="K60" s="7">
        <v>9</v>
      </c>
      <c r="L60" s="7">
        <v>4</v>
      </c>
      <c r="M60" s="7">
        <v>2</v>
      </c>
      <c r="N60" s="7">
        <v>0</v>
      </c>
      <c r="O60" s="7">
        <v>7</v>
      </c>
      <c r="P60" s="7">
        <v>1</v>
      </c>
      <c r="Q60" s="7">
        <v>8</v>
      </c>
      <c r="R60" s="7">
        <v>12</v>
      </c>
      <c r="S60" s="7">
        <v>0</v>
      </c>
      <c r="T60" s="7">
        <v>1</v>
      </c>
      <c r="U60" s="7">
        <v>0</v>
      </c>
      <c r="V60" s="7">
        <v>0</v>
      </c>
      <c r="W60" s="7">
        <v>15</v>
      </c>
      <c r="X60" s="7">
        <v>0</v>
      </c>
      <c r="Y60" s="7">
        <v>1</v>
      </c>
      <c r="Z60" s="7">
        <v>2</v>
      </c>
      <c r="AA60" s="7">
        <v>0</v>
      </c>
      <c r="AB60" s="7">
        <v>1</v>
      </c>
      <c r="AC60" s="7">
        <v>0</v>
      </c>
      <c r="AD60" s="7">
        <v>0</v>
      </c>
      <c r="AE60" s="7">
        <v>0</v>
      </c>
      <c r="AF60" s="52">
        <f t="shared" si="28"/>
        <v>147</v>
      </c>
      <c r="AG60" s="9">
        <v>136</v>
      </c>
      <c r="AH60" s="9">
        <v>0</v>
      </c>
      <c r="AI60" s="9">
        <v>0</v>
      </c>
      <c r="AJ60" s="9">
        <v>4</v>
      </c>
      <c r="AK60" s="9">
        <v>11</v>
      </c>
      <c r="AL60" s="35">
        <v>676</v>
      </c>
      <c r="AM60" s="35">
        <v>104</v>
      </c>
      <c r="AN60" s="194">
        <v>158</v>
      </c>
      <c r="AO60" s="207">
        <v>124</v>
      </c>
      <c r="AP60" s="197">
        <v>662</v>
      </c>
      <c r="AQ60" s="137">
        <v>114</v>
      </c>
      <c r="AR60" s="129">
        <f t="shared" si="23"/>
        <v>684</v>
      </c>
      <c r="AS60" s="23">
        <v>28</v>
      </c>
      <c r="AT60" s="129">
        <f t="shared" si="31"/>
        <v>168</v>
      </c>
    </row>
    <row r="61" spans="1:46" s="10" customFormat="1" ht="78.75" customHeight="1">
      <c r="A61" s="157"/>
      <c r="B61" s="158"/>
      <c r="C61" s="20" t="s">
        <v>64</v>
      </c>
      <c r="D61" s="61" t="s">
        <v>139</v>
      </c>
      <c r="E61" s="7">
        <v>2633</v>
      </c>
      <c r="F61" s="8">
        <v>0.16400000000000001</v>
      </c>
      <c r="G61" s="21">
        <v>1041</v>
      </c>
      <c r="H61" s="21">
        <v>1217</v>
      </c>
      <c r="I61" s="7">
        <v>446</v>
      </c>
      <c r="J61" s="7">
        <v>0</v>
      </c>
      <c r="K61" s="7">
        <v>12</v>
      </c>
      <c r="L61" s="7">
        <v>11</v>
      </c>
      <c r="M61" s="7">
        <v>13</v>
      </c>
      <c r="N61" s="7">
        <v>3</v>
      </c>
      <c r="O61" s="7">
        <v>25</v>
      </c>
      <c r="P61" s="7">
        <v>7</v>
      </c>
      <c r="Q61" s="7">
        <v>36</v>
      </c>
      <c r="R61" s="7">
        <v>57</v>
      </c>
      <c r="S61" s="7">
        <v>4</v>
      </c>
      <c r="T61" s="7">
        <v>2</v>
      </c>
      <c r="U61" s="7">
        <v>1</v>
      </c>
      <c r="V61" s="7">
        <v>6</v>
      </c>
      <c r="W61" s="7">
        <v>40</v>
      </c>
      <c r="X61" s="7">
        <v>0</v>
      </c>
      <c r="Y61" s="7">
        <v>4</v>
      </c>
      <c r="Z61" s="7">
        <v>2</v>
      </c>
      <c r="AA61" s="7">
        <v>0</v>
      </c>
      <c r="AB61" s="7">
        <v>1</v>
      </c>
      <c r="AC61" s="7">
        <v>2</v>
      </c>
      <c r="AD61" s="7">
        <v>5</v>
      </c>
      <c r="AE61" s="7">
        <v>1</v>
      </c>
      <c r="AF61" s="52">
        <f t="shared" si="28"/>
        <v>241</v>
      </c>
      <c r="AG61" s="9">
        <v>241</v>
      </c>
      <c r="AH61" s="9">
        <v>0</v>
      </c>
      <c r="AI61" s="9">
        <v>9</v>
      </c>
      <c r="AJ61" s="9">
        <v>0</v>
      </c>
      <c r="AK61" s="9">
        <v>0</v>
      </c>
      <c r="AL61" s="9">
        <v>1137</v>
      </c>
      <c r="AM61" s="9">
        <v>199</v>
      </c>
      <c r="AN61" s="72">
        <v>316</v>
      </c>
      <c r="AO61" s="207">
        <v>487</v>
      </c>
      <c r="AP61" s="197">
        <v>1237</v>
      </c>
      <c r="AQ61" s="137">
        <v>311</v>
      </c>
      <c r="AR61" s="129">
        <f t="shared" si="23"/>
        <v>1866</v>
      </c>
      <c r="AS61" s="23">
        <v>241</v>
      </c>
      <c r="AT61" s="129">
        <f t="shared" si="31"/>
        <v>1446</v>
      </c>
    </row>
    <row r="62" spans="1:46" s="10" customFormat="1" ht="78.75" customHeight="1">
      <c r="A62" s="157"/>
      <c r="B62" s="158"/>
      <c r="C62" s="20" t="s">
        <v>64</v>
      </c>
      <c r="D62" s="61" t="s">
        <v>140</v>
      </c>
      <c r="E62" s="7">
        <v>569</v>
      </c>
      <c r="F62" s="8">
        <v>6.2E-2</v>
      </c>
      <c r="G62" s="21">
        <v>328</v>
      </c>
      <c r="H62" s="21">
        <v>246</v>
      </c>
      <c r="I62" s="7">
        <v>91</v>
      </c>
      <c r="J62" s="7">
        <v>0</v>
      </c>
      <c r="K62" s="7">
        <v>0</v>
      </c>
      <c r="L62" s="7">
        <v>3</v>
      </c>
      <c r="M62" s="7">
        <v>5</v>
      </c>
      <c r="N62" s="7">
        <v>0</v>
      </c>
      <c r="O62" s="7">
        <v>4</v>
      </c>
      <c r="P62" s="7">
        <v>5</v>
      </c>
      <c r="Q62" s="7">
        <v>9</v>
      </c>
      <c r="R62" s="7">
        <v>9</v>
      </c>
      <c r="S62" s="7">
        <v>1</v>
      </c>
      <c r="T62" s="7">
        <v>0</v>
      </c>
      <c r="U62" s="7">
        <v>0</v>
      </c>
      <c r="V62" s="7">
        <v>2</v>
      </c>
      <c r="W62" s="7">
        <v>9</v>
      </c>
      <c r="X62" s="7">
        <v>0</v>
      </c>
      <c r="Y62" s="7">
        <v>2</v>
      </c>
      <c r="Z62" s="7">
        <v>2</v>
      </c>
      <c r="AA62" s="7">
        <v>0</v>
      </c>
      <c r="AB62" s="7">
        <v>0</v>
      </c>
      <c r="AC62" s="7">
        <v>0</v>
      </c>
      <c r="AD62" s="7">
        <v>0</v>
      </c>
      <c r="AE62" s="7">
        <v>0</v>
      </c>
      <c r="AF62" s="52">
        <f t="shared" si="28"/>
        <v>0</v>
      </c>
      <c r="AG62" s="9">
        <v>0</v>
      </c>
      <c r="AH62" s="9">
        <v>0</v>
      </c>
      <c r="AI62" s="9">
        <v>0</v>
      </c>
      <c r="AJ62" s="9">
        <v>0</v>
      </c>
      <c r="AK62" s="9">
        <v>0</v>
      </c>
      <c r="AL62" s="9">
        <v>888</v>
      </c>
      <c r="AM62" s="9">
        <v>88</v>
      </c>
      <c r="AN62" s="72">
        <v>178</v>
      </c>
      <c r="AO62" s="207">
        <v>84</v>
      </c>
      <c r="AP62" s="197">
        <v>956</v>
      </c>
      <c r="AQ62" s="137">
        <v>37</v>
      </c>
      <c r="AR62" s="129">
        <f t="shared" si="23"/>
        <v>222</v>
      </c>
      <c r="AS62" s="23">
        <v>38</v>
      </c>
      <c r="AT62" s="129">
        <f t="shared" si="31"/>
        <v>228</v>
      </c>
    </row>
    <row r="63" spans="1:46" s="10" customFormat="1" ht="78.75" customHeight="1">
      <c r="A63" s="157"/>
      <c r="B63" s="158"/>
      <c r="C63" s="20" t="s">
        <v>64</v>
      </c>
      <c r="D63" s="61" t="s">
        <v>141</v>
      </c>
      <c r="E63" s="7">
        <v>2215</v>
      </c>
      <c r="F63" s="8">
        <v>0.183</v>
      </c>
      <c r="G63" s="21">
        <v>739</v>
      </c>
      <c r="H63" s="33">
        <v>520</v>
      </c>
      <c r="I63" s="34">
        <v>226</v>
      </c>
      <c r="J63" s="7">
        <v>2</v>
      </c>
      <c r="K63" s="7">
        <v>8</v>
      </c>
      <c r="L63" s="7">
        <v>7</v>
      </c>
      <c r="M63" s="7">
        <v>5</v>
      </c>
      <c r="N63" s="7">
        <v>0</v>
      </c>
      <c r="O63" s="7">
        <v>32</v>
      </c>
      <c r="P63" s="7">
        <v>9</v>
      </c>
      <c r="Q63" s="7">
        <v>28</v>
      </c>
      <c r="R63" s="34">
        <v>30</v>
      </c>
      <c r="S63" s="7">
        <v>5</v>
      </c>
      <c r="T63" s="7">
        <v>0</v>
      </c>
      <c r="U63" s="7">
        <v>0</v>
      </c>
      <c r="V63" s="7">
        <v>13</v>
      </c>
      <c r="W63" s="7">
        <v>39</v>
      </c>
      <c r="X63" s="7">
        <v>0</v>
      </c>
      <c r="Y63" s="7">
        <v>4</v>
      </c>
      <c r="Z63" s="7">
        <v>5</v>
      </c>
      <c r="AA63" s="7">
        <v>0</v>
      </c>
      <c r="AB63" s="7">
        <v>0</v>
      </c>
      <c r="AC63" s="7">
        <v>2</v>
      </c>
      <c r="AD63" s="7">
        <v>4</v>
      </c>
      <c r="AE63" s="7">
        <v>1</v>
      </c>
      <c r="AF63" s="52">
        <f t="shared" si="28"/>
        <v>145</v>
      </c>
      <c r="AG63" s="9">
        <v>145</v>
      </c>
      <c r="AH63" s="9">
        <v>0</v>
      </c>
      <c r="AI63" s="9">
        <v>0</v>
      </c>
      <c r="AJ63" s="9">
        <v>0</v>
      </c>
      <c r="AK63" s="9">
        <v>0</v>
      </c>
      <c r="AL63" s="35">
        <v>2355</v>
      </c>
      <c r="AM63" s="35">
        <v>255</v>
      </c>
      <c r="AN63" s="194">
        <v>672</v>
      </c>
      <c r="AO63" s="207">
        <v>57</v>
      </c>
      <c r="AP63" s="197">
        <v>643</v>
      </c>
      <c r="AQ63" s="137">
        <v>97</v>
      </c>
      <c r="AR63" s="129">
        <f t="shared" si="23"/>
        <v>582</v>
      </c>
      <c r="AS63" s="23">
        <v>542</v>
      </c>
      <c r="AT63" s="129">
        <f t="shared" si="31"/>
        <v>3252</v>
      </c>
    </row>
    <row r="64" spans="1:46" s="10" customFormat="1" ht="78.75" customHeight="1">
      <c r="A64" s="157"/>
      <c r="B64" s="158"/>
      <c r="C64" s="20" t="s">
        <v>64</v>
      </c>
      <c r="D64" s="61" t="s">
        <v>142</v>
      </c>
      <c r="E64" s="34">
        <v>1182</v>
      </c>
      <c r="F64" s="8">
        <v>0.11700000000000001</v>
      </c>
      <c r="G64" s="21">
        <v>807</v>
      </c>
      <c r="H64" s="21">
        <v>418</v>
      </c>
      <c r="I64" s="7">
        <v>136</v>
      </c>
      <c r="J64" s="7">
        <v>0</v>
      </c>
      <c r="K64" s="7">
        <v>0</v>
      </c>
      <c r="L64" s="7">
        <v>5</v>
      </c>
      <c r="M64" s="7">
        <v>4</v>
      </c>
      <c r="N64" s="7">
        <v>0</v>
      </c>
      <c r="O64" s="7">
        <v>11</v>
      </c>
      <c r="P64" s="7">
        <v>8</v>
      </c>
      <c r="Q64" s="7">
        <v>31</v>
      </c>
      <c r="R64" s="7">
        <v>16</v>
      </c>
      <c r="S64" s="7">
        <v>0</v>
      </c>
      <c r="T64" s="7">
        <v>0</v>
      </c>
      <c r="U64" s="7">
        <v>0</v>
      </c>
      <c r="V64" s="7">
        <v>2</v>
      </c>
      <c r="W64" s="7">
        <v>7</v>
      </c>
      <c r="X64" s="7">
        <v>0</v>
      </c>
      <c r="Y64" s="7">
        <v>0</v>
      </c>
      <c r="Z64" s="7">
        <v>3</v>
      </c>
      <c r="AA64" s="7">
        <v>0</v>
      </c>
      <c r="AB64" s="7">
        <v>0</v>
      </c>
      <c r="AC64" s="7">
        <v>0</v>
      </c>
      <c r="AD64" s="7">
        <v>1</v>
      </c>
      <c r="AE64" s="7">
        <v>0</v>
      </c>
      <c r="AF64" s="52">
        <f t="shared" si="28"/>
        <v>356</v>
      </c>
      <c r="AG64" s="9">
        <v>356</v>
      </c>
      <c r="AH64" s="35">
        <v>14</v>
      </c>
      <c r="AI64" s="35">
        <v>41</v>
      </c>
      <c r="AJ64" s="35">
        <v>115</v>
      </c>
      <c r="AK64" s="35">
        <v>0</v>
      </c>
      <c r="AL64" s="35">
        <v>522</v>
      </c>
      <c r="AM64" s="35">
        <v>62</v>
      </c>
      <c r="AN64" s="194">
        <v>108</v>
      </c>
      <c r="AO64" s="207">
        <v>196</v>
      </c>
      <c r="AP64" s="197">
        <v>40</v>
      </c>
      <c r="AQ64" s="137">
        <v>121</v>
      </c>
      <c r="AR64" s="129">
        <f t="shared" si="23"/>
        <v>726</v>
      </c>
      <c r="AS64" s="23">
        <v>121</v>
      </c>
      <c r="AT64" s="129">
        <f t="shared" si="31"/>
        <v>726</v>
      </c>
    </row>
    <row r="65" spans="1:46" s="10" customFormat="1" ht="78.75" customHeight="1">
      <c r="A65" s="157"/>
      <c r="B65" s="158"/>
      <c r="C65" s="20" t="s">
        <v>64</v>
      </c>
      <c r="D65" s="61" t="s">
        <v>143</v>
      </c>
      <c r="E65" s="7">
        <v>1019</v>
      </c>
      <c r="F65" s="8">
        <v>0.17299999999999999</v>
      </c>
      <c r="G65" s="21">
        <v>513</v>
      </c>
      <c r="H65" s="33">
        <v>314</v>
      </c>
      <c r="I65" s="34">
        <v>155</v>
      </c>
      <c r="J65" s="7">
        <v>4</v>
      </c>
      <c r="K65" s="7">
        <v>2</v>
      </c>
      <c r="L65" s="7">
        <v>6</v>
      </c>
      <c r="M65" s="7">
        <v>2</v>
      </c>
      <c r="N65" s="7">
        <v>0</v>
      </c>
      <c r="O65" s="7">
        <v>12</v>
      </c>
      <c r="P65" s="7">
        <v>4</v>
      </c>
      <c r="Q65" s="7">
        <v>27</v>
      </c>
      <c r="R65" s="34">
        <v>47</v>
      </c>
      <c r="S65" s="7">
        <v>4</v>
      </c>
      <c r="T65" s="7">
        <v>0</v>
      </c>
      <c r="U65" s="7">
        <v>0</v>
      </c>
      <c r="V65" s="7">
        <v>1</v>
      </c>
      <c r="W65" s="7">
        <v>17</v>
      </c>
      <c r="X65" s="7">
        <v>0</v>
      </c>
      <c r="Y65" s="7">
        <v>5</v>
      </c>
      <c r="Z65" s="7">
        <v>3</v>
      </c>
      <c r="AA65" s="7">
        <v>0</v>
      </c>
      <c r="AB65" s="7">
        <v>0</v>
      </c>
      <c r="AC65" s="7">
        <v>0</v>
      </c>
      <c r="AD65" s="7">
        <v>1</v>
      </c>
      <c r="AE65" s="7">
        <v>0</v>
      </c>
      <c r="AF65" s="52">
        <f t="shared" si="28"/>
        <v>0</v>
      </c>
      <c r="AG65" s="9">
        <v>0</v>
      </c>
      <c r="AH65" s="9">
        <v>0</v>
      </c>
      <c r="AI65" s="9">
        <v>0</v>
      </c>
      <c r="AJ65" s="9">
        <v>0</v>
      </c>
      <c r="AK65" s="9">
        <v>0</v>
      </c>
      <c r="AL65" s="35">
        <v>1052</v>
      </c>
      <c r="AM65" s="35">
        <v>40</v>
      </c>
      <c r="AN65" s="194">
        <v>420</v>
      </c>
      <c r="AO65" s="207">
        <v>22</v>
      </c>
      <c r="AP65" s="197">
        <v>750</v>
      </c>
      <c r="AQ65" s="137">
        <v>136</v>
      </c>
      <c r="AR65" s="129">
        <f t="shared" si="23"/>
        <v>816</v>
      </c>
      <c r="AS65" s="23">
        <v>42</v>
      </c>
      <c r="AT65" s="129">
        <f t="shared" si="31"/>
        <v>252</v>
      </c>
    </row>
    <row r="66" spans="1:46" s="10" customFormat="1" ht="78.75" customHeight="1">
      <c r="A66" s="157"/>
      <c r="B66" s="158"/>
      <c r="C66" s="20" t="s">
        <v>64</v>
      </c>
      <c r="D66" s="61" t="s">
        <v>144</v>
      </c>
      <c r="E66" s="7">
        <v>1540</v>
      </c>
      <c r="F66" s="8">
        <v>0.27600000000000002</v>
      </c>
      <c r="G66" s="21">
        <v>767</v>
      </c>
      <c r="H66" s="21">
        <v>333</v>
      </c>
      <c r="I66" s="7">
        <v>176</v>
      </c>
      <c r="J66" s="7">
        <v>0</v>
      </c>
      <c r="K66" s="7">
        <v>8</v>
      </c>
      <c r="L66" s="7">
        <v>8</v>
      </c>
      <c r="M66" s="7">
        <v>2</v>
      </c>
      <c r="N66" s="7">
        <v>0</v>
      </c>
      <c r="O66" s="7">
        <v>16</v>
      </c>
      <c r="P66" s="7">
        <v>8</v>
      </c>
      <c r="Q66" s="7">
        <v>9</v>
      </c>
      <c r="R66" s="7">
        <v>20</v>
      </c>
      <c r="S66" s="7">
        <v>1</v>
      </c>
      <c r="T66" s="7">
        <v>0</v>
      </c>
      <c r="U66" s="7">
        <v>0</v>
      </c>
      <c r="V66" s="7">
        <v>22</v>
      </c>
      <c r="W66" s="7">
        <v>30</v>
      </c>
      <c r="X66" s="7">
        <v>0</v>
      </c>
      <c r="Y66" s="7">
        <v>0</v>
      </c>
      <c r="Z66" s="7">
        <v>0</v>
      </c>
      <c r="AA66" s="7">
        <v>0</v>
      </c>
      <c r="AB66" s="7">
        <v>0</v>
      </c>
      <c r="AC66" s="7">
        <v>1</v>
      </c>
      <c r="AD66" s="7">
        <v>1</v>
      </c>
      <c r="AE66" s="7">
        <v>0</v>
      </c>
      <c r="AF66" s="52">
        <f t="shared" si="28"/>
        <v>207</v>
      </c>
      <c r="AG66" s="9">
        <v>207</v>
      </c>
      <c r="AH66" s="9">
        <v>0</v>
      </c>
      <c r="AI66" s="9">
        <v>0</v>
      </c>
      <c r="AJ66" s="9">
        <v>15</v>
      </c>
      <c r="AK66" s="9">
        <v>0</v>
      </c>
      <c r="AL66" s="9">
        <v>611</v>
      </c>
      <c r="AM66" s="9">
        <v>57</v>
      </c>
      <c r="AN66" s="72">
        <v>163</v>
      </c>
      <c r="AO66" s="207">
        <v>41</v>
      </c>
      <c r="AP66" s="197">
        <v>436</v>
      </c>
      <c r="AQ66" s="137">
        <v>210</v>
      </c>
      <c r="AR66" s="129">
        <f t="shared" si="23"/>
        <v>1260</v>
      </c>
      <c r="AS66" s="23">
        <v>93</v>
      </c>
      <c r="AT66" s="129">
        <f t="shared" si="31"/>
        <v>558</v>
      </c>
    </row>
    <row r="67" spans="1:46" s="10" customFormat="1" ht="78.75" customHeight="1">
      <c r="A67" s="157"/>
      <c r="B67" s="158"/>
      <c r="C67" s="12" t="s">
        <v>55</v>
      </c>
      <c r="D67" s="56" t="s">
        <v>145</v>
      </c>
      <c r="E67" s="7">
        <v>1049</v>
      </c>
      <c r="F67" s="8">
        <v>0.155</v>
      </c>
      <c r="G67" s="21">
        <v>656</v>
      </c>
      <c r="H67" s="21">
        <v>214</v>
      </c>
      <c r="I67" s="7">
        <v>148</v>
      </c>
      <c r="J67" s="7">
        <v>0</v>
      </c>
      <c r="K67" s="7">
        <v>5</v>
      </c>
      <c r="L67" s="7">
        <v>5</v>
      </c>
      <c r="M67" s="7">
        <v>5</v>
      </c>
      <c r="N67" s="7">
        <v>1</v>
      </c>
      <c r="O67" s="7">
        <v>9</v>
      </c>
      <c r="P67" s="7">
        <v>3</v>
      </c>
      <c r="Q67" s="7">
        <v>21</v>
      </c>
      <c r="R67" s="7">
        <v>10</v>
      </c>
      <c r="S67" s="7">
        <v>1</v>
      </c>
      <c r="T67" s="7">
        <v>0</v>
      </c>
      <c r="U67" s="7">
        <v>0</v>
      </c>
      <c r="V67" s="7">
        <v>0</v>
      </c>
      <c r="W67" s="7">
        <v>0</v>
      </c>
      <c r="X67" s="7">
        <v>0</v>
      </c>
      <c r="Y67" s="7">
        <v>0</v>
      </c>
      <c r="Z67" s="7">
        <v>0</v>
      </c>
      <c r="AA67" s="7">
        <v>0</v>
      </c>
      <c r="AB67" s="7">
        <v>0</v>
      </c>
      <c r="AC67" s="7">
        <v>0</v>
      </c>
      <c r="AD67" s="7">
        <v>0</v>
      </c>
      <c r="AE67" s="7">
        <v>0</v>
      </c>
      <c r="AF67" s="52">
        <f>AG67+AK67</f>
        <v>0</v>
      </c>
      <c r="AG67" s="9">
        <v>0</v>
      </c>
      <c r="AH67" s="9">
        <v>0</v>
      </c>
      <c r="AI67" s="9">
        <v>0</v>
      </c>
      <c r="AJ67" s="9">
        <v>0</v>
      </c>
      <c r="AK67" s="9">
        <v>0</v>
      </c>
      <c r="AL67" s="35">
        <v>403</v>
      </c>
      <c r="AM67" s="9">
        <v>45</v>
      </c>
      <c r="AN67" s="72">
        <v>86</v>
      </c>
      <c r="AO67" s="207">
        <v>13</v>
      </c>
      <c r="AP67" s="197">
        <v>163</v>
      </c>
      <c r="AQ67" s="137">
        <v>236</v>
      </c>
      <c r="AR67" s="129">
        <f>AQ67*6</f>
        <v>1416</v>
      </c>
      <c r="AS67" s="23">
        <v>33</v>
      </c>
      <c r="AT67" s="129">
        <f>AS67*6</f>
        <v>198</v>
      </c>
    </row>
    <row r="68" spans="1:46" s="13" customFormat="1" ht="78.75" customHeight="1" thickBot="1">
      <c r="A68" s="159"/>
      <c r="B68" s="160"/>
      <c r="C68" s="29" t="s">
        <v>55</v>
      </c>
      <c r="D68" s="62" t="s">
        <v>146</v>
      </c>
      <c r="E68" s="30">
        <v>530</v>
      </c>
      <c r="F68" s="31">
        <v>0.12</v>
      </c>
      <c r="G68" s="27">
        <v>226</v>
      </c>
      <c r="H68" s="27">
        <v>204</v>
      </c>
      <c r="I68" s="30">
        <v>62</v>
      </c>
      <c r="J68" s="30">
        <v>5</v>
      </c>
      <c r="K68" s="30">
        <v>0</v>
      </c>
      <c r="L68" s="30">
        <v>8</v>
      </c>
      <c r="M68" s="30">
        <v>1</v>
      </c>
      <c r="N68" s="30">
        <v>0</v>
      </c>
      <c r="O68" s="30">
        <v>5</v>
      </c>
      <c r="P68" s="30">
        <v>6</v>
      </c>
      <c r="Q68" s="30">
        <v>5</v>
      </c>
      <c r="R68" s="30">
        <v>0</v>
      </c>
      <c r="S68" s="30">
        <v>0</v>
      </c>
      <c r="T68" s="30">
        <v>0</v>
      </c>
      <c r="U68" s="30">
        <v>0</v>
      </c>
      <c r="V68" s="30">
        <v>0</v>
      </c>
      <c r="W68" s="30">
        <v>2</v>
      </c>
      <c r="X68" s="30">
        <v>0</v>
      </c>
      <c r="Y68" s="30">
        <v>0</v>
      </c>
      <c r="Z68" s="30">
        <v>0</v>
      </c>
      <c r="AA68" s="30">
        <v>0</v>
      </c>
      <c r="AB68" s="30">
        <v>0</v>
      </c>
      <c r="AC68" s="30">
        <v>0</v>
      </c>
      <c r="AD68" s="30">
        <v>0</v>
      </c>
      <c r="AE68" s="30">
        <v>0</v>
      </c>
      <c r="AF68" s="126">
        <f>AG68+AK68</f>
        <v>0</v>
      </c>
      <c r="AG68" s="32">
        <v>0</v>
      </c>
      <c r="AH68" s="32">
        <v>0</v>
      </c>
      <c r="AI68" s="32">
        <v>0</v>
      </c>
      <c r="AJ68" s="32">
        <v>0</v>
      </c>
      <c r="AK68" s="32">
        <v>0</v>
      </c>
      <c r="AL68" s="32">
        <v>615</v>
      </c>
      <c r="AM68" s="32">
        <v>60</v>
      </c>
      <c r="AN68" s="196">
        <v>145</v>
      </c>
      <c r="AO68" s="213">
        <v>36</v>
      </c>
      <c r="AP68" s="200">
        <v>85</v>
      </c>
      <c r="AQ68" s="141">
        <v>27</v>
      </c>
      <c r="AR68" s="130">
        <f>AQ68*6</f>
        <v>162</v>
      </c>
      <c r="AS68" s="28">
        <v>14</v>
      </c>
      <c r="AT68" s="130">
        <f>AS68*6</f>
        <v>84</v>
      </c>
    </row>
    <row r="69" spans="1:46" s="13" customFormat="1" ht="78.75" customHeight="1" thickTop="1">
      <c r="A69" s="146" t="s">
        <v>77</v>
      </c>
      <c r="B69" s="147"/>
      <c r="C69" s="147"/>
      <c r="D69" s="148"/>
      <c r="E69" s="14">
        <f>SUMIFS(E6:E68,$C$6:$C$68,"国")+SUMIFS(E6:E68,$C$6:$C$68,"都")</f>
        <v>83067</v>
      </c>
      <c r="F69" s="15"/>
      <c r="G69" s="14">
        <f t="shared" ref="G69:AP69" si="32">SUMIFS(G6:G68,$C$6:$C$68,"国")+SUMIFS(G6:G68,$C$6:$C$68,"都")</f>
        <v>34299</v>
      </c>
      <c r="H69" s="14">
        <f t="shared" si="32"/>
        <v>27714</v>
      </c>
      <c r="I69" s="14">
        <f t="shared" si="32"/>
        <v>10349</v>
      </c>
      <c r="J69" s="14">
        <f t="shared" si="32"/>
        <v>125</v>
      </c>
      <c r="K69" s="14">
        <f t="shared" si="32"/>
        <v>459</v>
      </c>
      <c r="L69" s="14">
        <f t="shared" si="32"/>
        <v>229</v>
      </c>
      <c r="M69" s="14">
        <f t="shared" si="32"/>
        <v>304</v>
      </c>
      <c r="N69" s="14">
        <f t="shared" si="32"/>
        <v>24</v>
      </c>
      <c r="O69" s="14">
        <f t="shared" si="32"/>
        <v>506</v>
      </c>
      <c r="P69" s="14">
        <f t="shared" si="32"/>
        <v>243</v>
      </c>
      <c r="Q69" s="14">
        <f t="shared" si="32"/>
        <v>805</v>
      </c>
      <c r="R69" s="14">
        <f t="shared" si="32"/>
        <v>778</v>
      </c>
      <c r="S69" s="14">
        <f t="shared" si="32"/>
        <v>128</v>
      </c>
      <c r="T69" s="14">
        <f t="shared" si="32"/>
        <v>90</v>
      </c>
      <c r="U69" s="14">
        <f t="shared" si="32"/>
        <v>0</v>
      </c>
      <c r="V69" s="14">
        <f t="shared" si="32"/>
        <v>358</v>
      </c>
      <c r="W69" s="14">
        <f t="shared" si="32"/>
        <v>990</v>
      </c>
      <c r="X69" s="14">
        <f t="shared" si="32"/>
        <v>0</v>
      </c>
      <c r="Y69" s="14">
        <f t="shared" si="32"/>
        <v>84</v>
      </c>
      <c r="Z69" s="14">
        <f t="shared" si="32"/>
        <v>298</v>
      </c>
      <c r="AA69" s="14">
        <f t="shared" si="32"/>
        <v>2</v>
      </c>
      <c r="AB69" s="14">
        <f t="shared" si="32"/>
        <v>16</v>
      </c>
      <c r="AC69" s="14">
        <f t="shared" si="32"/>
        <v>95</v>
      </c>
      <c r="AD69" s="14">
        <f t="shared" si="32"/>
        <v>63</v>
      </c>
      <c r="AE69" s="14">
        <f t="shared" si="32"/>
        <v>32</v>
      </c>
      <c r="AF69" s="54">
        <f t="shared" si="32"/>
        <v>9570</v>
      </c>
      <c r="AG69" s="14">
        <f t="shared" si="32"/>
        <v>9176</v>
      </c>
      <c r="AH69" s="14">
        <f t="shared" si="32"/>
        <v>608</v>
      </c>
      <c r="AI69" s="14">
        <f t="shared" si="32"/>
        <v>173</v>
      </c>
      <c r="AJ69" s="14">
        <f t="shared" si="32"/>
        <v>1046</v>
      </c>
      <c r="AK69" s="14">
        <f t="shared" si="32"/>
        <v>394</v>
      </c>
      <c r="AL69" s="14">
        <f t="shared" si="32"/>
        <v>85631</v>
      </c>
      <c r="AM69" s="14">
        <f t="shared" si="32"/>
        <v>9566</v>
      </c>
      <c r="AN69" s="67">
        <f t="shared" si="32"/>
        <v>19145</v>
      </c>
      <c r="AO69" s="214">
        <f t="shared" si="32"/>
        <v>4333</v>
      </c>
      <c r="AP69" s="49">
        <f t="shared" si="32"/>
        <v>41506</v>
      </c>
      <c r="AQ69" s="142">
        <f t="shared" ref="G69:AT70" si="33">SUMIFS(AQ5:AQ67,$C$6:$C$68,"府")</f>
        <v>11098</v>
      </c>
      <c r="AR69" s="131">
        <f t="shared" si="33"/>
        <v>66588</v>
      </c>
      <c r="AS69" s="120">
        <f t="shared" si="33"/>
        <v>9282</v>
      </c>
      <c r="AT69" s="120">
        <f t="shared" si="33"/>
        <v>55692</v>
      </c>
    </row>
    <row r="70" spans="1:46" s="13" customFormat="1" ht="78.75" customHeight="1">
      <c r="A70" s="146" t="s">
        <v>73</v>
      </c>
      <c r="B70" s="147"/>
      <c r="C70" s="147"/>
      <c r="D70" s="148"/>
      <c r="E70" s="14">
        <f>SUMIFS(E6:E68,$C$6:$C$68,"府")</f>
        <v>67605</v>
      </c>
      <c r="F70" s="15"/>
      <c r="G70" s="22">
        <f t="shared" si="33"/>
        <v>31547</v>
      </c>
      <c r="H70" s="22">
        <f t="shared" si="33"/>
        <v>22071</v>
      </c>
      <c r="I70" s="14">
        <f t="shared" si="33"/>
        <v>9122</v>
      </c>
      <c r="J70" s="14">
        <f t="shared" si="33"/>
        <v>66</v>
      </c>
      <c r="K70" s="14">
        <f t="shared" si="33"/>
        <v>370</v>
      </c>
      <c r="L70" s="14">
        <f t="shared" si="33"/>
        <v>323</v>
      </c>
      <c r="M70" s="14">
        <f t="shared" si="33"/>
        <v>234</v>
      </c>
      <c r="N70" s="14">
        <f t="shared" si="33"/>
        <v>41</v>
      </c>
      <c r="O70" s="14">
        <f t="shared" si="33"/>
        <v>544</v>
      </c>
      <c r="P70" s="14">
        <f t="shared" si="33"/>
        <v>324</v>
      </c>
      <c r="Q70" s="14">
        <f t="shared" si="33"/>
        <v>905</v>
      </c>
      <c r="R70" s="14">
        <f t="shared" si="33"/>
        <v>927</v>
      </c>
      <c r="S70" s="14">
        <f t="shared" si="33"/>
        <v>107</v>
      </c>
      <c r="T70" s="14">
        <f t="shared" si="33"/>
        <v>28</v>
      </c>
      <c r="U70" s="14">
        <f t="shared" si="33"/>
        <v>3</v>
      </c>
      <c r="V70" s="14">
        <f t="shared" si="33"/>
        <v>275</v>
      </c>
      <c r="W70" s="14">
        <f t="shared" si="33"/>
        <v>914</v>
      </c>
      <c r="X70" s="14">
        <f t="shared" si="33"/>
        <v>0</v>
      </c>
      <c r="Y70" s="14">
        <f t="shared" si="33"/>
        <v>67</v>
      </c>
      <c r="Z70" s="14">
        <f t="shared" si="33"/>
        <v>160</v>
      </c>
      <c r="AA70" s="14">
        <f t="shared" si="33"/>
        <v>26</v>
      </c>
      <c r="AB70" s="14">
        <f t="shared" si="33"/>
        <v>13</v>
      </c>
      <c r="AC70" s="14">
        <f t="shared" si="33"/>
        <v>53</v>
      </c>
      <c r="AD70" s="14">
        <f t="shared" si="33"/>
        <v>72</v>
      </c>
      <c r="AE70" s="14">
        <f t="shared" si="33"/>
        <v>24</v>
      </c>
      <c r="AF70" s="54">
        <f t="shared" si="33"/>
        <v>6917</v>
      </c>
      <c r="AG70" s="14">
        <f t="shared" si="33"/>
        <v>6802</v>
      </c>
      <c r="AH70" s="14">
        <f t="shared" si="33"/>
        <v>139</v>
      </c>
      <c r="AI70" s="14">
        <f t="shared" si="33"/>
        <v>159</v>
      </c>
      <c r="AJ70" s="14">
        <f t="shared" si="33"/>
        <v>405</v>
      </c>
      <c r="AK70" s="14">
        <f t="shared" si="33"/>
        <v>115</v>
      </c>
      <c r="AL70" s="14">
        <f t="shared" si="33"/>
        <v>44508</v>
      </c>
      <c r="AM70" s="14">
        <f t="shared" si="33"/>
        <v>5841</v>
      </c>
      <c r="AN70" s="67">
        <f t="shared" si="33"/>
        <v>9794</v>
      </c>
      <c r="AO70" s="214">
        <f t="shared" si="33"/>
        <v>4425</v>
      </c>
      <c r="AP70" s="11">
        <f t="shared" si="33"/>
        <v>34728</v>
      </c>
      <c r="AQ70" s="49">
        <f t="shared" si="33"/>
        <v>9275</v>
      </c>
      <c r="AR70" s="54">
        <f t="shared" si="33"/>
        <v>55650</v>
      </c>
      <c r="AS70" s="14">
        <f t="shared" si="33"/>
        <v>8647</v>
      </c>
      <c r="AT70" s="14">
        <f t="shared" si="33"/>
        <v>51882</v>
      </c>
    </row>
    <row r="71" spans="1:46" s="13" customFormat="1" ht="78.75" customHeight="1">
      <c r="A71" s="171" t="s">
        <v>82</v>
      </c>
      <c r="B71" s="172"/>
      <c r="C71" s="172"/>
      <c r="D71" s="173"/>
      <c r="E71" s="14">
        <f>SUMIFS(E6:E68,$C$6:$C$68,"肺")</f>
        <v>5561</v>
      </c>
      <c r="F71" s="15"/>
      <c r="G71" s="14">
        <f>SUMIFS(G6:G68,$C$6:$C$68,"肺")</f>
        <v>1164</v>
      </c>
      <c r="H71" s="14">
        <f>SUMIFS(H6:H68,$C$6:$C$68,"肺")</f>
        <v>460</v>
      </c>
      <c r="I71" s="14">
        <f>SUMIFS(I6:I68,$C$6:$C$68,"肺")</f>
        <v>207</v>
      </c>
      <c r="J71" s="14">
        <f>SUMIFS(J6:J68,$C$6:$C$68,"肺")</f>
        <v>32</v>
      </c>
      <c r="K71" s="14">
        <f>SUMIFS(K6:K68,$C$6:$C$68,"肺")</f>
        <v>113</v>
      </c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14">
        <f>SUMIFS(AB6:AB68,$C$6:$C$68,"肺")</f>
        <v>3</v>
      </c>
      <c r="AC71" s="14">
        <f>SUMIFS(AC6:AC68,$C$6:$C$68,"肺")</f>
        <v>6</v>
      </c>
      <c r="AD71" s="73"/>
      <c r="AE71" s="73"/>
      <c r="AF71" s="54">
        <f t="shared" ref="AF71:AT71" si="34">SUMIFS(AF6:AF68,$C$6:$C$68,"肺")</f>
        <v>529</v>
      </c>
      <c r="AG71" s="14">
        <f t="shared" si="34"/>
        <v>529</v>
      </c>
      <c r="AH71" s="14">
        <f t="shared" si="34"/>
        <v>0</v>
      </c>
      <c r="AI71" s="14">
        <f t="shared" si="34"/>
        <v>7</v>
      </c>
      <c r="AJ71" s="14">
        <f t="shared" si="34"/>
        <v>0</v>
      </c>
      <c r="AK71" s="14">
        <f t="shared" si="34"/>
        <v>0</v>
      </c>
      <c r="AL71" s="14">
        <f t="shared" si="34"/>
        <v>2129</v>
      </c>
      <c r="AM71" s="14">
        <f t="shared" si="34"/>
        <v>583</v>
      </c>
      <c r="AN71" s="67">
        <f t="shared" si="34"/>
        <v>310</v>
      </c>
      <c r="AO71" s="214">
        <f t="shared" si="34"/>
        <v>804</v>
      </c>
      <c r="AP71" s="11">
        <f t="shared" si="34"/>
        <v>4689</v>
      </c>
      <c r="AQ71" s="49">
        <f t="shared" si="34"/>
        <v>245</v>
      </c>
      <c r="AR71" s="54">
        <f t="shared" si="34"/>
        <v>1470</v>
      </c>
      <c r="AS71" s="14">
        <f t="shared" si="34"/>
        <v>148</v>
      </c>
      <c r="AT71" s="14">
        <f t="shared" si="34"/>
        <v>888</v>
      </c>
    </row>
    <row r="72" spans="1:46" s="13" customFormat="1" ht="78.75" customHeight="1">
      <c r="A72" s="146" t="s">
        <v>78</v>
      </c>
      <c r="B72" s="147"/>
      <c r="C72" s="147"/>
      <c r="D72" s="148"/>
      <c r="E72" s="14">
        <f>SUM(E6:E68)</f>
        <v>156233</v>
      </c>
      <c r="F72" s="15"/>
      <c r="G72" s="14">
        <f t="shared" ref="G72:AT72" si="35">SUM(G6:G68)</f>
        <v>67010</v>
      </c>
      <c r="H72" s="14">
        <f t="shared" si="35"/>
        <v>50245</v>
      </c>
      <c r="I72" s="14">
        <f t="shared" si="35"/>
        <v>19678</v>
      </c>
      <c r="J72" s="14">
        <f t="shared" si="35"/>
        <v>223</v>
      </c>
      <c r="K72" s="14">
        <f t="shared" si="35"/>
        <v>942</v>
      </c>
      <c r="L72" s="14">
        <f t="shared" si="35"/>
        <v>552</v>
      </c>
      <c r="M72" s="14">
        <f t="shared" si="35"/>
        <v>538</v>
      </c>
      <c r="N72" s="14">
        <f t="shared" si="35"/>
        <v>65</v>
      </c>
      <c r="O72" s="14">
        <f t="shared" si="35"/>
        <v>1050</v>
      </c>
      <c r="P72" s="14">
        <f t="shared" si="35"/>
        <v>567</v>
      </c>
      <c r="Q72" s="14">
        <f t="shared" si="35"/>
        <v>1710</v>
      </c>
      <c r="R72" s="14">
        <f t="shared" si="35"/>
        <v>1705</v>
      </c>
      <c r="S72" s="14">
        <f t="shared" si="35"/>
        <v>235</v>
      </c>
      <c r="T72" s="14">
        <f t="shared" si="35"/>
        <v>118</v>
      </c>
      <c r="U72" s="14">
        <f t="shared" si="35"/>
        <v>3</v>
      </c>
      <c r="V72" s="14">
        <f t="shared" si="35"/>
        <v>633</v>
      </c>
      <c r="W72" s="14">
        <f t="shared" si="35"/>
        <v>1904</v>
      </c>
      <c r="X72" s="14">
        <f t="shared" si="35"/>
        <v>0</v>
      </c>
      <c r="Y72" s="14">
        <f t="shared" si="35"/>
        <v>151</v>
      </c>
      <c r="Z72" s="14">
        <f t="shared" si="35"/>
        <v>458</v>
      </c>
      <c r="AA72" s="14">
        <f t="shared" si="35"/>
        <v>28</v>
      </c>
      <c r="AB72" s="14">
        <f t="shared" si="35"/>
        <v>32</v>
      </c>
      <c r="AC72" s="14">
        <f t="shared" si="35"/>
        <v>154</v>
      </c>
      <c r="AD72" s="14">
        <f t="shared" si="35"/>
        <v>135</v>
      </c>
      <c r="AE72" s="14">
        <f t="shared" si="35"/>
        <v>56</v>
      </c>
      <c r="AF72" s="54">
        <f t="shared" si="35"/>
        <v>17016</v>
      </c>
      <c r="AG72" s="14">
        <f t="shared" si="35"/>
        <v>16507</v>
      </c>
      <c r="AH72" s="14">
        <f t="shared" si="35"/>
        <v>747</v>
      </c>
      <c r="AI72" s="14">
        <f t="shared" si="35"/>
        <v>339</v>
      </c>
      <c r="AJ72" s="14">
        <f t="shared" si="35"/>
        <v>1451</v>
      </c>
      <c r="AK72" s="14">
        <f t="shared" si="35"/>
        <v>509</v>
      </c>
      <c r="AL72" s="14">
        <f t="shared" si="35"/>
        <v>132268</v>
      </c>
      <c r="AM72" s="14">
        <f t="shared" si="35"/>
        <v>15990</v>
      </c>
      <c r="AN72" s="67">
        <f t="shared" si="35"/>
        <v>29249</v>
      </c>
      <c r="AO72" s="214">
        <f t="shared" si="35"/>
        <v>9562</v>
      </c>
      <c r="AP72" s="11">
        <f t="shared" si="35"/>
        <v>80923</v>
      </c>
      <c r="AQ72" s="49">
        <f t="shared" si="35"/>
        <v>22722</v>
      </c>
      <c r="AR72" s="54">
        <f t="shared" si="35"/>
        <v>136332</v>
      </c>
      <c r="AS72" s="14">
        <f t="shared" si="35"/>
        <v>18820</v>
      </c>
      <c r="AT72" s="14">
        <f t="shared" si="35"/>
        <v>112920</v>
      </c>
    </row>
    <row r="73" spans="1:46" s="13" customFormat="1" ht="78.75" customHeight="1">
      <c r="A73" s="146" t="s">
        <v>80</v>
      </c>
      <c r="B73" s="147"/>
      <c r="C73" s="147"/>
      <c r="D73" s="148"/>
      <c r="E73" s="14">
        <f t="shared" ref="E73:AT73" si="36">AVERAGEIF($C6:$C68,"国",E6:E68)</f>
        <v>4562.9375</v>
      </c>
      <c r="F73" s="15">
        <f t="shared" si="36"/>
        <v>0.26656250000000004</v>
      </c>
      <c r="G73" s="14">
        <f t="shared" si="36"/>
        <v>1939.1875</v>
      </c>
      <c r="H73" s="14">
        <f t="shared" si="36"/>
        <v>1530.5625</v>
      </c>
      <c r="I73" s="14">
        <f t="shared" si="36"/>
        <v>554.5625</v>
      </c>
      <c r="J73" s="14">
        <f t="shared" si="36"/>
        <v>6.75</v>
      </c>
      <c r="K73" s="14">
        <f t="shared" si="36"/>
        <v>24.4375</v>
      </c>
      <c r="L73" s="14">
        <f t="shared" si="36"/>
        <v>13.9375</v>
      </c>
      <c r="M73" s="14">
        <f t="shared" si="36"/>
        <v>15.6875</v>
      </c>
      <c r="N73" s="14">
        <f t="shared" si="36"/>
        <v>1.375</v>
      </c>
      <c r="O73" s="14">
        <f t="shared" si="36"/>
        <v>24.75</v>
      </c>
      <c r="P73" s="14">
        <f t="shared" si="36"/>
        <v>13.9375</v>
      </c>
      <c r="Q73" s="14">
        <f t="shared" si="36"/>
        <v>47.8125</v>
      </c>
      <c r="R73" s="14">
        <f t="shared" si="36"/>
        <v>46.625</v>
      </c>
      <c r="S73" s="14">
        <f t="shared" si="36"/>
        <v>7.5625</v>
      </c>
      <c r="T73" s="14">
        <f t="shared" si="36"/>
        <v>5.1875</v>
      </c>
      <c r="U73" s="14">
        <f t="shared" si="36"/>
        <v>0</v>
      </c>
      <c r="V73" s="14">
        <f t="shared" si="36"/>
        <v>19.75</v>
      </c>
      <c r="W73" s="14">
        <f t="shared" si="36"/>
        <v>54.625</v>
      </c>
      <c r="X73" s="14">
        <f t="shared" si="36"/>
        <v>0</v>
      </c>
      <c r="Y73" s="14">
        <f t="shared" si="36"/>
        <v>5.125</v>
      </c>
      <c r="Z73" s="14">
        <f t="shared" si="36"/>
        <v>18.625</v>
      </c>
      <c r="AA73" s="14">
        <f t="shared" si="36"/>
        <v>0.125</v>
      </c>
      <c r="AB73" s="14">
        <f t="shared" si="36"/>
        <v>1</v>
      </c>
      <c r="AC73" s="14">
        <f t="shared" si="36"/>
        <v>5.75</v>
      </c>
      <c r="AD73" s="14">
        <f t="shared" si="36"/>
        <v>3.625</v>
      </c>
      <c r="AE73" s="14">
        <f t="shared" si="36"/>
        <v>1.8125</v>
      </c>
      <c r="AF73" s="54">
        <f t="shared" si="36"/>
        <v>511.625</v>
      </c>
      <c r="AG73" s="14">
        <f t="shared" si="36"/>
        <v>489.5</v>
      </c>
      <c r="AH73" s="14">
        <f t="shared" si="36"/>
        <v>36.5</v>
      </c>
      <c r="AI73" s="14">
        <f t="shared" si="36"/>
        <v>7.75</v>
      </c>
      <c r="AJ73" s="14">
        <f t="shared" si="36"/>
        <v>43.5625</v>
      </c>
      <c r="AK73" s="14">
        <f t="shared" si="36"/>
        <v>22.125</v>
      </c>
      <c r="AL73" s="14">
        <f t="shared" si="36"/>
        <v>3882.875</v>
      </c>
      <c r="AM73" s="14">
        <f t="shared" si="36"/>
        <v>399.875</v>
      </c>
      <c r="AN73" s="67">
        <f t="shared" si="36"/>
        <v>893.6875</v>
      </c>
      <c r="AO73" s="214">
        <f t="shared" si="36"/>
        <v>263.4375</v>
      </c>
      <c r="AP73" s="11">
        <f t="shared" si="36"/>
        <v>1997.375</v>
      </c>
      <c r="AQ73" s="49">
        <f t="shared" si="36"/>
        <v>742.25</v>
      </c>
      <c r="AR73" s="54">
        <f t="shared" si="36"/>
        <v>4453.5</v>
      </c>
      <c r="AS73" s="14">
        <f t="shared" si="36"/>
        <v>587.875</v>
      </c>
      <c r="AT73" s="14">
        <f t="shared" si="36"/>
        <v>3527.25</v>
      </c>
    </row>
    <row r="74" spans="1:46" s="13" customFormat="1" ht="78.75" customHeight="1">
      <c r="A74" s="146" t="s">
        <v>72</v>
      </c>
      <c r="B74" s="147"/>
      <c r="C74" s="147"/>
      <c r="D74" s="148"/>
      <c r="E74" s="14">
        <f t="shared" ref="E74:AT74" si="37">AVERAGEIF($C6:$C68,"府",E6:E68)</f>
        <v>1572.2093023255813</v>
      </c>
      <c r="F74" s="15">
        <f t="shared" si="37"/>
        <v>0.17581395348837212</v>
      </c>
      <c r="G74" s="14">
        <f t="shared" si="37"/>
        <v>733.65116279069764</v>
      </c>
      <c r="H74" s="14">
        <f t="shared" si="37"/>
        <v>513.27906976744191</v>
      </c>
      <c r="I74" s="14">
        <f t="shared" si="37"/>
        <v>212.13953488372093</v>
      </c>
      <c r="J74" s="14">
        <f t="shared" si="37"/>
        <v>1.5348837209302326</v>
      </c>
      <c r="K74" s="14">
        <f t="shared" si="37"/>
        <v>8.604651162790697</v>
      </c>
      <c r="L74" s="14">
        <f t="shared" si="37"/>
        <v>7.5116279069767442</v>
      </c>
      <c r="M74" s="14">
        <f t="shared" si="37"/>
        <v>5.441860465116279</v>
      </c>
      <c r="N74" s="14">
        <f t="shared" si="37"/>
        <v>0.95348837209302328</v>
      </c>
      <c r="O74" s="14">
        <f t="shared" si="37"/>
        <v>12.651162790697674</v>
      </c>
      <c r="P74" s="14">
        <f t="shared" si="37"/>
        <v>7.5348837209302326</v>
      </c>
      <c r="Q74" s="14">
        <f t="shared" si="37"/>
        <v>21.046511627906977</v>
      </c>
      <c r="R74" s="14">
        <f t="shared" si="37"/>
        <v>21.558139534883722</v>
      </c>
      <c r="S74" s="14">
        <f t="shared" si="37"/>
        <v>2.4883720930232558</v>
      </c>
      <c r="T74" s="14">
        <f t="shared" si="37"/>
        <v>0.65116279069767447</v>
      </c>
      <c r="U74" s="14">
        <f t="shared" si="37"/>
        <v>6.9767441860465115E-2</v>
      </c>
      <c r="V74" s="14">
        <f t="shared" si="37"/>
        <v>6.3953488372093021</v>
      </c>
      <c r="W74" s="14">
        <f t="shared" si="37"/>
        <v>21.255813953488371</v>
      </c>
      <c r="X74" s="14">
        <f t="shared" si="37"/>
        <v>0</v>
      </c>
      <c r="Y74" s="14">
        <f t="shared" si="37"/>
        <v>1.558139534883721</v>
      </c>
      <c r="Z74" s="14">
        <f t="shared" si="37"/>
        <v>3.7209302325581395</v>
      </c>
      <c r="AA74" s="14">
        <f t="shared" si="37"/>
        <v>0.60465116279069764</v>
      </c>
      <c r="AB74" s="14">
        <f t="shared" si="37"/>
        <v>0.30232558139534882</v>
      </c>
      <c r="AC74" s="14">
        <f t="shared" si="37"/>
        <v>1.2325581395348837</v>
      </c>
      <c r="AD74" s="14">
        <f t="shared" si="37"/>
        <v>1.6744186046511629</v>
      </c>
      <c r="AE74" s="14">
        <f t="shared" si="37"/>
        <v>0.55813953488372092</v>
      </c>
      <c r="AF74" s="54">
        <f t="shared" si="37"/>
        <v>160.86046511627907</v>
      </c>
      <c r="AG74" s="14">
        <f t="shared" si="37"/>
        <v>158.18604651162789</v>
      </c>
      <c r="AH74" s="14">
        <f t="shared" si="37"/>
        <v>3.2325581395348837</v>
      </c>
      <c r="AI74" s="14">
        <f t="shared" si="37"/>
        <v>3.6976744186046511</v>
      </c>
      <c r="AJ74" s="14">
        <f t="shared" si="37"/>
        <v>9.4186046511627914</v>
      </c>
      <c r="AK74" s="14">
        <f t="shared" si="37"/>
        <v>2.6744186046511627</v>
      </c>
      <c r="AL74" s="14">
        <f t="shared" si="37"/>
        <v>1035.0697674418604</v>
      </c>
      <c r="AM74" s="14">
        <f t="shared" si="37"/>
        <v>135.83720930232559</v>
      </c>
      <c r="AN74" s="67">
        <f t="shared" si="37"/>
        <v>227.76744186046511</v>
      </c>
      <c r="AO74" s="214">
        <f t="shared" si="37"/>
        <v>102.90697674418605</v>
      </c>
      <c r="AP74" s="11">
        <f t="shared" si="37"/>
        <v>807.62790697674416</v>
      </c>
      <c r="AQ74" s="49">
        <f t="shared" si="37"/>
        <v>215.69767441860466</v>
      </c>
      <c r="AR74" s="54">
        <f t="shared" si="37"/>
        <v>1294.1860465116279</v>
      </c>
      <c r="AS74" s="14">
        <f t="shared" si="37"/>
        <v>201.09302325581396</v>
      </c>
      <c r="AT74" s="14">
        <f t="shared" si="37"/>
        <v>1206.5581395348838</v>
      </c>
    </row>
    <row r="75" spans="1:46" s="13" customFormat="1" ht="78.75" customHeight="1" thickBot="1">
      <c r="A75" s="146" t="s">
        <v>79</v>
      </c>
      <c r="B75" s="147"/>
      <c r="C75" s="147"/>
      <c r="D75" s="148"/>
      <c r="E75" s="14">
        <f>AVERAGE(E6:E68)</f>
        <v>2479.8888888888887</v>
      </c>
      <c r="F75" s="15">
        <f t="shared" ref="F75:AT75" si="38">AVERAGE(F6:F68)</f>
        <v>0.21685714285714275</v>
      </c>
      <c r="G75" s="14">
        <f t="shared" si="38"/>
        <v>1063.6507936507937</v>
      </c>
      <c r="H75" s="14">
        <f t="shared" si="38"/>
        <v>797.53968253968253</v>
      </c>
      <c r="I75" s="14">
        <f t="shared" si="38"/>
        <v>312.34920634920633</v>
      </c>
      <c r="J75" s="14">
        <f t="shared" si="38"/>
        <v>3.5396825396825395</v>
      </c>
      <c r="K75" s="14">
        <f t="shared" si="38"/>
        <v>14.952380952380953</v>
      </c>
      <c r="L75" s="14">
        <f t="shared" si="38"/>
        <v>9.1999999999999993</v>
      </c>
      <c r="M75" s="14">
        <f t="shared" si="38"/>
        <v>8.9666666666666668</v>
      </c>
      <c r="N75" s="14">
        <f t="shared" si="38"/>
        <v>1.0833333333333333</v>
      </c>
      <c r="O75" s="14">
        <f t="shared" si="38"/>
        <v>17.5</v>
      </c>
      <c r="P75" s="14">
        <f t="shared" si="38"/>
        <v>9.4499999999999993</v>
      </c>
      <c r="Q75" s="14">
        <f t="shared" si="38"/>
        <v>28.5</v>
      </c>
      <c r="R75" s="14">
        <f t="shared" si="38"/>
        <v>28.416666666666668</v>
      </c>
      <c r="S75" s="14">
        <f t="shared" si="38"/>
        <v>3.9166666666666665</v>
      </c>
      <c r="T75" s="14">
        <f t="shared" si="38"/>
        <v>1.9666666666666666</v>
      </c>
      <c r="U75" s="14">
        <f t="shared" si="38"/>
        <v>0.05</v>
      </c>
      <c r="V75" s="14">
        <f t="shared" si="38"/>
        <v>10.55</v>
      </c>
      <c r="W75" s="14">
        <f t="shared" si="38"/>
        <v>31.733333333333334</v>
      </c>
      <c r="X75" s="14">
        <f t="shared" si="38"/>
        <v>0</v>
      </c>
      <c r="Y75" s="14">
        <f t="shared" si="38"/>
        <v>2.5166666666666666</v>
      </c>
      <c r="Z75" s="14">
        <f t="shared" si="38"/>
        <v>7.6333333333333337</v>
      </c>
      <c r="AA75" s="14">
        <f t="shared" si="38"/>
        <v>0.46666666666666667</v>
      </c>
      <c r="AB75" s="14">
        <f t="shared" si="38"/>
        <v>0.50793650793650791</v>
      </c>
      <c r="AC75" s="14">
        <f t="shared" si="38"/>
        <v>2.4444444444444446</v>
      </c>
      <c r="AD75" s="14">
        <f t="shared" si="38"/>
        <v>2.25</v>
      </c>
      <c r="AE75" s="14">
        <f t="shared" si="38"/>
        <v>0.93333333333333335</v>
      </c>
      <c r="AF75" s="54">
        <f t="shared" si="38"/>
        <v>270.09523809523807</v>
      </c>
      <c r="AG75" s="14">
        <f t="shared" si="38"/>
        <v>262.01587301587301</v>
      </c>
      <c r="AH75" s="14">
        <f t="shared" si="38"/>
        <v>11.857142857142858</v>
      </c>
      <c r="AI75" s="14">
        <f t="shared" si="38"/>
        <v>5.3809523809523814</v>
      </c>
      <c r="AJ75" s="14">
        <f t="shared" si="38"/>
        <v>23.031746031746032</v>
      </c>
      <c r="AK75" s="14">
        <f t="shared" si="38"/>
        <v>8.0793650793650791</v>
      </c>
      <c r="AL75" s="14">
        <f t="shared" si="38"/>
        <v>2099.4920634920636</v>
      </c>
      <c r="AM75" s="14">
        <f>P1</f>
        <v>0</v>
      </c>
      <c r="AN75" s="67">
        <f t="shared" si="38"/>
        <v>464.26984126984127</v>
      </c>
      <c r="AO75" s="215">
        <f t="shared" si="38"/>
        <v>151.77777777777777</v>
      </c>
      <c r="AP75" s="11">
        <f t="shared" si="38"/>
        <v>1284.4920634920634</v>
      </c>
      <c r="AQ75" s="49">
        <f t="shared" si="38"/>
        <v>360.66666666666669</v>
      </c>
      <c r="AR75" s="54">
        <f t="shared" si="38"/>
        <v>2164</v>
      </c>
      <c r="AS75" s="14">
        <f t="shared" si="38"/>
        <v>298.73015873015873</v>
      </c>
      <c r="AT75" s="14">
        <f t="shared" si="38"/>
        <v>1792.3809523809523</v>
      </c>
    </row>
    <row r="76" spans="1:46" s="13" customFormat="1" ht="57" customHeight="1">
      <c r="C76" s="10"/>
      <c r="D76" s="16"/>
      <c r="E76" s="163" t="s">
        <v>58</v>
      </c>
      <c r="F76" s="164"/>
      <c r="G76" s="164"/>
      <c r="H76" s="164"/>
      <c r="I76" s="164"/>
      <c r="J76" s="164"/>
      <c r="K76" s="164"/>
      <c r="L76" s="164"/>
      <c r="M76" s="164"/>
      <c r="N76" s="164"/>
      <c r="O76" s="164"/>
      <c r="P76" s="164"/>
      <c r="Q76" s="164"/>
      <c r="R76" s="164"/>
      <c r="S76" s="164"/>
      <c r="T76" s="164"/>
      <c r="U76" s="164"/>
      <c r="V76" s="164"/>
      <c r="W76" s="164"/>
      <c r="X76" s="164"/>
      <c r="Y76" s="164"/>
      <c r="Z76" s="164"/>
      <c r="AA76" s="164"/>
      <c r="AB76" s="164"/>
      <c r="AC76" s="164"/>
      <c r="AD76" s="164"/>
      <c r="AE76" s="164"/>
      <c r="AF76" s="164"/>
      <c r="AG76" s="164"/>
      <c r="AH76" s="164"/>
      <c r="AI76" s="164"/>
      <c r="AJ76" s="164"/>
      <c r="AK76" s="164"/>
      <c r="AL76" s="164"/>
      <c r="AM76" s="164"/>
      <c r="AN76" s="164"/>
      <c r="AO76" s="165"/>
      <c r="AP76" s="165"/>
      <c r="AQ76" s="164"/>
      <c r="AR76" s="17"/>
      <c r="AT76" s="17"/>
    </row>
    <row r="77" spans="1:46" s="18" customFormat="1">
      <c r="C77"/>
      <c r="D77" s="1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 s="127"/>
      <c r="AG77"/>
      <c r="AH77"/>
      <c r="AI77"/>
      <c r="AJ77"/>
      <c r="AK77"/>
      <c r="AL77"/>
      <c r="AM77"/>
      <c r="AN77"/>
      <c r="AO77"/>
      <c r="AP77" s="19"/>
      <c r="AQ77"/>
      <c r="AR77"/>
      <c r="AS77"/>
      <c r="AT77"/>
    </row>
    <row r="78" spans="1:46" s="18" customFormat="1" ht="188.25" customHeight="1">
      <c r="C78"/>
      <c r="D78" s="1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 s="127"/>
      <c r="AG78"/>
      <c r="AH78"/>
      <c r="AI78"/>
      <c r="AJ78"/>
      <c r="AK78"/>
      <c r="AL78"/>
      <c r="AM78"/>
      <c r="AN78"/>
      <c r="AO78"/>
      <c r="AP78" s="19"/>
      <c r="AQ78"/>
      <c r="AR78"/>
      <c r="AS78"/>
      <c r="AT78"/>
    </row>
    <row r="79" spans="1:46" s="18" customFormat="1">
      <c r="C79"/>
      <c r="D79" s="1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 s="127"/>
      <c r="AG79"/>
      <c r="AH79"/>
      <c r="AI79"/>
      <c r="AJ79"/>
      <c r="AK79"/>
      <c r="AL79"/>
      <c r="AM79"/>
      <c r="AN79"/>
      <c r="AO79"/>
      <c r="AP79" s="19"/>
      <c r="AQ79"/>
      <c r="AR79"/>
      <c r="AS79"/>
      <c r="AT79"/>
    </row>
    <row r="80" spans="1:46" s="18" customFormat="1">
      <c r="C80"/>
      <c r="D80" s="1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 s="127"/>
      <c r="AG80"/>
      <c r="AH80"/>
      <c r="AI80"/>
      <c r="AJ80"/>
      <c r="AK80"/>
      <c r="AL80"/>
      <c r="AM80"/>
      <c r="AN80"/>
      <c r="AO80"/>
      <c r="AP80" s="19"/>
      <c r="AQ80"/>
      <c r="AR80"/>
      <c r="AS80"/>
      <c r="AT80"/>
    </row>
    <row r="81" spans="1:46" s="18" customFormat="1">
      <c r="C81"/>
      <c r="D81" s="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 s="127"/>
      <c r="AG81"/>
      <c r="AH81"/>
      <c r="AI81"/>
      <c r="AJ81"/>
      <c r="AK81"/>
      <c r="AL81"/>
      <c r="AM81"/>
      <c r="AN81"/>
      <c r="AO81"/>
      <c r="AP81" s="19"/>
      <c r="AQ81"/>
      <c r="AR81"/>
      <c r="AS81"/>
      <c r="AT81"/>
    </row>
    <row r="82" spans="1:46" s="18" customFormat="1">
      <c r="C82"/>
      <c r="D82" s="1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 s="127"/>
      <c r="AG82"/>
      <c r="AH82"/>
      <c r="AI82"/>
      <c r="AJ82"/>
      <c r="AK82"/>
      <c r="AL82"/>
      <c r="AM82"/>
      <c r="AN82"/>
      <c r="AO82"/>
      <c r="AP82" s="19"/>
      <c r="AQ82"/>
      <c r="AR82"/>
      <c r="AS82"/>
      <c r="AT82"/>
    </row>
    <row r="83" spans="1:46">
      <c r="A83" s="18"/>
      <c r="B83" s="18"/>
    </row>
    <row r="84" spans="1:46">
      <c r="A84" s="18"/>
      <c r="B84" s="18"/>
    </row>
    <row r="85" spans="1:46">
      <c r="A85" s="18"/>
      <c r="B85" s="18"/>
    </row>
  </sheetData>
  <autoFilter ref="A5:AT76">
    <filterColumn colId="0" showButton="0"/>
  </autoFilter>
  <mergeCells count="41">
    <mergeCell ref="P1:AQ2"/>
    <mergeCell ref="A3:B5"/>
    <mergeCell ref="C3:C5"/>
    <mergeCell ref="D3:D5"/>
    <mergeCell ref="E3:F3"/>
    <mergeCell ref="H3:AE3"/>
    <mergeCell ref="AF3:AK3"/>
    <mergeCell ref="AL3:AN3"/>
    <mergeCell ref="AQ3:AT3"/>
    <mergeCell ref="E4:E5"/>
    <mergeCell ref="AL4:AN4"/>
    <mergeCell ref="AQ4:AR4"/>
    <mergeCell ref="AS4:AT4"/>
    <mergeCell ref="AF4:AG4"/>
    <mergeCell ref="AH4:AK4"/>
    <mergeCell ref="S4:V4"/>
    <mergeCell ref="E76:AQ76"/>
    <mergeCell ref="A70:D70"/>
    <mergeCell ref="G4:G5"/>
    <mergeCell ref="H4:I4"/>
    <mergeCell ref="J4:K4"/>
    <mergeCell ref="L4:O4"/>
    <mergeCell ref="P4:R4"/>
    <mergeCell ref="A6:B13"/>
    <mergeCell ref="A30:B34"/>
    <mergeCell ref="A35:B38"/>
    <mergeCell ref="A71:D71"/>
    <mergeCell ref="A73:D73"/>
    <mergeCell ref="A74:D74"/>
    <mergeCell ref="W4:AA4"/>
    <mergeCell ref="F4:F5"/>
    <mergeCell ref="AB4:AC4"/>
    <mergeCell ref="AD4:AE4"/>
    <mergeCell ref="A75:D75"/>
    <mergeCell ref="A69:D69"/>
    <mergeCell ref="A39:B45"/>
    <mergeCell ref="A46:B68"/>
    <mergeCell ref="A72:D72"/>
    <mergeCell ref="A14:B17"/>
    <mergeCell ref="A18:B23"/>
    <mergeCell ref="A24:B29"/>
  </mergeCells>
  <phoneticPr fontId="2"/>
  <dataValidations count="2">
    <dataValidation type="decimal" operator="greaterThanOrEqual" allowBlank="1" showInputMessage="1" showErrorMessage="1" prompt="自動計算_x000a_" sqref="F6:G68">
      <formula1>0</formula1>
    </dataValidation>
    <dataValidation type="whole" operator="greaterThanOrEqual" allowBlank="1" showInputMessage="1" showErrorMessage="1" error="整数を入力" prompt="整数を入力" sqref="E6:E68 I6:AN68">
      <formula1>0</formula1>
    </dataValidation>
  </dataValidations>
  <pageMargins left="0.70866141732283472" right="0.31496062992125984" top="0.35433070866141736" bottom="0.35433070866141736" header="0" footer="0"/>
  <pageSetup paperSize="8" scale="37" fitToHeight="0" orientation="landscape" r:id="rId1"/>
  <rowBreaks count="1" manualBreakCount="1">
    <brk id="53" max="45" man="1"/>
  </rowBreaks>
  <colBreaks count="1" manualBreakCount="1">
    <brk id="13" max="76" man="1"/>
  </colBreaks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国・府</vt:lpstr>
      <vt:lpstr>国・府!Print_Area</vt:lpstr>
      <vt:lpstr>国・府!Print_Titles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HOSTNAME</cp:lastModifiedBy>
  <cp:lastPrinted>2017-08-08T00:44:52Z</cp:lastPrinted>
  <dcterms:created xsi:type="dcterms:W3CDTF">2014-10-04T08:36:22Z</dcterms:created>
  <dcterms:modified xsi:type="dcterms:W3CDTF">2017-08-08T00:50:15Z</dcterms:modified>
</cp:coreProperties>
</file>