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270" activeTab="4"/>
  </bookViews>
  <sheets>
    <sheet name="発生量" sheetId="1" r:id="rId1"/>
    <sheet name="排出量" sheetId="2" r:id="rId2"/>
    <sheet name="中間処理量" sheetId="3" r:id="rId3"/>
    <sheet name="再生利用量" sheetId="4" r:id="rId4"/>
    <sheet name="処理処分状況" sheetId="5" r:id="rId5"/>
  </sheets>
  <externalReferences>
    <externalReference r:id="rId8"/>
    <externalReference r:id="rId9"/>
  </externalReferences>
  <definedNames>
    <definedName name="CODE00">'[1]Q19（発生量）'!$D$1:$BG$1</definedName>
    <definedName name="CYUBUNRUI">OFFSET('[2]コード表'!$D$2,0,0,COUNTA('[2]コード表'!$D:$D)-1,3)</definedName>
    <definedName name="CYUBUNRUI_MEI">'[2]コード表'!$D$2:$D$57</definedName>
    <definedName name="DAIBUNRUI">OFFSET('[2]コード表'!$B$2,0,0,COUNTA('[2]コード表'!$C:$C)-1,2)</definedName>
    <definedName name="DAIBUNRUI_MEI">OFFSET('[2]コード表'!$H$2,0,0,COUNTA('[2]コード表'!$H:$H)-1,1)</definedName>
    <definedName name="DATA">OFFSET('[2]DATA（変換前）'!$A$3,0,0,COUNTA('[2]DATA（変換前）'!$C:$C)-2,COUNTA('[2]DATA（変換前）'!$3:$3))</definedName>
    <definedName name="DATA01">OFFSET('[1]Q19（発生量）'!$B$3,0,0,COUNTA('[1]Q19（発生量）'!$B:$B)-1,COUNTA('[1]Q19（発生量）'!$2:$2)-1)</definedName>
    <definedName name="_xlnm.Print_Area" localSheetId="3">'再生利用量'!$B$1:$AI$36</definedName>
    <definedName name="_xlnm.Print_Area" localSheetId="2">'中間処理量'!$B$1:$AI$36</definedName>
    <definedName name="_xlnm.Print_Area" localSheetId="1">'排出量'!$B$1:$AI$36</definedName>
    <definedName name="_xlnm.Print_Area" localSheetId="0">'発生量'!$B$1:$AI$36</definedName>
    <definedName name="Q50jisseki">#REF!</definedName>
    <definedName name="SYORI">OFFSET('[2]DATA（変換前）'!$G$2,0,0,1,COUNTA('[2]DATA（変換前）'!$2:$2)-3)</definedName>
    <definedName name="フェイスデータ吐出用">#REF!</definedName>
  </definedNames>
  <calcPr fullCalcOnLoad="1"/>
</workbook>
</file>

<file path=xl/sharedStrings.xml><?xml version="1.0" encoding="utf-8"?>
<sst xmlns="http://schemas.openxmlformats.org/spreadsheetml/2006/main" count="492" uniqueCount="158">
  <si>
    <t>　　　　　　　         業　種　　　　
　種　類</t>
  </si>
  <si>
    <t>合計</t>
  </si>
  <si>
    <t>農業</t>
  </si>
  <si>
    <t>建設業</t>
  </si>
  <si>
    <t>製造業</t>
  </si>
  <si>
    <t>総合工事業</t>
  </si>
  <si>
    <t>職別工事業</t>
  </si>
  <si>
    <t>設備工事業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</si>
  <si>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</si>
  <si>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</si>
  <si>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</si>
  <si>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</si>
  <si>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</si>
  <si>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</si>
  <si>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</si>
  <si>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化学工業</t>
  </si>
  <si>
    <t>石油・石炭</t>
  </si>
  <si>
    <t>プラスチック</t>
  </si>
  <si>
    <t>ゴム製品</t>
  </si>
  <si>
    <t>皮革</t>
  </si>
  <si>
    <t>窯業･土石製品</t>
  </si>
  <si>
    <t>鉄鋼業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</si>
  <si>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</si>
  <si>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</si>
  <si>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</si>
  <si>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</si>
  <si>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</si>
  <si>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</si>
  <si>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電気機械器具</t>
  </si>
  <si>
    <t>情報通信機械</t>
  </si>
  <si>
    <t>輸送用機械</t>
  </si>
  <si>
    <t>その他</t>
  </si>
  <si>
    <t>合計</t>
  </si>
  <si>
    <t>ばいじん(有害)</t>
  </si>
  <si>
    <t>電気・水道業</t>
  </si>
  <si>
    <t>情報通信業</t>
  </si>
  <si>
    <t>運輸業･郵便業</t>
  </si>
  <si>
    <t>卸売業･小売業</t>
  </si>
  <si>
    <t>学術研究･専門業</t>
  </si>
  <si>
    <t>宿泊業･飲食業</t>
  </si>
  <si>
    <t>生活関連業</t>
  </si>
  <si>
    <t>教育･学習業</t>
  </si>
  <si>
    <t>医療･福祉</t>
  </si>
  <si>
    <t>サービス業</t>
  </si>
  <si>
    <t>電気業</t>
  </si>
  <si>
    <t>ガス業</t>
  </si>
  <si>
    <t>熱供給業</t>
  </si>
  <si>
    <t>上水道業</t>
  </si>
  <si>
    <t>下水道業</t>
  </si>
  <si>
    <t>通信業</t>
  </si>
  <si>
    <t>出版業</t>
  </si>
  <si>
    <t>新聞業</t>
  </si>
  <si>
    <t>鉄道業</t>
  </si>
  <si>
    <t>道路旅客運送業</t>
  </si>
  <si>
    <t>道路貨物運送業</t>
  </si>
  <si>
    <t>その他</t>
  </si>
  <si>
    <t>百貨店</t>
  </si>
  <si>
    <t>自動車小売業</t>
  </si>
  <si>
    <t>燃料小売業</t>
  </si>
  <si>
    <t>学術・開発研究</t>
  </si>
  <si>
    <t>写真業</t>
  </si>
  <si>
    <t>病院</t>
  </si>
  <si>
    <t>廃油（引火性)</t>
  </si>
  <si>
    <t>廃酸(pH2.0以下)</t>
  </si>
  <si>
    <t>廃アルカリ(pH12.5以上)</t>
  </si>
  <si>
    <t>感染性廃棄物</t>
  </si>
  <si>
    <t>廃石綿等</t>
  </si>
  <si>
    <t>鉱さい(有害)</t>
  </si>
  <si>
    <t>燃え殻(有害)</t>
  </si>
  <si>
    <t>廃油(有害)</t>
  </si>
  <si>
    <t>汚泥(有害)</t>
  </si>
  <si>
    <t>廃酸(有害)</t>
  </si>
  <si>
    <t>廃アルカリ(有害)</t>
  </si>
  <si>
    <t>ばいじん(有害)</t>
  </si>
  <si>
    <t>廃油（引火性)</t>
  </si>
  <si>
    <t>廃酸(pH2.0以下)</t>
  </si>
  <si>
    <t>廃アルカリ(pH12.5以上)</t>
  </si>
  <si>
    <t>感染性廃棄物</t>
  </si>
  <si>
    <t>廃石綿等</t>
  </si>
  <si>
    <t>鉱さい(有害)</t>
  </si>
  <si>
    <t>燃え殻(有害)</t>
  </si>
  <si>
    <t>廃油(有害)</t>
  </si>
  <si>
    <t>汚泥(有害)</t>
  </si>
  <si>
    <t>廃酸(有害)</t>
  </si>
  <si>
    <t>廃アルカリ(有害)</t>
  </si>
  <si>
    <t>（単位：ｔ/年）</t>
  </si>
  <si>
    <t>発生量</t>
  </si>
  <si>
    <t>有償物量</t>
  </si>
  <si>
    <t>排出量</t>
  </si>
  <si>
    <t>自己中間処理量</t>
  </si>
  <si>
    <t>自己未処理量</t>
  </si>
  <si>
    <t>搬出量</t>
  </si>
  <si>
    <t>自己中間処理後量</t>
  </si>
  <si>
    <t>（自己中間処理後の処理内訳）</t>
  </si>
  <si>
    <t>（自己未処理の処理内訳）</t>
  </si>
  <si>
    <t>再　生
利用量</t>
  </si>
  <si>
    <t>自己
最終
処分量</t>
  </si>
  <si>
    <t>委託
中間
処理量</t>
  </si>
  <si>
    <t>委託
直接最終
処分量</t>
  </si>
  <si>
    <t>その他
量</t>
  </si>
  <si>
    <t>再生
利用量</t>
  </si>
  <si>
    <t>（A）</t>
  </si>
  <si>
    <t>（B）</t>
  </si>
  <si>
    <t>（C）</t>
  </si>
  <si>
    <t>（D）</t>
  </si>
  <si>
    <t>（E）</t>
  </si>
  <si>
    <t>（E1）</t>
  </si>
  <si>
    <t>（E2）</t>
  </si>
  <si>
    <t>（E3）</t>
  </si>
  <si>
    <t>（E4）</t>
  </si>
  <si>
    <t>（E5）</t>
  </si>
  <si>
    <t>（G）</t>
  </si>
  <si>
    <t>（G1）</t>
  </si>
  <si>
    <t>（G2）</t>
  </si>
  <si>
    <t>（G3）</t>
  </si>
  <si>
    <t>（G4）</t>
  </si>
  <si>
    <t>（G5）</t>
  </si>
  <si>
    <t>（H）</t>
  </si>
  <si>
    <t>（I）</t>
  </si>
  <si>
    <t>委託
処理量</t>
  </si>
  <si>
    <t>委託処理量の内訳</t>
  </si>
  <si>
    <t>資源化
量</t>
  </si>
  <si>
    <t>委託直接最終処分量</t>
  </si>
  <si>
    <t>委託中間処理量</t>
  </si>
  <si>
    <t>委託中間処理後量</t>
  </si>
  <si>
    <t>(処理先地域の内訳)</t>
  </si>
  <si>
    <t>（処理後の処理内訳）</t>
  </si>
  <si>
    <t>最終
処分量</t>
  </si>
  <si>
    <t>府内</t>
  </si>
  <si>
    <t>府外</t>
  </si>
  <si>
    <t>（K）</t>
  </si>
  <si>
    <t>（O）</t>
  </si>
  <si>
    <t>（L）</t>
  </si>
  <si>
    <t>（M）</t>
  </si>
  <si>
    <t>（M1）</t>
  </si>
  <si>
    <t>（M2）</t>
  </si>
  <si>
    <t>（R）</t>
  </si>
  <si>
    <t>（Q）</t>
  </si>
  <si>
    <t>（J）</t>
  </si>
  <si>
    <t>（S）</t>
  </si>
  <si>
    <t>鉱業</t>
  </si>
  <si>
    <t>　　　　　　　　　　　　　　　　　項目
　種類</t>
  </si>
  <si>
    <t>自己</t>
  </si>
  <si>
    <t>最終処分量</t>
  </si>
  <si>
    <t>合計</t>
  </si>
  <si>
    <t>最終
処分量</t>
  </si>
  <si>
    <t>表8-1　特別管理産業廃棄物の発生量＜令和元年度＞</t>
  </si>
  <si>
    <t>表8-2　特別管理産業廃棄物の排出量＜令和元年度＞</t>
  </si>
  <si>
    <t>表8-3　特別管理産業廃棄物の中間処理量＜令和元年度＞</t>
  </si>
  <si>
    <t>表8-4　特別管理産業廃棄物の再生利用量＜令和元年度＞</t>
  </si>
  <si>
    <t>表8-5　特別管理産業廃棄物の処理・処分状況＜令和元年度＞</t>
  </si>
  <si>
    <t>廃水銀等</t>
  </si>
  <si>
    <t>廃水銀等</t>
  </si>
  <si>
    <t>（単位：ｔ/年）</t>
  </si>
  <si>
    <t>物品賃貸業</t>
  </si>
  <si>
    <t>一般診療所</t>
  </si>
  <si>
    <t>歯科診療所</t>
  </si>
  <si>
    <t>廃水銀等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</si>
</sst>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#,##0.0"/>
    <numFmt numFmtId="181" formatCode="0.0"/>
    <numFmt numFmtId="182" formatCode="#,##0.0_ "/>
    <numFmt numFmtId="183" formatCode="0.0000"/>
    <numFmt numFmtId="184" formatCode="0.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hair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3" fontId="9" fillId="0" borderId="0" xfId="62" applyNumberFormat="1" applyFont="1" applyAlignment="1">
      <alignment horizontal="left" vertical="center"/>
      <protection/>
    </xf>
    <xf numFmtId="3" fontId="9" fillId="0" borderId="0" xfId="62" applyNumberFormat="1" applyFont="1">
      <alignment/>
      <protection/>
    </xf>
    <xf numFmtId="3" fontId="9" fillId="0" borderId="10" xfId="62" applyNumberFormat="1" applyFont="1" applyBorder="1" applyAlignment="1">
      <alignment horizontal="center" vertical="distributed" textRotation="255"/>
      <protection/>
    </xf>
    <xf numFmtId="3" fontId="9" fillId="0" borderId="11" xfId="62" applyNumberFormat="1" applyFont="1" applyBorder="1" applyAlignment="1">
      <alignment horizontal="center" vertical="distributed" textRotation="255"/>
      <protection/>
    </xf>
    <xf numFmtId="3" fontId="9" fillId="0" borderId="12" xfId="62" applyNumberFormat="1" applyFont="1" applyBorder="1" applyAlignment="1">
      <alignment horizontal="center" vertical="distributed" textRotation="255"/>
      <protection/>
    </xf>
    <xf numFmtId="3" fontId="9" fillId="0" borderId="12" xfId="62" applyNumberFormat="1" applyFont="1" applyBorder="1" applyAlignment="1">
      <alignment horizontal="center" vertical="center"/>
      <protection/>
    </xf>
    <xf numFmtId="3" fontId="5" fillId="0" borderId="12" xfId="62" applyNumberFormat="1" applyBorder="1" applyAlignment="1">
      <alignment horizontal="center" vertical="center"/>
      <protection/>
    </xf>
    <xf numFmtId="3" fontId="5" fillId="0" borderId="13" xfId="62" applyNumberFormat="1" applyBorder="1" applyAlignment="1">
      <alignment horizontal="center" vertical="center"/>
      <protection/>
    </xf>
    <xf numFmtId="3" fontId="5" fillId="0" borderId="14" xfId="62" applyNumberFormat="1" applyBorder="1" applyAlignment="1">
      <alignment horizontal="center" vertical="distributed" textRotation="255"/>
      <protection/>
    </xf>
    <xf numFmtId="3" fontId="5" fillId="0" borderId="15" xfId="62" applyNumberFormat="1" applyBorder="1" applyAlignment="1">
      <alignment horizontal="center" vertical="distributed" textRotation="255"/>
      <protection/>
    </xf>
    <xf numFmtId="3" fontId="9" fillId="0" borderId="14" xfId="62" applyNumberFormat="1" applyFont="1" applyBorder="1" applyAlignment="1">
      <alignment horizontal="center" vertical="distributed" textRotation="255"/>
      <protection/>
    </xf>
    <xf numFmtId="3" fontId="9" fillId="0" borderId="16" xfId="62" applyNumberFormat="1" applyFont="1" applyBorder="1" applyAlignment="1">
      <alignment horizontal="center" vertical="distributed" textRotation="255"/>
      <protection/>
    </xf>
    <xf numFmtId="3" fontId="9" fillId="0" borderId="17" xfId="62" applyNumberFormat="1" applyFont="1" applyBorder="1" applyAlignment="1">
      <alignment horizontal="center" vertical="distributed" textRotation="255"/>
      <protection/>
    </xf>
    <xf numFmtId="3" fontId="9" fillId="0" borderId="13" xfId="62" applyNumberFormat="1" applyFont="1" applyBorder="1" applyAlignment="1">
      <alignment horizontal="center" vertical="distributed" textRotation="255"/>
      <protection/>
    </xf>
    <xf numFmtId="3" fontId="9" fillId="0" borderId="0" xfId="62" applyNumberFormat="1" applyFont="1" applyAlignment="1">
      <alignment vertical="center"/>
      <protection/>
    </xf>
    <xf numFmtId="3" fontId="9" fillId="0" borderId="18" xfId="62" applyNumberFormat="1" applyFont="1" applyBorder="1" applyAlignment="1">
      <alignment vertical="center"/>
      <protection/>
    </xf>
    <xf numFmtId="3" fontId="0" fillId="0" borderId="19" xfId="51" applyNumberFormat="1" applyFont="1" applyBorder="1" applyAlignment="1">
      <alignment vertical="center"/>
    </xf>
    <xf numFmtId="3" fontId="0" fillId="0" borderId="20" xfId="51" applyNumberFormat="1" applyFont="1" applyBorder="1" applyAlignment="1">
      <alignment vertical="center"/>
    </xf>
    <xf numFmtId="3" fontId="0" fillId="0" borderId="21" xfId="51" applyNumberFormat="1" applyFont="1" applyBorder="1" applyAlignment="1">
      <alignment vertical="center"/>
    </xf>
    <xf numFmtId="3" fontId="0" fillId="0" borderId="22" xfId="51" applyNumberFormat="1" applyFont="1" applyBorder="1" applyAlignment="1">
      <alignment vertical="center"/>
    </xf>
    <xf numFmtId="3" fontId="0" fillId="0" borderId="23" xfId="51" applyNumberFormat="1" applyFont="1" applyBorder="1" applyAlignment="1">
      <alignment vertical="center"/>
    </xf>
    <xf numFmtId="3" fontId="0" fillId="0" borderId="24" xfId="51" applyNumberFormat="1" applyFont="1" applyBorder="1" applyAlignment="1">
      <alignment vertical="center"/>
    </xf>
    <xf numFmtId="3" fontId="0" fillId="0" borderId="13" xfId="51" applyNumberFormat="1" applyFont="1" applyBorder="1" applyAlignment="1">
      <alignment vertical="center"/>
    </xf>
    <xf numFmtId="3" fontId="9" fillId="0" borderId="25" xfId="62" applyNumberFormat="1" applyFont="1" applyBorder="1" applyAlignment="1">
      <alignment vertical="center"/>
      <protection/>
    </xf>
    <xf numFmtId="3" fontId="0" fillId="0" borderId="26" xfId="62" applyNumberFormat="1" applyFont="1" applyBorder="1" applyAlignment="1">
      <alignment vertical="center"/>
      <protection/>
    </xf>
    <xf numFmtId="3" fontId="0" fillId="0" borderId="27" xfId="62" applyNumberFormat="1" applyFont="1" applyBorder="1" applyAlignment="1">
      <alignment vertical="center"/>
      <protection/>
    </xf>
    <xf numFmtId="3" fontId="0" fillId="0" borderId="28" xfId="62" applyNumberFormat="1" applyFont="1" applyBorder="1" applyAlignment="1">
      <alignment vertical="center"/>
      <protection/>
    </xf>
    <xf numFmtId="3" fontId="0" fillId="0" borderId="29" xfId="62" applyNumberFormat="1" applyFont="1" applyBorder="1" applyAlignment="1">
      <alignment vertical="center"/>
      <protection/>
    </xf>
    <xf numFmtId="3" fontId="0" fillId="0" borderId="30" xfId="62" applyNumberFormat="1" applyFont="1" applyBorder="1" applyAlignment="1">
      <alignment vertical="center"/>
      <protection/>
    </xf>
    <xf numFmtId="3" fontId="0" fillId="0" borderId="31" xfId="62" applyNumberFormat="1" applyFont="1" applyBorder="1" applyAlignment="1">
      <alignment vertical="center"/>
      <protection/>
    </xf>
    <xf numFmtId="3" fontId="0" fillId="0" borderId="32" xfId="62" applyNumberFormat="1" applyFont="1" applyBorder="1" applyAlignment="1">
      <alignment vertical="center"/>
      <protection/>
    </xf>
    <xf numFmtId="3" fontId="0" fillId="0" borderId="13" xfId="62" applyNumberFormat="1" applyFont="1" applyBorder="1" applyAlignment="1">
      <alignment vertical="center"/>
      <protection/>
    </xf>
    <xf numFmtId="3" fontId="9" fillId="0" borderId="33" xfId="62" applyNumberFormat="1" applyFont="1" applyBorder="1" applyAlignment="1">
      <alignment vertical="center"/>
      <protection/>
    </xf>
    <xf numFmtId="3" fontId="0" fillId="0" borderId="34" xfId="62" applyNumberFormat="1" applyFont="1" applyBorder="1" applyAlignment="1">
      <alignment vertical="center"/>
      <protection/>
    </xf>
    <xf numFmtId="3" fontId="0" fillId="0" borderId="35" xfId="62" applyNumberFormat="1" applyFont="1" applyBorder="1" applyAlignment="1">
      <alignment vertical="center"/>
      <protection/>
    </xf>
    <xf numFmtId="3" fontId="0" fillId="0" borderId="36" xfId="62" applyNumberFormat="1" applyFont="1" applyBorder="1" applyAlignment="1">
      <alignment vertical="center"/>
      <protection/>
    </xf>
    <xf numFmtId="3" fontId="0" fillId="0" borderId="37" xfId="62" applyNumberFormat="1" applyFont="1" applyBorder="1" applyAlignment="1">
      <alignment vertical="center"/>
      <protection/>
    </xf>
    <xf numFmtId="3" fontId="0" fillId="0" borderId="38" xfId="62" applyNumberFormat="1" applyFont="1" applyBorder="1" applyAlignment="1">
      <alignment vertical="center"/>
      <protection/>
    </xf>
    <xf numFmtId="3" fontId="0" fillId="0" borderId="39" xfId="62" applyNumberFormat="1" applyFont="1" applyBorder="1" applyAlignment="1">
      <alignment vertical="center"/>
      <protection/>
    </xf>
    <xf numFmtId="3" fontId="0" fillId="0" borderId="40" xfId="62" applyNumberFormat="1" applyFont="1" applyBorder="1" applyAlignment="1">
      <alignment vertical="center"/>
      <protection/>
    </xf>
    <xf numFmtId="3" fontId="9" fillId="0" borderId="41" xfId="62" applyNumberFormat="1" applyFont="1" applyBorder="1" applyAlignment="1">
      <alignment vertical="center"/>
      <protection/>
    </xf>
    <xf numFmtId="3" fontId="9" fillId="0" borderId="42" xfId="62" applyNumberFormat="1" applyFont="1" applyBorder="1" applyAlignment="1">
      <alignment vertical="center"/>
      <protection/>
    </xf>
    <xf numFmtId="3" fontId="0" fillId="0" borderId="43" xfId="62" applyNumberFormat="1" applyFont="1" applyBorder="1" applyAlignment="1">
      <alignment vertical="center"/>
      <protection/>
    </xf>
    <xf numFmtId="3" fontId="0" fillId="0" borderId="44" xfId="62" applyNumberFormat="1" applyFont="1" applyBorder="1" applyAlignment="1">
      <alignment vertical="center"/>
      <protection/>
    </xf>
    <xf numFmtId="3" fontId="0" fillId="0" borderId="45" xfId="62" applyNumberFormat="1" applyFont="1" applyBorder="1" applyAlignment="1">
      <alignment vertical="center"/>
      <protection/>
    </xf>
    <xf numFmtId="3" fontId="0" fillId="0" borderId="46" xfId="62" applyNumberFormat="1" applyFont="1" applyBorder="1" applyAlignment="1">
      <alignment vertical="center"/>
      <protection/>
    </xf>
    <xf numFmtId="3" fontId="0" fillId="0" borderId="47" xfId="62" applyNumberFormat="1" applyFont="1" applyBorder="1" applyAlignment="1">
      <alignment vertical="center"/>
      <protection/>
    </xf>
    <xf numFmtId="3" fontId="0" fillId="0" borderId="48" xfId="62" applyNumberFormat="1" applyFont="1" applyBorder="1" applyAlignment="1">
      <alignment vertical="center"/>
      <protection/>
    </xf>
    <xf numFmtId="3" fontId="0" fillId="0" borderId="49" xfId="62" applyNumberFormat="1" applyFont="1" applyBorder="1" applyAlignment="1">
      <alignment vertical="center"/>
      <protection/>
    </xf>
    <xf numFmtId="3" fontId="9" fillId="0" borderId="0" xfId="62" applyNumberFormat="1" applyFont="1" applyAlignment="1">
      <alignment/>
      <protection/>
    </xf>
    <xf numFmtId="3" fontId="5" fillId="0" borderId="10" xfId="62" applyNumberFormat="1" applyBorder="1" applyAlignment="1">
      <alignment horizontal="center" vertical="distributed" textRotation="255" wrapText="1"/>
      <protection/>
    </xf>
    <xf numFmtId="3" fontId="5" fillId="0" borderId="11" xfId="62" applyNumberFormat="1" applyBorder="1" applyAlignment="1">
      <alignment horizontal="center" vertical="distributed" textRotation="255" wrapText="1"/>
      <protection/>
    </xf>
    <xf numFmtId="3" fontId="9" fillId="0" borderId="15" xfId="62" applyNumberFormat="1" applyFont="1" applyBorder="1" applyAlignment="1">
      <alignment horizontal="center" vertical="distributed" textRotation="255"/>
      <protection/>
    </xf>
    <xf numFmtId="3" fontId="9" fillId="0" borderId="14" xfId="62" applyNumberFormat="1" applyFont="1" applyBorder="1" applyAlignment="1">
      <alignment horizontal="center" vertical="distributed" textRotation="255" wrapText="1"/>
      <protection/>
    </xf>
    <xf numFmtId="3" fontId="0" fillId="0" borderId="50" xfId="51" applyNumberFormat="1" applyFont="1" applyBorder="1" applyAlignment="1">
      <alignment vertical="center"/>
    </xf>
    <xf numFmtId="3" fontId="0" fillId="0" borderId="51" xfId="62" applyNumberFormat="1" applyFont="1" applyBorder="1" applyAlignment="1">
      <alignment vertical="center"/>
      <protection/>
    </xf>
    <xf numFmtId="3" fontId="0" fillId="0" borderId="52" xfId="62" applyNumberFormat="1" applyFont="1" applyBorder="1" applyAlignment="1">
      <alignment vertical="center"/>
      <protection/>
    </xf>
    <xf numFmtId="3" fontId="0" fillId="0" borderId="53" xfId="62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vertical="center" wrapText="1"/>
    </xf>
    <xf numFmtId="3" fontId="9" fillId="0" borderId="65" xfId="0" applyNumberFormat="1" applyFont="1" applyBorder="1" applyAlignment="1">
      <alignment vertical="center"/>
    </xf>
    <xf numFmtId="3" fontId="9" fillId="0" borderId="66" xfId="0" applyNumberFormat="1" applyFont="1" applyBorder="1" applyAlignment="1">
      <alignment vertical="center"/>
    </xf>
    <xf numFmtId="3" fontId="9" fillId="0" borderId="67" xfId="0" applyNumberFormat="1" applyFont="1" applyBorder="1" applyAlignment="1">
      <alignment vertical="center"/>
    </xf>
    <xf numFmtId="3" fontId="9" fillId="0" borderId="68" xfId="0" applyNumberFormat="1" applyFont="1" applyBorder="1" applyAlignment="1">
      <alignment vertical="center"/>
    </xf>
    <xf numFmtId="3" fontId="9" fillId="0" borderId="69" xfId="0" applyNumberFormat="1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3" fontId="9" fillId="0" borderId="71" xfId="0" applyNumberFormat="1" applyFont="1" applyBorder="1" applyAlignment="1">
      <alignment vertical="center"/>
    </xf>
    <xf numFmtId="3" fontId="9" fillId="0" borderId="72" xfId="0" applyNumberFormat="1" applyFont="1" applyBorder="1" applyAlignment="1">
      <alignment vertical="center"/>
    </xf>
    <xf numFmtId="3" fontId="9" fillId="0" borderId="73" xfId="0" applyNumberFormat="1" applyFont="1" applyBorder="1" applyAlignment="1">
      <alignment vertical="center"/>
    </xf>
    <xf numFmtId="3" fontId="9" fillId="0" borderId="74" xfId="0" applyNumberFormat="1" applyFont="1" applyBorder="1" applyAlignment="1">
      <alignment vertical="center"/>
    </xf>
    <xf numFmtId="3" fontId="9" fillId="0" borderId="75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76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9" fillId="0" borderId="77" xfId="0" applyNumberFormat="1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78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3" fontId="9" fillId="0" borderId="79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3" fontId="11" fillId="0" borderId="0" xfId="63" applyNumberFormat="1" applyFont="1" applyAlignment="1">
      <alignment vertical="center"/>
      <protection/>
    </xf>
    <xf numFmtId="3" fontId="12" fillId="0" borderId="0" xfId="63" applyNumberFormat="1" applyFont="1" applyAlignment="1">
      <alignment vertical="center"/>
      <protection/>
    </xf>
    <xf numFmtId="3" fontId="11" fillId="0" borderId="0" xfId="63" applyNumberFormat="1" applyFont="1" applyAlignment="1">
      <alignment horizontal="center" vertical="center"/>
      <protection/>
    </xf>
    <xf numFmtId="0" fontId="13" fillId="0" borderId="0" xfId="0" applyFont="1" applyAlignment="1">
      <alignment vertical="center"/>
    </xf>
    <xf numFmtId="3" fontId="9" fillId="0" borderId="0" xfId="62" applyNumberFormat="1" applyFont="1" applyAlignment="1">
      <alignment horizontal="right" vertical="center"/>
      <protection/>
    </xf>
    <xf numFmtId="3" fontId="0" fillId="0" borderId="92" xfId="62" applyNumberFormat="1" applyFont="1" applyBorder="1" applyAlignment="1">
      <alignment vertical="center"/>
      <protection/>
    </xf>
    <xf numFmtId="3" fontId="0" fillId="0" borderId="82" xfId="62" applyNumberFormat="1" applyFont="1" applyBorder="1" applyAlignment="1">
      <alignment vertical="center"/>
      <protection/>
    </xf>
    <xf numFmtId="3" fontId="0" fillId="0" borderId="93" xfId="62" applyNumberFormat="1" applyFont="1" applyBorder="1" applyAlignment="1">
      <alignment vertical="center"/>
      <protection/>
    </xf>
    <xf numFmtId="3" fontId="0" fillId="0" borderId="57" xfId="62" applyNumberFormat="1" applyFont="1" applyBorder="1" applyAlignment="1">
      <alignment vertical="center"/>
      <protection/>
    </xf>
    <xf numFmtId="3" fontId="0" fillId="0" borderId="94" xfId="62" applyNumberFormat="1" applyFont="1" applyBorder="1" applyAlignment="1">
      <alignment vertical="center"/>
      <protection/>
    </xf>
    <xf numFmtId="3" fontId="0" fillId="0" borderId="95" xfId="62" applyNumberFormat="1" applyFont="1" applyBorder="1" applyAlignment="1">
      <alignment vertical="center"/>
      <protection/>
    </xf>
    <xf numFmtId="3" fontId="0" fillId="0" borderId="96" xfId="62" applyNumberFormat="1" applyFont="1" applyBorder="1" applyAlignment="1">
      <alignment vertical="center"/>
      <protection/>
    </xf>
    <xf numFmtId="3" fontId="0" fillId="0" borderId="97" xfId="51" applyNumberFormat="1" applyFont="1" applyBorder="1" applyAlignment="1">
      <alignment vertical="center"/>
    </xf>
    <xf numFmtId="3" fontId="0" fillId="0" borderId="98" xfId="62" applyNumberFormat="1" applyFont="1" applyBorder="1" applyAlignment="1">
      <alignment vertical="center"/>
      <protection/>
    </xf>
    <xf numFmtId="3" fontId="0" fillId="0" borderId="77" xfId="62" applyNumberFormat="1" applyFont="1" applyBorder="1" applyAlignment="1">
      <alignment vertical="center"/>
      <protection/>
    </xf>
    <xf numFmtId="3" fontId="0" fillId="0" borderId="99" xfId="62" applyNumberFormat="1" applyFont="1" applyBorder="1" applyAlignment="1">
      <alignment vertical="center"/>
      <protection/>
    </xf>
    <xf numFmtId="3" fontId="0" fillId="0" borderId="100" xfId="62" applyNumberFormat="1" applyFont="1" applyBorder="1" applyAlignment="1">
      <alignment vertical="center"/>
      <protection/>
    </xf>
    <xf numFmtId="3" fontId="0" fillId="0" borderId="79" xfId="62" applyNumberFormat="1" applyFont="1" applyBorder="1" applyAlignment="1">
      <alignment vertical="center"/>
      <protection/>
    </xf>
    <xf numFmtId="3" fontId="5" fillId="0" borderId="0" xfId="62" applyNumberFormat="1" applyAlignment="1">
      <alignment horizontal="left" vertical="center"/>
      <protection/>
    </xf>
    <xf numFmtId="0" fontId="9" fillId="0" borderId="33" xfId="0" applyFont="1" applyBorder="1" applyAlignment="1">
      <alignment vertical="center"/>
    </xf>
    <xf numFmtId="3" fontId="9" fillId="0" borderId="93" xfId="0" applyNumberFormat="1" applyFont="1" applyBorder="1" applyAlignment="1">
      <alignment vertical="center"/>
    </xf>
    <xf numFmtId="3" fontId="9" fillId="0" borderId="101" xfId="0" applyNumberFormat="1" applyFont="1" applyBorder="1" applyAlignment="1">
      <alignment vertical="center"/>
    </xf>
    <xf numFmtId="3" fontId="9" fillId="0" borderId="94" xfId="0" applyNumberFormat="1" applyFont="1" applyBorder="1" applyAlignment="1">
      <alignment vertical="center"/>
    </xf>
    <xf numFmtId="3" fontId="9" fillId="0" borderId="95" xfId="0" applyNumberFormat="1" applyFont="1" applyBorder="1" applyAlignment="1">
      <alignment vertical="center"/>
    </xf>
    <xf numFmtId="3" fontId="9" fillId="0" borderId="100" xfId="0" applyNumberFormat="1" applyFont="1" applyBorder="1" applyAlignment="1">
      <alignment vertical="center"/>
    </xf>
    <xf numFmtId="38" fontId="9" fillId="0" borderId="58" xfId="49" applyNumberFormat="1" applyFont="1" applyBorder="1" applyAlignment="1">
      <alignment vertical="center"/>
    </xf>
    <xf numFmtId="38" fontId="9" fillId="0" borderId="56" xfId="49" applyNumberFormat="1" applyFont="1" applyBorder="1" applyAlignment="1">
      <alignment vertical="center"/>
    </xf>
    <xf numFmtId="38" fontId="9" fillId="0" borderId="59" xfId="49" applyNumberFormat="1" applyFont="1" applyBorder="1" applyAlignment="1">
      <alignment vertical="center"/>
    </xf>
    <xf numFmtId="3" fontId="9" fillId="0" borderId="102" xfId="62" applyNumberFormat="1" applyFont="1" applyBorder="1" applyAlignment="1">
      <alignment horizontal="center" vertical="distributed" textRotation="255"/>
      <protection/>
    </xf>
    <xf numFmtId="3" fontId="9" fillId="0" borderId="45" xfId="62" applyNumberFormat="1" applyFont="1" applyBorder="1" applyAlignment="1">
      <alignment horizontal="center" vertical="distributed" textRotation="255"/>
      <protection/>
    </xf>
    <xf numFmtId="3" fontId="5" fillId="0" borderId="103" xfId="62" applyNumberFormat="1" applyBorder="1" applyAlignment="1">
      <alignment horizontal="center" vertical="distributed" textRotation="255" wrapText="1"/>
      <protection/>
    </xf>
    <xf numFmtId="3" fontId="5" fillId="0" borderId="104" xfId="62" applyNumberFormat="1" applyBorder="1" applyAlignment="1">
      <alignment horizontal="center" vertical="distributed" textRotation="255"/>
      <protection/>
    </xf>
    <xf numFmtId="3" fontId="9" fillId="0" borderId="103" xfId="62" applyNumberFormat="1" applyFont="1" applyBorder="1" applyAlignment="1">
      <alignment horizontal="center" vertical="distributed" textRotation="255"/>
      <protection/>
    </xf>
    <xf numFmtId="3" fontId="9" fillId="0" borderId="12" xfId="62" applyNumberFormat="1" applyFont="1" applyBorder="1" applyAlignment="1">
      <alignment horizontal="center" vertical="distributed" textRotation="255"/>
      <protection/>
    </xf>
    <xf numFmtId="3" fontId="5" fillId="0" borderId="103" xfId="62" applyNumberFormat="1" applyBorder="1" applyAlignment="1">
      <alignment horizontal="center" vertical="distributed" textRotation="255"/>
      <protection/>
    </xf>
    <xf numFmtId="3" fontId="9" fillId="0" borderId="12" xfId="62" applyNumberFormat="1" applyFont="1" applyBorder="1" applyAlignment="1">
      <alignment horizontal="center" vertical="top"/>
      <protection/>
    </xf>
    <xf numFmtId="3" fontId="9" fillId="0" borderId="105" xfId="62" applyNumberFormat="1" applyFont="1" applyBorder="1" applyAlignment="1">
      <alignment horizontal="center" vertical="top"/>
      <protection/>
    </xf>
    <xf numFmtId="3" fontId="5" fillId="0" borderId="106" xfId="62" applyNumberFormat="1" applyBorder="1" applyAlignment="1">
      <alignment horizontal="center" vertical="distributed" textRotation="255"/>
      <protection/>
    </xf>
    <xf numFmtId="3" fontId="5" fillId="0" borderId="107" xfId="62" applyNumberFormat="1" applyBorder="1" applyAlignment="1">
      <alignment horizontal="center" vertical="distributed" textRotation="255"/>
      <protection/>
    </xf>
    <xf numFmtId="3" fontId="9" fillId="0" borderId="108" xfId="62" applyNumberFormat="1" applyFont="1" applyBorder="1" applyAlignment="1">
      <alignment vertical="center" wrapText="1"/>
      <protection/>
    </xf>
    <xf numFmtId="3" fontId="9" fillId="0" borderId="109" xfId="62" applyNumberFormat="1" applyFont="1" applyBorder="1" applyAlignment="1">
      <alignment vertical="center" wrapText="1"/>
      <protection/>
    </xf>
    <xf numFmtId="3" fontId="9" fillId="0" borderId="110" xfId="62" applyNumberFormat="1" applyFont="1" applyBorder="1" applyAlignment="1">
      <alignment horizontal="center" vertical="distributed" textRotation="255"/>
      <protection/>
    </xf>
    <xf numFmtId="3" fontId="5" fillId="0" borderId="111" xfId="62" applyNumberFormat="1" applyBorder="1" applyAlignment="1">
      <alignment horizontal="center" vertical="distributed" textRotation="255"/>
      <protection/>
    </xf>
    <xf numFmtId="3" fontId="9" fillId="0" borderId="112" xfId="62" applyNumberFormat="1" applyFont="1" applyBorder="1" applyAlignment="1">
      <alignment horizontal="center" vertical="distributed" textRotation="255"/>
      <protection/>
    </xf>
    <xf numFmtId="3" fontId="9" fillId="0" borderId="44" xfId="62" applyNumberFormat="1" applyFont="1" applyBorder="1" applyAlignment="1">
      <alignment horizontal="center" vertical="distributed" textRotation="255"/>
      <protection/>
    </xf>
    <xf numFmtId="3" fontId="9" fillId="0" borderId="113" xfId="62" applyNumberFormat="1" applyFont="1" applyBorder="1" applyAlignment="1">
      <alignment vertical="center" wrapText="1"/>
      <protection/>
    </xf>
    <xf numFmtId="0" fontId="0" fillId="0" borderId="114" xfId="0" applyBorder="1" applyAlignment="1">
      <alignment vertical="center" wrapText="1"/>
    </xf>
    <xf numFmtId="3" fontId="9" fillId="0" borderId="10" xfId="62" applyNumberFormat="1" applyFont="1" applyBorder="1" applyAlignment="1">
      <alignment horizontal="center" vertical="top"/>
      <protection/>
    </xf>
    <xf numFmtId="3" fontId="9" fillId="0" borderId="11" xfId="62" applyNumberFormat="1" applyFont="1" applyBorder="1" applyAlignment="1">
      <alignment horizontal="center" vertical="top"/>
      <protection/>
    </xf>
    <xf numFmtId="3" fontId="5" fillId="0" borderId="55" xfId="62" applyNumberFormat="1" applyBorder="1" applyAlignment="1">
      <alignment horizontal="center" vertical="distributed" textRotation="255" wrapText="1"/>
      <protection/>
    </xf>
    <xf numFmtId="3" fontId="5" fillId="0" borderId="115" xfId="62" applyNumberFormat="1" applyBorder="1" applyAlignment="1">
      <alignment horizontal="center" vertical="distributed" textRotation="255" wrapText="1"/>
      <protection/>
    </xf>
    <xf numFmtId="3" fontId="5" fillId="0" borderId="115" xfId="62" applyNumberFormat="1" applyBorder="1" applyAlignment="1">
      <alignment horizontal="center" vertical="distributed" textRotation="255"/>
      <protection/>
    </xf>
    <xf numFmtId="0" fontId="9" fillId="0" borderId="108" xfId="0" applyFont="1" applyBorder="1" applyAlignment="1">
      <alignment vertical="center" wrapText="1"/>
    </xf>
    <xf numFmtId="0" fontId="9" fillId="0" borderId="109" xfId="0" applyFont="1" applyBorder="1" applyAlignment="1">
      <alignment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0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5" xfId="0" applyFont="1" applyBorder="1" applyAlignment="1">
      <alignment vertical="center"/>
    </xf>
    <xf numFmtId="0" fontId="9" fillId="0" borderId="105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11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87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81" xfId="0" applyFont="1" applyBorder="1" applyAlignment="1">
      <alignment vertical="center"/>
    </xf>
    <xf numFmtId="0" fontId="9" fillId="0" borderId="82" xfId="0" applyFont="1" applyBorder="1" applyAlignment="1">
      <alignment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(出荷指数ver)業種別･種類別の結果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(出荷指数ver)業種別･種類別の結果表" xfId="62"/>
    <cellStyle name="標準_大阪府統計表（現況）作成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6"/>
  <sheetViews>
    <sheetView view="pageBreakPreview" zoomScale="60" zoomScaleNormal="80" zoomScalePageLayoutView="0" workbookViewId="0" topLeftCell="A1">
      <selection activeCell="AM13" sqref="AM13"/>
    </sheetView>
  </sheetViews>
  <sheetFormatPr defaultColWidth="9.140625" defaultRowHeight="13.5" customHeight="1"/>
  <cols>
    <col min="1" max="1" width="2.7109375" style="15" customWidth="1"/>
    <col min="2" max="2" width="23.140625" style="15" customWidth="1"/>
    <col min="3" max="3" width="8.28125" style="15" customWidth="1"/>
    <col min="4" max="9" width="6.7109375" style="15" customWidth="1"/>
    <col min="10" max="10" width="8.28125" style="15" customWidth="1"/>
    <col min="11" max="38" width="6.7109375" style="15" customWidth="1"/>
    <col min="39" max="16384" width="9.140625" style="15" customWidth="1"/>
  </cols>
  <sheetData>
    <row r="1" spans="2:36" s="109" customFormat="1" ht="17.25" customHeight="1">
      <c r="B1" s="110" t="s">
        <v>146</v>
      </c>
      <c r="Y1" s="111"/>
      <c r="AJ1" s="110"/>
    </row>
    <row r="2" s="1" customFormat="1" ht="16.5" customHeight="1" thickBot="1">
      <c r="AH2" s="113" t="s">
        <v>85</v>
      </c>
    </row>
    <row r="3" spans="2:35" s="2" customFormat="1" ht="13.5" customHeight="1">
      <c r="B3" s="148" t="s">
        <v>0</v>
      </c>
      <c r="C3" s="150" t="s">
        <v>1</v>
      </c>
      <c r="D3" s="152" t="s">
        <v>2</v>
      </c>
      <c r="E3" s="137" t="s">
        <v>140</v>
      </c>
      <c r="F3" s="141" t="s">
        <v>3</v>
      </c>
      <c r="G3" s="3"/>
      <c r="H3" s="3"/>
      <c r="I3" s="4"/>
      <c r="J3" s="142" t="s">
        <v>4</v>
      </c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</row>
    <row r="4" spans="2:35" s="2" customFormat="1" ht="132.75" customHeight="1" thickBot="1">
      <c r="B4" s="149"/>
      <c r="C4" s="151"/>
      <c r="D4" s="153"/>
      <c r="E4" s="138"/>
      <c r="F4" s="140"/>
      <c r="G4" s="9" t="s">
        <v>5</v>
      </c>
      <c r="H4" s="9" t="s">
        <v>6</v>
      </c>
      <c r="I4" s="10" t="s">
        <v>7</v>
      </c>
      <c r="J4" s="140"/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2" t="s">
        <v>23</v>
      </c>
      <c r="AA4" s="12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1" t="s">
        <v>30</v>
      </c>
      <c r="AH4" s="13" t="s">
        <v>31</v>
      </c>
      <c r="AI4" s="14"/>
    </row>
    <row r="5" spans="2:35" ht="19.5" customHeight="1" thickBot="1">
      <c r="B5" s="16" t="s">
        <v>32</v>
      </c>
      <c r="C5" s="17">
        <f>SUM(C6:C18)</f>
        <v>150859.309</v>
      </c>
      <c r="D5" s="18">
        <f aca="true" t="shared" si="0" ref="D5:AH5">SUM(D6:D18)</f>
        <v>0</v>
      </c>
      <c r="E5" s="18">
        <f t="shared" si="0"/>
        <v>0</v>
      </c>
      <c r="F5" s="19">
        <f t="shared" si="0"/>
        <v>2579.417</v>
      </c>
      <c r="G5" s="20">
        <f t="shared" si="0"/>
        <v>1733.009</v>
      </c>
      <c r="H5" s="20">
        <f t="shared" si="0"/>
        <v>276.218</v>
      </c>
      <c r="I5" s="21">
        <f t="shared" si="0"/>
        <v>570.19</v>
      </c>
      <c r="J5" s="19">
        <f t="shared" si="0"/>
        <v>120098.01099999998</v>
      </c>
      <c r="K5" s="20">
        <f t="shared" si="0"/>
        <v>87.894</v>
      </c>
      <c r="L5" s="20">
        <f t="shared" si="0"/>
        <v>2.941</v>
      </c>
      <c r="M5" s="20">
        <f t="shared" si="0"/>
        <v>29.146</v>
      </c>
      <c r="N5" s="20">
        <f t="shared" si="0"/>
        <v>171.23000000000002</v>
      </c>
      <c r="O5" s="20">
        <f t="shared" si="0"/>
        <v>1.058</v>
      </c>
      <c r="P5" s="20">
        <f t="shared" si="0"/>
        <v>118.264</v>
      </c>
      <c r="Q5" s="20">
        <f t="shared" si="0"/>
        <v>1809.466</v>
      </c>
      <c r="R5" s="20">
        <f t="shared" si="0"/>
        <v>33761.594</v>
      </c>
      <c r="S5" s="20">
        <f t="shared" si="0"/>
        <v>5230.29</v>
      </c>
      <c r="T5" s="20">
        <f t="shared" si="0"/>
        <v>1310.056</v>
      </c>
      <c r="U5" s="20">
        <f t="shared" si="0"/>
        <v>936.364</v>
      </c>
      <c r="V5" s="20">
        <f t="shared" si="0"/>
        <v>0</v>
      </c>
      <c r="W5" s="20">
        <f t="shared" si="0"/>
        <v>265.43899999999996</v>
      </c>
      <c r="X5" s="20">
        <f t="shared" si="0"/>
        <v>46861.831999999995</v>
      </c>
      <c r="Y5" s="20">
        <f t="shared" si="0"/>
        <v>1365.9650000000001</v>
      </c>
      <c r="Z5" s="20">
        <f t="shared" si="0"/>
        <v>10544.018</v>
      </c>
      <c r="AA5" s="20">
        <f t="shared" si="0"/>
        <v>45.16100000000001</v>
      </c>
      <c r="AB5" s="20">
        <f t="shared" si="0"/>
        <v>2242.918</v>
      </c>
      <c r="AC5" s="20">
        <f t="shared" si="0"/>
        <v>23.403999999999996</v>
      </c>
      <c r="AD5" s="20">
        <f t="shared" si="0"/>
        <v>13509.632999999998</v>
      </c>
      <c r="AE5" s="20">
        <f t="shared" si="0"/>
        <v>747.4580000000001</v>
      </c>
      <c r="AF5" s="20">
        <f t="shared" si="0"/>
        <v>68.36699999999999</v>
      </c>
      <c r="AG5" s="20">
        <f t="shared" si="0"/>
        <v>344.5380000000001</v>
      </c>
      <c r="AH5" s="22">
        <f t="shared" si="0"/>
        <v>620.975</v>
      </c>
      <c r="AI5" s="23"/>
    </row>
    <row r="6" spans="2:35" ht="19.5" customHeight="1" thickTop="1">
      <c r="B6" s="24" t="s">
        <v>74</v>
      </c>
      <c r="C6" s="25">
        <f aca="true" t="shared" si="1" ref="C6:C18">E6+F6+J6+C24+I24+M24+R24+X24+AA24+AB24+AC24+AD24+AI24</f>
        <v>19346.472999999998</v>
      </c>
      <c r="D6" s="26"/>
      <c r="E6" s="27"/>
      <c r="F6" s="28">
        <f>SUM(G6:I6)</f>
        <v>13.902999999999999</v>
      </c>
      <c r="G6" s="29">
        <v>6.463</v>
      </c>
      <c r="H6" s="29"/>
      <c r="I6" s="30">
        <v>7.4399999999999995</v>
      </c>
      <c r="J6" s="28">
        <f>SUM(K6:AH6)</f>
        <v>17717.465000000004</v>
      </c>
      <c r="K6" s="29">
        <v>41.998</v>
      </c>
      <c r="L6" s="29">
        <v>2.569</v>
      </c>
      <c r="M6" s="29">
        <v>28.969</v>
      </c>
      <c r="N6" s="29">
        <v>171.23000000000002</v>
      </c>
      <c r="O6" s="29">
        <v>1.058</v>
      </c>
      <c r="P6" s="29">
        <v>102.80199999999999</v>
      </c>
      <c r="Q6" s="29">
        <v>1499.2179999999998</v>
      </c>
      <c r="R6" s="29">
        <v>12174.609</v>
      </c>
      <c r="S6" s="29">
        <v>25.05</v>
      </c>
      <c r="T6" s="29">
        <v>715.1949999999999</v>
      </c>
      <c r="U6" s="29">
        <v>935.173</v>
      </c>
      <c r="V6" s="29"/>
      <c r="W6" s="29">
        <v>204.048</v>
      </c>
      <c r="X6" s="29">
        <v>179.864</v>
      </c>
      <c r="Y6" s="29">
        <v>85.984</v>
      </c>
      <c r="Z6" s="29">
        <v>1111.041</v>
      </c>
      <c r="AA6" s="29">
        <v>16.149</v>
      </c>
      <c r="AB6" s="29">
        <v>201.538</v>
      </c>
      <c r="AC6" s="29">
        <v>21.246</v>
      </c>
      <c r="AD6" s="29">
        <v>45.63</v>
      </c>
      <c r="AE6" s="29">
        <v>47.556</v>
      </c>
      <c r="AF6" s="29">
        <v>13.236</v>
      </c>
      <c r="AG6" s="29">
        <v>88.995</v>
      </c>
      <c r="AH6" s="31">
        <v>4.307</v>
      </c>
      <c r="AI6" s="32"/>
    </row>
    <row r="7" spans="2:35" ht="19.5" customHeight="1">
      <c r="B7" s="33" t="s">
        <v>75</v>
      </c>
      <c r="C7" s="34">
        <f t="shared" si="1"/>
        <v>39206.48300000001</v>
      </c>
      <c r="D7" s="35"/>
      <c r="E7" s="36"/>
      <c r="F7" s="37">
        <f aca="true" t="shared" si="2" ref="F7:F18">SUM(G7:I7)</f>
        <v>24.477</v>
      </c>
      <c r="G7" s="38">
        <v>1</v>
      </c>
      <c r="H7" s="38"/>
      <c r="I7" s="39">
        <v>23.477</v>
      </c>
      <c r="J7" s="37">
        <f aca="true" t="shared" si="3" ref="J7:J18">SUM(K7:AH7)</f>
        <v>39058.823000000004</v>
      </c>
      <c r="K7" s="38">
        <v>6.818</v>
      </c>
      <c r="L7" s="38"/>
      <c r="M7" s="38"/>
      <c r="N7" s="38"/>
      <c r="O7" s="38"/>
      <c r="P7" s="38">
        <v>8</v>
      </c>
      <c r="Q7" s="38">
        <v>165.713</v>
      </c>
      <c r="R7" s="38">
        <v>8652.751</v>
      </c>
      <c r="S7" s="38">
        <v>1414.054</v>
      </c>
      <c r="T7" s="38">
        <v>427.78499999999997</v>
      </c>
      <c r="U7" s="38"/>
      <c r="V7" s="38"/>
      <c r="W7" s="38">
        <v>0.47</v>
      </c>
      <c r="X7" s="38">
        <v>10804.75</v>
      </c>
      <c r="Y7" s="38">
        <v>611.8309999999999</v>
      </c>
      <c r="Z7" s="38">
        <v>6699.979</v>
      </c>
      <c r="AA7" s="38">
        <v>20.165000000000003</v>
      </c>
      <c r="AB7" s="38">
        <v>383.887</v>
      </c>
      <c r="AC7" s="38">
        <v>1.369</v>
      </c>
      <c r="AD7" s="38">
        <v>8852.02</v>
      </c>
      <c r="AE7" s="38">
        <v>437.21999999999997</v>
      </c>
      <c r="AF7" s="38">
        <v>42.26</v>
      </c>
      <c r="AG7" s="38">
        <v>189.32100000000003</v>
      </c>
      <c r="AH7" s="40">
        <v>340.43</v>
      </c>
      <c r="AI7" s="32"/>
    </row>
    <row r="8" spans="2:35" ht="19.5" customHeight="1">
      <c r="B8" s="33" t="s">
        <v>76</v>
      </c>
      <c r="C8" s="34">
        <f t="shared" si="1"/>
        <v>17334.636000000002</v>
      </c>
      <c r="D8" s="35"/>
      <c r="E8" s="36"/>
      <c r="F8" s="37">
        <f t="shared" si="2"/>
        <v>88.451</v>
      </c>
      <c r="G8" s="38">
        <v>2</v>
      </c>
      <c r="H8" s="38"/>
      <c r="I8" s="39">
        <v>86.451</v>
      </c>
      <c r="J8" s="37">
        <f t="shared" si="3"/>
        <v>17226.707000000002</v>
      </c>
      <c r="K8" s="38"/>
      <c r="L8" s="38">
        <v>0.001</v>
      </c>
      <c r="M8" s="38"/>
      <c r="N8" s="38"/>
      <c r="O8" s="38"/>
      <c r="P8" s="38">
        <v>7.462</v>
      </c>
      <c r="Q8" s="38">
        <v>107.64</v>
      </c>
      <c r="R8" s="38">
        <v>7750.725</v>
      </c>
      <c r="S8" s="38">
        <v>2788.07</v>
      </c>
      <c r="T8" s="38">
        <v>10.6</v>
      </c>
      <c r="U8" s="38">
        <v>0.96</v>
      </c>
      <c r="V8" s="38"/>
      <c r="W8" s="38"/>
      <c r="X8" s="38">
        <v>500.14200000000005</v>
      </c>
      <c r="Y8" s="38">
        <v>572.1550000000001</v>
      </c>
      <c r="Z8" s="38">
        <v>637.106</v>
      </c>
      <c r="AA8" s="38">
        <v>1.2939999999999998</v>
      </c>
      <c r="AB8" s="38">
        <v>34.039</v>
      </c>
      <c r="AC8" s="38">
        <v>0.052</v>
      </c>
      <c r="AD8" s="38">
        <v>4608.195</v>
      </c>
      <c r="AE8" s="38">
        <v>7.007000000000001</v>
      </c>
      <c r="AF8" s="38">
        <v>12.86</v>
      </c>
      <c r="AG8" s="38">
        <v>0.449</v>
      </c>
      <c r="AH8" s="40">
        <v>187.95</v>
      </c>
      <c r="AI8" s="32"/>
    </row>
    <row r="9" spans="2:35" ht="19.5" customHeight="1">
      <c r="B9" s="33" t="s">
        <v>77</v>
      </c>
      <c r="C9" s="34">
        <f t="shared" si="1"/>
        <v>26404.26</v>
      </c>
      <c r="D9" s="35"/>
      <c r="E9" s="36"/>
      <c r="F9" s="37">
        <f t="shared" si="2"/>
        <v>0</v>
      </c>
      <c r="G9" s="38"/>
      <c r="H9" s="38"/>
      <c r="I9" s="39"/>
      <c r="J9" s="37">
        <f t="shared" si="3"/>
        <v>250.47699999999998</v>
      </c>
      <c r="K9" s="38">
        <v>2.676</v>
      </c>
      <c r="L9" s="38">
        <v>0.125</v>
      </c>
      <c r="M9" s="38">
        <v>0.177</v>
      </c>
      <c r="N9" s="38"/>
      <c r="O9" s="38"/>
      <c r="P9" s="38"/>
      <c r="Q9" s="38"/>
      <c r="R9" s="38">
        <v>243.821</v>
      </c>
      <c r="S9" s="38">
        <v>0.006</v>
      </c>
      <c r="T9" s="38">
        <v>1.882</v>
      </c>
      <c r="U9" s="38">
        <v>0.205</v>
      </c>
      <c r="V9" s="38"/>
      <c r="W9" s="38"/>
      <c r="X9" s="38">
        <v>1.018</v>
      </c>
      <c r="Y9" s="38">
        <v>0.016</v>
      </c>
      <c r="Z9" s="38">
        <v>0.042</v>
      </c>
      <c r="AA9" s="38">
        <v>0.188</v>
      </c>
      <c r="AB9" s="38">
        <v>0.021</v>
      </c>
      <c r="AC9" s="38"/>
      <c r="AD9" s="38"/>
      <c r="AE9" s="38">
        <v>0.012</v>
      </c>
      <c r="AF9" s="38">
        <v>0.011</v>
      </c>
      <c r="AG9" s="38">
        <v>0.22</v>
      </c>
      <c r="AH9" s="40">
        <v>0.057</v>
      </c>
      <c r="AI9" s="32"/>
    </row>
    <row r="10" spans="2:35" ht="19.5" customHeight="1">
      <c r="B10" s="33" t="s">
        <v>78</v>
      </c>
      <c r="C10" s="34">
        <f t="shared" si="1"/>
        <v>1595.407</v>
      </c>
      <c r="D10" s="35"/>
      <c r="E10" s="36"/>
      <c r="F10" s="37">
        <f t="shared" si="2"/>
        <v>1515.71</v>
      </c>
      <c r="G10" s="38">
        <v>995.046</v>
      </c>
      <c r="H10" s="38">
        <v>238.642</v>
      </c>
      <c r="I10" s="39">
        <v>282.022</v>
      </c>
      <c r="J10" s="37">
        <f t="shared" si="3"/>
        <v>72.097</v>
      </c>
      <c r="K10" s="38"/>
      <c r="L10" s="38"/>
      <c r="M10" s="38"/>
      <c r="N10" s="38"/>
      <c r="O10" s="38"/>
      <c r="P10" s="38"/>
      <c r="Q10" s="38"/>
      <c r="R10" s="38">
        <v>0.466</v>
      </c>
      <c r="S10" s="38">
        <v>12.11</v>
      </c>
      <c r="T10" s="38">
        <v>0.66</v>
      </c>
      <c r="U10" s="38"/>
      <c r="V10" s="38"/>
      <c r="W10" s="38"/>
      <c r="X10" s="38">
        <v>4.354</v>
      </c>
      <c r="Y10" s="38">
        <v>0.124</v>
      </c>
      <c r="Z10" s="38">
        <v>1.823</v>
      </c>
      <c r="AA10" s="38"/>
      <c r="AB10" s="38">
        <v>0.004</v>
      </c>
      <c r="AC10" s="38"/>
      <c r="AD10" s="38"/>
      <c r="AE10" s="38"/>
      <c r="AF10" s="38"/>
      <c r="AG10" s="38">
        <v>52.556</v>
      </c>
      <c r="AH10" s="40"/>
      <c r="AI10" s="32"/>
    </row>
    <row r="11" spans="2:35" ht="19.5" customHeight="1">
      <c r="B11" s="33" t="s">
        <v>79</v>
      </c>
      <c r="C11" s="34">
        <f t="shared" si="1"/>
        <v>70.38</v>
      </c>
      <c r="D11" s="35"/>
      <c r="E11" s="36"/>
      <c r="F11" s="37">
        <f t="shared" si="2"/>
        <v>0</v>
      </c>
      <c r="G11" s="38"/>
      <c r="H11" s="38"/>
      <c r="I11" s="39"/>
      <c r="J11" s="37">
        <f t="shared" si="3"/>
        <v>70.38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>
        <v>70.38</v>
      </c>
      <c r="Z11" s="38"/>
      <c r="AA11" s="38"/>
      <c r="AB11" s="38"/>
      <c r="AC11" s="38"/>
      <c r="AD11" s="38"/>
      <c r="AE11" s="38"/>
      <c r="AF11" s="38"/>
      <c r="AG11" s="38"/>
      <c r="AH11" s="40"/>
      <c r="AI11" s="32"/>
    </row>
    <row r="12" spans="2:35" ht="19.5" customHeight="1">
      <c r="B12" s="41" t="s">
        <v>80</v>
      </c>
      <c r="C12" s="34">
        <f t="shared" si="1"/>
        <v>13.616</v>
      </c>
      <c r="D12" s="35"/>
      <c r="E12" s="36"/>
      <c r="F12" s="37">
        <f t="shared" si="2"/>
        <v>0</v>
      </c>
      <c r="G12" s="38"/>
      <c r="H12" s="38"/>
      <c r="I12" s="39"/>
      <c r="J12" s="37">
        <f t="shared" si="3"/>
        <v>13.616</v>
      </c>
      <c r="K12" s="38"/>
      <c r="L12" s="38"/>
      <c r="M12" s="38"/>
      <c r="N12" s="38"/>
      <c r="O12" s="38"/>
      <c r="P12" s="38"/>
      <c r="Q12" s="38"/>
      <c r="R12" s="38">
        <v>1</v>
      </c>
      <c r="S12" s="38"/>
      <c r="T12" s="38"/>
      <c r="U12" s="38"/>
      <c r="V12" s="38"/>
      <c r="W12" s="38"/>
      <c r="X12" s="38"/>
      <c r="Y12" s="38"/>
      <c r="Z12" s="38">
        <v>12.616</v>
      </c>
      <c r="AA12" s="38"/>
      <c r="AB12" s="38"/>
      <c r="AC12" s="38"/>
      <c r="AD12" s="38"/>
      <c r="AE12" s="38"/>
      <c r="AF12" s="38"/>
      <c r="AG12" s="38"/>
      <c r="AH12" s="40"/>
      <c r="AI12" s="32"/>
    </row>
    <row r="13" spans="2:35" ht="19.5" customHeight="1">
      <c r="B13" s="41" t="s">
        <v>81</v>
      </c>
      <c r="C13" s="34">
        <f t="shared" si="1"/>
        <v>2057.382</v>
      </c>
      <c r="D13" s="35"/>
      <c r="E13" s="36"/>
      <c r="F13" s="37">
        <f t="shared" si="2"/>
        <v>0</v>
      </c>
      <c r="G13" s="38"/>
      <c r="H13" s="38"/>
      <c r="I13" s="39"/>
      <c r="J13" s="37">
        <f t="shared" si="3"/>
        <v>1933.1699999999996</v>
      </c>
      <c r="K13" s="38">
        <v>0.305</v>
      </c>
      <c r="L13" s="38"/>
      <c r="M13" s="38"/>
      <c r="N13" s="38"/>
      <c r="O13" s="38"/>
      <c r="P13" s="38"/>
      <c r="Q13" s="38">
        <v>17.467</v>
      </c>
      <c r="R13" s="38">
        <v>794.0509999999999</v>
      </c>
      <c r="S13" s="38">
        <v>929</v>
      </c>
      <c r="T13" s="38">
        <v>108.286</v>
      </c>
      <c r="U13" s="38">
        <v>0.002</v>
      </c>
      <c r="V13" s="38"/>
      <c r="W13" s="38"/>
      <c r="X13" s="38">
        <v>0.105</v>
      </c>
      <c r="Y13" s="38">
        <v>17.674</v>
      </c>
      <c r="Z13" s="38">
        <v>45.194</v>
      </c>
      <c r="AA13" s="38">
        <v>5.455000000000001</v>
      </c>
      <c r="AB13" s="38">
        <v>8.763</v>
      </c>
      <c r="AC13" s="38">
        <v>0.636</v>
      </c>
      <c r="AD13" s="38">
        <v>0.265</v>
      </c>
      <c r="AE13" s="38">
        <v>1.463</v>
      </c>
      <c r="AF13" s="38"/>
      <c r="AG13" s="38">
        <v>4.504</v>
      </c>
      <c r="AH13" s="40"/>
      <c r="AI13" s="32"/>
    </row>
    <row r="14" spans="2:35" ht="19.5" customHeight="1">
      <c r="B14" s="41" t="s">
        <v>82</v>
      </c>
      <c r="C14" s="34">
        <f t="shared" si="1"/>
        <v>5100.909</v>
      </c>
      <c r="D14" s="35"/>
      <c r="E14" s="36"/>
      <c r="F14" s="37">
        <f t="shared" si="2"/>
        <v>936.876</v>
      </c>
      <c r="G14" s="38">
        <v>728.5</v>
      </c>
      <c r="H14" s="38">
        <v>37.576</v>
      </c>
      <c r="I14" s="39">
        <v>170.8</v>
      </c>
      <c r="J14" s="37">
        <f t="shared" si="3"/>
        <v>4135.795</v>
      </c>
      <c r="K14" s="38">
        <v>35.003</v>
      </c>
      <c r="L14" s="38"/>
      <c r="M14" s="38"/>
      <c r="N14" s="38"/>
      <c r="O14" s="38"/>
      <c r="P14" s="38"/>
      <c r="Q14" s="38">
        <v>15.894</v>
      </c>
      <c r="R14" s="38">
        <v>2060.9590000000003</v>
      </c>
      <c r="S14" s="38">
        <v>37</v>
      </c>
      <c r="T14" s="38">
        <v>45.628</v>
      </c>
      <c r="U14" s="38">
        <v>0.024</v>
      </c>
      <c r="V14" s="38"/>
      <c r="W14" s="38">
        <v>10</v>
      </c>
      <c r="X14" s="38">
        <v>34.738</v>
      </c>
      <c r="Y14" s="38">
        <v>2.072</v>
      </c>
      <c r="Z14" s="38">
        <v>110.1</v>
      </c>
      <c r="AA14" s="38">
        <v>1.902</v>
      </c>
      <c r="AB14" s="38">
        <v>1557.579</v>
      </c>
      <c r="AC14" s="38">
        <v>0.016</v>
      </c>
      <c r="AD14" s="38"/>
      <c r="AE14" s="38">
        <v>204.001</v>
      </c>
      <c r="AF14" s="38"/>
      <c r="AG14" s="38">
        <v>8.095</v>
      </c>
      <c r="AH14" s="40">
        <v>12.784</v>
      </c>
      <c r="AI14" s="32"/>
    </row>
    <row r="15" spans="2:35" ht="19.5" customHeight="1">
      <c r="B15" s="41" t="s">
        <v>83</v>
      </c>
      <c r="C15" s="34">
        <f t="shared" si="1"/>
        <v>3676.2460000000005</v>
      </c>
      <c r="D15" s="35"/>
      <c r="E15" s="36"/>
      <c r="F15" s="37">
        <f t="shared" si="2"/>
        <v>0</v>
      </c>
      <c r="G15" s="38"/>
      <c r="H15" s="38"/>
      <c r="I15" s="39"/>
      <c r="J15" s="37">
        <f t="shared" si="3"/>
        <v>3568.4660000000003</v>
      </c>
      <c r="K15" s="38">
        <v>1.093</v>
      </c>
      <c r="L15" s="38">
        <v>0.246</v>
      </c>
      <c r="M15" s="38"/>
      <c r="N15" s="38"/>
      <c r="O15" s="38"/>
      <c r="P15" s="38"/>
      <c r="Q15" s="38">
        <v>1.645</v>
      </c>
      <c r="R15" s="38">
        <v>1506.803</v>
      </c>
      <c r="S15" s="38"/>
      <c r="T15" s="38">
        <v>0.02</v>
      </c>
      <c r="U15" s="38"/>
      <c r="V15" s="38"/>
      <c r="W15" s="38">
        <v>5.921</v>
      </c>
      <c r="X15" s="38">
        <v>65.853</v>
      </c>
      <c r="Y15" s="38">
        <v>5.729</v>
      </c>
      <c r="Z15" s="38">
        <v>1910.811</v>
      </c>
      <c r="AA15" s="38"/>
      <c r="AB15" s="38">
        <v>9.3</v>
      </c>
      <c r="AC15" s="38">
        <v>0.079</v>
      </c>
      <c r="AD15" s="38">
        <v>3.49</v>
      </c>
      <c r="AE15" s="38">
        <v>49.956</v>
      </c>
      <c r="AF15" s="38"/>
      <c r="AG15" s="38"/>
      <c r="AH15" s="40">
        <v>7.52</v>
      </c>
      <c r="AI15" s="32"/>
    </row>
    <row r="16" spans="2:35" ht="19.5" customHeight="1">
      <c r="B16" s="41" t="s">
        <v>84</v>
      </c>
      <c r="C16" s="34">
        <f t="shared" si="1"/>
        <v>689.618</v>
      </c>
      <c r="D16" s="35"/>
      <c r="E16" s="36"/>
      <c r="F16" s="37">
        <f t="shared" si="2"/>
        <v>0</v>
      </c>
      <c r="G16" s="38"/>
      <c r="H16" s="38"/>
      <c r="I16" s="39"/>
      <c r="J16" s="37">
        <f t="shared" si="3"/>
        <v>687.2080000000001</v>
      </c>
      <c r="K16" s="38">
        <v>0.001</v>
      </c>
      <c r="L16" s="38"/>
      <c r="M16" s="38"/>
      <c r="N16" s="38"/>
      <c r="O16" s="38"/>
      <c r="P16" s="38"/>
      <c r="Q16" s="38">
        <v>1.876</v>
      </c>
      <c r="R16" s="38">
        <v>576.4069999999999</v>
      </c>
      <c r="S16" s="38">
        <v>25</v>
      </c>
      <c r="T16" s="38"/>
      <c r="U16" s="38"/>
      <c r="V16" s="38"/>
      <c r="W16" s="38"/>
      <c r="X16" s="38"/>
      <c r="Y16" s="38"/>
      <c r="Z16" s="38">
        <v>15.306</v>
      </c>
      <c r="AA16" s="38"/>
      <c r="AB16" s="38">
        <v>0.047</v>
      </c>
      <c r="AC16" s="38">
        <v>0.003</v>
      </c>
      <c r="AD16" s="38"/>
      <c r="AE16" s="38">
        <v>0.243</v>
      </c>
      <c r="AF16" s="38"/>
      <c r="AG16" s="38">
        <v>0.398</v>
      </c>
      <c r="AH16" s="40">
        <v>67.927</v>
      </c>
      <c r="AI16" s="32"/>
    </row>
    <row r="17" spans="2:35" ht="19.5" customHeight="1">
      <c r="B17" s="33" t="s">
        <v>33</v>
      </c>
      <c r="C17" s="114">
        <f t="shared" si="1"/>
        <v>35363.74</v>
      </c>
      <c r="D17" s="115"/>
      <c r="E17" s="116"/>
      <c r="F17" s="117">
        <f t="shared" si="2"/>
        <v>0</v>
      </c>
      <c r="G17" s="118"/>
      <c r="H17" s="118"/>
      <c r="I17" s="119"/>
      <c r="J17" s="117">
        <f t="shared" si="3"/>
        <v>35363.74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>
        <v>45</v>
      </c>
      <c r="X17" s="118">
        <v>35271</v>
      </c>
      <c r="Y17" s="118"/>
      <c r="Z17" s="118"/>
      <c r="AA17" s="118"/>
      <c r="AB17" s="118">
        <v>47.74</v>
      </c>
      <c r="AC17" s="118"/>
      <c r="AD17" s="118"/>
      <c r="AE17" s="118"/>
      <c r="AF17" s="118"/>
      <c r="AG17" s="118"/>
      <c r="AH17" s="120"/>
      <c r="AI17" s="32"/>
    </row>
    <row r="18" spans="2:35" ht="19.5" customHeight="1" thickBot="1">
      <c r="B18" s="42" t="s">
        <v>151</v>
      </c>
      <c r="C18" s="43">
        <f t="shared" si="1"/>
        <v>0.159</v>
      </c>
      <c r="D18" s="44"/>
      <c r="E18" s="45"/>
      <c r="F18" s="46">
        <f t="shared" si="2"/>
        <v>0</v>
      </c>
      <c r="G18" s="47"/>
      <c r="H18" s="47"/>
      <c r="I18" s="48"/>
      <c r="J18" s="46">
        <f t="shared" si="3"/>
        <v>0.067</v>
      </c>
      <c r="K18" s="47">
        <v>0</v>
      </c>
      <c r="L18" s="47"/>
      <c r="M18" s="47"/>
      <c r="N18" s="47"/>
      <c r="O18" s="47"/>
      <c r="P18" s="47"/>
      <c r="Q18" s="47">
        <v>0.013</v>
      </c>
      <c r="R18" s="47">
        <v>0.002</v>
      </c>
      <c r="S18" s="47"/>
      <c r="T18" s="47"/>
      <c r="U18" s="47"/>
      <c r="V18" s="47"/>
      <c r="W18" s="47"/>
      <c r="X18" s="47">
        <v>0.008</v>
      </c>
      <c r="Y18" s="47"/>
      <c r="Z18" s="47"/>
      <c r="AA18" s="47">
        <v>0.008</v>
      </c>
      <c r="AB18" s="47"/>
      <c r="AC18" s="47">
        <v>0.003</v>
      </c>
      <c r="AD18" s="47">
        <v>0.033</v>
      </c>
      <c r="AE18" s="47"/>
      <c r="AF18" s="47"/>
      <c r="AG18" s="47"/>
      <c r="AH18" s="49"/>
      <c r="AI18" s="32"/>
    </row>
    <row r="19" s="50" customFormat="1" ht="15" customHeight="1"/>
    <row r="20" spans="2:39" ht="15" customHeight="1" thickBot="1">
      <c r="B20" s="1"/>
      <c r="C20" s="1"/>
      <c r="D20" s="1"/>
      <c r="E20" s="1"/>
      <c r="F20" s="1"/>
      <c r="G20" s="1"/>
      <c r="H20" s="1"/>
      <c r="I20" s="1"/>
      <c r="J20" s="1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13" t="s">
        <v>153</v>
      </c>
      <c r="AJ20" s="1"/>
      <c r="AK20" s="1"/>
      <c r="AL20" s="1"/>
      <c r="AM20" s="1"/>
    </row>
    <row r="21" spans="2:35" ht="13.5" customHeight="1">
      <c r="B21" s="154" t="s">
        <v>0</v>
      </c>
      <c r="C21" s="146" t="s">
        <v>34</v>
      </c>
      <c r="D21" s="144"/>
      <c r="E21" s="144"/>
      <c r="F21" s="144"/>
      <c r="G21" s="144"/>
      <c r="H21" s="145"/>
      <c r="I21" s="142" t="s">
        <v>35</v>
      </c>
      <c r="J21" s="5"/>
      <c r="K21" s="5"/>
      <c r="L21" s="5"/>
      <c r="M21" s="143" t="s">
        <v>36</v>
      </c>
      <c r="N21" s="144"/>
      <c r="O21" s="144"/>
      <c r="P21" s="144"/>
      <c r="Q21" s="145"/>
      <c r="R21" s="143" t="s">
        <v>37</v>
      </c>
      <c r="S21" s="144"/>
      <c r="T21" s="144"/>
      <c r="U21" s="144"/>
      <c r="V21" s="145"/>
      <c r="W21" s="139" t="s">
        <v>154</v>
      </c>
      <c r="X21" s="139" t="s">
        <v>38</v>
      </c>
      <c r="Y21" s="51"/>
      <c r="Z21" s="52"/>
      <c r="AA21" s="139" t="s">
        <v>39</v>
      </c>
      <c r="AB21" s="139" t="s">
        <v>40</v>
      </c>
      <c r="AC21" s="139" t="s">
        <v>41</v>
      </c>
      <c r="AD21" s="143" t="s">
        <v>42</v>
      </c>
      <c r="AE21" s="156"/>
      <c r="AF21" s="156"/>
      <c r="AG21" s="156"/>
      <c r="AH21" s="157"/>
      <c r="AI21" s="158" t="s">
        <v>43</v>
      </c>
    </row>
    <row r="22" spans="2:35" ht="132.75" customHeight="1" thickBot="1">
      <c r="B22" s="155"/>
      <c r="C22" s="147"/>
      <c r="D22" s="11" t="s">
        <v>44</v>
      </c>
      <c r="E22" s="11" t="s">
        <v>45</v>
      </c>
      <c r="F22" s="11" t="s">
        <v>46</v>
      </c>
      <c r="G22" s="11" t="s">
        <v>47</v>
      </c>
      <c r="H22" s="53" t="s">
        <v>48</v>
      </c>
      <c r="I22" s="140"/>
      <c r="J22" s="11" t="s">
        <v>49</v>
      </c>
      <c r="K22" s="11" t="s">
        <v>50</v>
      </c>
      <c r="L22" s="11" t="s">
        <v>51</v>
      </c>
      <c r="M22" s="140"/>
      <c r="N22" s="11" t="s">
        <v>52</v>
      </c>
      <c r="O22" s="11" t="s">
        <v>53</v>
      </c>
      <c r="P22" s="11" t="s">
        <v>54</v>
      </c>
      <c r="Q22" s="53" t="s">
        <v>55</v>
      </c>
      <c r="R22" s="140"/>
      <c r="S22" s="11" t="s">
        <v>56</v>
      </c>
      <c r="T22" s="11" t="s">
        <v>57</v>
      </c>
      <c r="U22" s="11" t="s">
        <v>58</v>
      </c>
      <c r="V22" s="53" t="s">
        <v>55</v>
      </c>
      <c r="W22" s="140"/>
      <c r="X22" s="140"/>
      <c r="Y22" s="11" t="s">
        <v>59</v>
      </c>
      <c r="Z22" s="11" t="s">
        <v>60</v>
      </c>
      <c r="AA22" s="140"/>
      <c r="AB22" s="140"/>
      <c r="AC22" s="140"/>
      <c r="AD22" s="140"/>
      <c r="AE22" s="11" t="s">
        <v>61</v>
      </c>
      <c r="AF22" s="54" t="s">
        <v>155</v>
      </c>
      <c r="AG22" s="54" t="s">
        <v>156</v>
      </c>
      <c r="AH22" s="53" t="s">
        <v>55</v>
      </c>
      <c r="AI22" s="159"/>
    </row>
    <row r="23" spans="2:35" ht="19.5" customHeight="1" thickBot="1">
      <c r="B23" s="16" t="s">
        <v>32</v>
      </c>
      <c r="C23" s="55">
        <f aca="true" t="shared" si="4" ref="C23:AI23">SUM(C24:C36)</f>
        <v>33.333</v>
      </c>
      <c r="D23" s="20">
        <f t="shared" si="4"/>
        <v>28.209999999999997</v>
      </c>
      <c r="E23" s="20">
        <f t="shared" si="4"/>
        <v>0</v>
      </c>
      <c r="F23" s="20">
        <f t="shared" si="4"/>
        <v>0.248</v>
      </c>
      <c r="G23" s="20">
        <f t="shared" si="4"/>
        <v>4.872000000000001</v>
      </c>
      <c r="H23" s="21">
        <f t="shared" si="4"/>
        <v>0.003</v>
      </c>
      <c r="I23" s="19">
        <f t="shared" si="4"/>
        <v>0.155</v>
      </c>
      <c r="J23" s="20">
        <f t="shared" si="4"/>
        <v>0</v>
      </c>
      <c r="K23" s="20">
        <f t="shared" si="4"/>
        <v>0</v>
      </c>
      <c r="L23" s="20">
        <f t="shared" si="4"/>
        <v>0.155</v>
      </c>
      <c r="M23" s="19">
        <f t="shared" si="4"/>
        <v>177.803</v>
      </c>
      <c r="N23" s="20">
        <f t="shared" si="4"/>
        <v>176.751</v>
      </c>
      <c r="O23" s="20">
        <f t="shared" si="4"/>
        <v>0</v>
      </c>
      <c r="P23" s="20">
        <f t="shared" si="4"/>
        <v>0.682</v>
      </c>
      <c r="Q23" s="21">
        <f t="shared" si="4"/>
        <v>0.37</v>
      </c>
      <c r="R23" s="19">
        <f t="shared" si="4"/>
        <v>172.13600000000002</v>
      </c>
      <c r="S23" s="20">
        <f t="shared" si="4"/>
        <v>0</v>
      </c>
      <c r="T23" s="20">
        <f t="shared" si="4"/>
        <v>145.317</v>
      </c>
      <c r="U23" s="20">
        <f t="shared" si="4"/>
        <v>0</v>
      </c>
      <c r="V23" s="21">
        <f t="shared" si="4"/>
        <v>26.819000000000003</v>
      </c>
      <c r="W23" s="19">
        <f t="shared" si="4"/>
        <v>0.745</v>
      </c>
      <c r="X23" s="19">
        <f t="shared" si="4"/>
        <v>743.0019999999998</v>
      </c>
      <c r="Y23" s="20">
        <f t="shared" si="4"/>
        <v>743.0019999999998</v>
      </c>
      <c r="Z23" s="20">
        <f t="shared" si="4"/>
        <v>0</v>
      </c>
      <c r="AA23" s="19">
        <f t="shared" si="4"/>
        <v>13.065</v>
      </c>
      <c r="AB23" s="19">
        <f t="shared" si="4"/>
        <v>56.577</v>
      </c>
      <c r="AC23" s="19">
        <f t="shared" si="4"/>
        <v>519.162</v>
      </c>
      <c r="AD23" s="19">
        <f t="shared" si="4"/>
        <v>26383.295000000002</v>
      </c>
      <c r="AE23" s="20">
        <f t="shared" si="4"/>
        <v>22493.621</v>
      </c>
      <c r="AF23" s="20">
        <f t="shared" si="4"/>
        <v>2817.289</v>
      </c>
      <c r="AG23" s="20">
        <f t="shared" si="4"/>
        <v>646.407</v>
      </c>
      <c r="AH23" s="21">
        <f t="shared" si="4"/>
        <v>425.978</v>
      </c>
      <c r="AI23" s="121">
        <f t="shared" si="4"/>
        <v>83.35300000000001</v>
      </c>
    </row>
    <row r="24" spans="2:35" ht="19.5" customHeight="1" thickTop="1">
      <c r="B24" s="24" t="s">
        <v>62</v>
      </c>
      <c r="C24" s="56">
        <f>SUM(D24:H24)</f>
        <v>3.731</v>
      </c>
      <c r="D24" s="29"/>
      <c r="E24" s="29"/>
      <c r="F24" s="29"/>
      <c r="G24" s="29">
        <v>3.731</v>
      </c>
      <c r="H24" s="30"/>
      <c r="I24" s="28">
        <f>SUM(J24:L24)</f>
        <v>0</v>
      </c>
      <c r="J24" s="29"/>
      <c r="K24" s="29"/>
      <c r="L24" s="29"/>
      <c r="M24" s="28">
        <f>SUM(N24:Q24)</f>
        <v>27.721</v>
      </c>
      <c r="N24" s="29">
        <v>27.351</v>
      </c>
      <c r="O24" s="29"/>
      <c r="P24" s="29"/>
      <c r="Q24" s="30">
        <v>0.37</v>
      </c>
      <c r="R24" s="28">
        <f>SUM(S24:V24)</f>
        <v>28.698</v>
      </c>
      <c r="S24" s="29"/>
      <c r="T24" s="29">
        <v>3.189</v>
      </c>
      <c r="U24" s="29"/>
      <c r="V24" s="30">
        <v>25.509</v>
      </c>
      <c r="W24" s="28"/>
      <c r="X24" s="28">
        <f>SUM(Y24:Z24)</f>
        <v>560.9929999999999</v>
      </c>
      <c r="Y24" s="29">
        <v>560.9929999999999</v>
      </c>
      <c r="Z24" s="29"/>
      <c r="AA24" s="28">
        <v>13.065</v>
      </c>
      <c r="AB24" s="28"/>
      <c r="AC24" s="28">
        <v>221.608</v>
      </c>
      <c r="AD24" s="28">
        <f aca="true" t="shared" si="5" ref="AD24:AD36">SUM(AE24:AH24)</f>
        <v>731.868</v>
      </c>
      <c r="AE24" s="29">
        <v>605.869</v>
      </c>
      <c r="AF24" s="29">
        <v>124.476</v>
      </c>
      <c r="AG24" s="29">
        <v>0.177</v>
      </c>
      <c r="AH24" s="30">
        <v>1.346</v>
      </c>
      <c r="AI24" s="122">
        <v>27.421</v>
      </c>
    </row>
    <row r="25" spans="2:35" ht="19.5" customHeight="1">
      <c r="B25" s="33" t="s">
        <v>63</v>
      </c>
      <c r="C25" s="57">
        <f aca="true" t="shared" si="6" ref="C25:C36">SUM(D25:H25)</f>
        <v>23.177999999999997</v>
      </c>
      <c r="D25" s="38">
        <v>22.33</v>
      </c>
      <c r="E25" s="38"/>
      <c r="F25" s="38"/>
      <c r="G25" s="38">
        <v>0.848</v>
      </c>
      <c r="H25" s="39"/>
      <c r="I25" s="37">
        <f aca="true" t="shared" si="7" ref="I25:I36">SUM(J25:L25)</f>
        <v>0</v>
      </c>
      <c r="J25" s="38"/>
      <c r="K25" s="38"/>
      <c r="L25" s="38"/>
      <c r="M25" s="37">
        <f aca="true" t="shared" si="8" ref="M25:M36">SUM(N25:Q25)</f>
        <v>0</v>
      </c>
      <c r="N25" s="38">
        <v>0</v>
      </c>
      <c r="O25" s="38"/>
      <c r="P25" s="38"/>
      <c r="Q25" s="39"/>
      <c r="R25" s="37">
        <f aca="true" t="shared" si="9" ref="R25:R36">SUM(S25:V25)</f>
        <v>0.213</v>
      </c>
      <c r="S25" s="38"/>
      <c r="T25" s="38"/>
      <c r="U25" s="38"/>
      <c r="V25" s="39">
        <v>0.213</v>
      </c>
      <c r="W25" s="37"/>
      <c r="X25" s="37">
        <f aca="true" t="shared" si="10" ref="X25:X36">SUM(Y25:Z25)</f>
        <v>17.32</v>
      </c>
      <c r="Y25" s="38">
        <v>17.32</v>
      </c>
      <c r="Z25" s="38"/>
      <c r="AA25" s="37"/>
      <c r="AB25" s="37"/>
      <c r="AC25" s="37">
        <v>27.361</v>
      </c>
      <c r="AD25" s="37">
        <f t="shared" si="5"/>
        <v>0.088</v>
      </c>
      <c r="AE25" s="38">
        <v>0.061</v>
      </c>
      <c r="AF25" s="38"/>
      <c r="AG25" s="38"/>
      <c r="AH25" s="39">
        <v>0.027</v>
      </c>
      <c r="AI25" s="123">
        <v>55.023</v>
      </c>
    </row>
    <row r="26" spans="2:35" ht="19.5" customHeight="1">
      <c r="B26" s="33" t="s">
        <v>64</v>
      </c>
      <c r="C26" s="57">
        <f t="shared" si="6"/>
        <v>6.158</v>
      </c>
      <c r="D26" s="38">
        <v>5.88</v>
      </c>
      <c r="E26" s="38"/>
      <c r="F26" s="38">
        <v>0.235</v>
      </c>
      <c r="G26" s="38">
        <v>0.043</v>
      </c>
      <c r="H26" s="39"/>
      <c r="I26" s="37">
        <f t="shared" si="7"/>
        <v>0</v>
      </c>
      <c r="J26" s="38"/>
      <c r="K26" s="38"/>
      <c r="L26" s="38"/>
      <c r="M26" s="37">
        <f t="shared" si="8"/>
        <v>0</v>
      </c>
      <c r="N26" s="38"/>
      <c r="O26" s="38"/>
      <c r="P26" s="38"/>
      <c r="Q26" s="39"/>
      <c r="R26" s="37">
        <f t="shared" si="9"/>
        <v>0.146</v>
      </c>
      <c r="S26" s="38"/>
      <c r="T26" s="38"/>
      <c r="U26" s="38"/>
      <c r="V26" s="39">
        <v>0.146</v>
      </c>
      <c r="W26" s="37"/>
      <c r="X26" s="37">
        <f t="shared" si="10"/>
        <v>10.620000000000001</v>
      </c>
      <c r="Y26" s="38">
        <v>10.620000000000001</v>
      </c>
      <c r="Z26" s="38"/>
      <c r="AA26" s="37"/>
      <c r="AB26" s="37"/>
      <c r="AC26" s="37">
        <v>2.542</v>
      </c>
      <c r="AD26" s="37">
        <f t="shared" si="5"/>
        <v>0.012</v>
      </c>
      <c r="AE26" s="38">
        <v>0.012</v>
      </c>
      <c r="AF26" s="38"/>
      <c r="AG26" s="38"/>
      <c r="AH26" s="39"/>
      <c r="AI26" s="123"/>
    </row>
    <row r="27" spans="2:35" ht="19.5" customHeight="1">
      <c r="B27" s="33" t="s">
        <v>65</v>
      </c>
      <c r="C27" s="57">
        <f t="shared" si="6"/>
        <v>0</v>
      </c>
      <c r="D27" s="38"/>
      <c r="E27" s="38"/>
      <c r="F27" s="38"/>
      <c r="G27" s="38"/>
      <c r="H27" s="39"/>
      <c r="I27" s="37">
        <f t="shared" si="7"/>
        <v>0.155</v>
      </c>
      <c r="J27" s="38"/>
      <c r="K27" s="38"/>
      <c r="L27" s="38">
        <v>0.155</v>
      </c>
      <c r="M27" s="37">
        <f t="shared" si="8"/>
        <v>146</v>
      </c>
      <c r="N27" s="38">
        <v>146</v>
      </c>
      <c r="O27" s="38"/>
      <c r="P27" s="38"/>
      <c r="Q27" s="39"/>
      <c r="R27" s="37">
        <f t="shared" si="9"/>
        <v>0.8</v>
      </c>
      <c r="S27" s="38"/>
      <c r="T27" s="38"/>
      <c r="U27" s="38"/>
      <c r="V27" s="39">
        <v>0.8</v>
      </c>
      <c r="W27" s="37">
        <v>0.018</v>
      </c>
      <c r="X27" s="37">
        <f t="shared" si="10"/>
        <v>125.296</v>
      </c>
      <c r="Y27" s="38">
        <v>125.296</v>
      </c>
      <c r="Z27" s="38"/>
      <c r="AA27" s="37"/>
      <c r="AB27" s="37"/>
      <c r="AC27" s="37">
        <v>236.692</v>
      </c>
      <c r="AD27" s="37">
        <f t="shared" si="5"/>
        <v>25644.84</v>
      </c>
      <c r="AE27" s="38">
        <v>21884.844</v>
      </c>
      <c r="AF27" s="38">
        <v>2691.6380000000004</v>
      </c>
      <c r="AG27" s="38">
        <v>646.23</v>
      </c>
      <c r="AH27" s="39">
        <v>422.12800000000004</v>
      </c>
      <c r="AI27" s="123"/>
    </row>
    <row r="28" spans="2:35" ht="19.5" customHeight="1">
      <c r="B28" s="33" t="s">
        <v>66</v>
      </c>
      <c r="C28" s="57">
        <f t="shared" si="6"/>
        <v>0</v>
      </c>
      <c r="D28" s="38"/>
      <c r="E28" s="38"/>
      <c r="F28" s="38"/>
      <c r="G28" s="38"/>
      <c r="H28" s="39"/>
      <c r="I28" s="37">
        <f t="shared" si="7"/>
        <v>0</v>
      </c>
      <c r="J28" s="38"/>
      <c r="K28" s="38"/>
      <c r="L28" s="38"/>
      <c r="M28" s="37">
        <f t="shared" si="8"/>
        <v>0</v>
      </c>
      <c r="N28" s="38"/>
      <c r="O28" s="38"/>
      <c r="P28" s="38"/>
      <c r="Q28" s="39"/>
      <c r="R28" s="37">
        <f t="shared" si="9"/>
        <v>0</v>
      </c>
      <c r="S28" s="38"/>
      <c r="T28" s="38"/>
      <c r="U28" s="38"/>
      <c r="V28" s="39"/>
      <c r="W28" s="37"/>
      <c r="X28" s="37">
        <f t="shared" si="10"/>
        <v>0</v>
      </c>
      <c r="Y28" s="38"/>
      <c r="Z28" s="38"/>
      <c r="AA28" s="37"/>
      <c r="AB28" s="37"/>
      <c r="AC28" s="37">
        <v>7.6</v>
      </c>
      <c r="AD28" s="37">
        <f t="shared" si="5"/>
        <v>0</v>
      </c>
      <c r="AE28" s="38"/>
      <c r="AF28" s="38"/>
      <c r="AG28" s="38"/>
      <c r="AH28" s="39"/>
      <c r="AI28" s="123"/>
    </row>
    <row r="29" spans="2:35" ht="19.5" customHeight="1">
      <c r="B29" s="33" t="s">
        <v>67</v>
      </c>
      <c r="C29" s="57">
        <f t="shared" si="6"/>
        <v>0</v>
      </c>
      <c r="D29" s="38"/>
      <c r="E29" s="38"/>
      <c r="F29" s="38"/>
      <c r="G29" s="38"/>
      <c r="H29" s="39"/>
      <c r="I29" s="37">
        <f t="shared" si="7"/>
        <v>0</v>
      </c>
      <c r="J29" s="38"/>
      <c r="K29" s="38"/>
      <c r="L29" s="38"/>
      <c r="M29" s="37">
        <f t="shared" si="8"/>
        <v>0</v>
      </c>
      <c r="N29" s="38"/>
      <c r="O29" s="38"/>
      <c r="P29" s="38"/>
      <c r="Q29" s="39"/>
      <c r="R29" s="37">
        <f t="shared" si="9"/>
        <v>0</v>
      </c>
      <c r="S29" s="38"/>
      <c r="T29" s="38"/>
      <c r="U29" s="38"/>
      <c r="V29" s="39"/>
      <c r="W29" s="37"/>
      <c r="X29" s="37">
        <f t="shared" si="10"/>
        <v>0</v>
      </c>
      <c r="Y29" s="38"/>
      <c r="Z29" s="38"/>
      <c r="AA29" s="37"/>
      <c r="AB29" s="37"/>
      <c r="AC29" s="37"/>
      <c r="AD29" s="37">
        <f t="shared" si="5"/>
        <v>0</v>
      </c>
      <c r="AE29" s="38"/>
      <c r="AF29" s="38"/>
      <c r="AG29" s="38"/>
      <c r="AH29" s="39"/>
      <c r="AI29" s="123"/>
    </row>
    <row r="30" spans="2:35" ht="19.5" customHeight="1">
      <c r="B30" s="41" t="s">
        <v>68</v>
      </c>
      <c r="C30" s="57">
        <f t="shared" si="6"/>
        <v>0</v>
      </c>
      <c r="D30" s="38"/>
      <c r="E30" s="38"/>
      <c r="F30" s="38"/>
      <c r="G30" s="38"/>
      <c r="H30" s="39"/>
      <c r="I30" s="37">
        <f t="shared" si="7"/>
        <v>0</v>
      </c>
      <c r="J30" s="38"/>
      <c r="K30" s="38"/>
      <c r="L30" s="38"/>
      <c r="M30" s="37">
        <f t="shared" si="8"/>
        <v>0</v>
      </c>
      <c r="N30" s="38"/>
      <c r="O30" s="38"/>
      <c r="P30" s="38"/>
      <c r="Q30" s="39"/>
      <c r="R30" s="37">
        <f t="shared" si="9"/>
        <v>0</v>
      </c>
      <c r="S30" s="38"/>
      <c r="T30" s="38"/>
      <c r="U30" s="38"/>
      <c r="V30" s="39"/>
      <c r="W30" s="37"/>
      <c r="X30" s="37">
        <f t="shared" si="10"/>
        <v>0</v>
      </c>
      <c r="Y30" s="38"/>
      <c r="Z30" s="38"/>
      <c r="AA30" s="37"/>
      <c r="AB30" s="37"/>
      <c r="AC30" s="37"/>
      <c r="AD30" s="37">
        <f t="shared" si="5"/>
        <v>0</v>
      </c>
      <c r="AE30" s="38"/>
      <c r="AF30" s="38"/>
      <c r="AG30" s="38"/>
      <c r="AH30" s="39"/>
      <c r="AI30" s="123"/>
    </row>
    <row r="31" spans="2:35" ht="19.5" customHeight="1">
      <c r="B31" s="41" t="s">
        <v>69</v>
      </c>
      <c r="C31" s="57">
        <f t="shared" si="6"/>
        <v>0.219</v>
      </c>
      <c r="D31" s="38"/>
      <c r="E31" s="38"/>
      <c r="F31" s="38"/>
      <c r="G31" s="38">
        <v>0.219</v>
      </c>
      <c r="H31" s="39"/>
      <c r="I31" s="37">
        <f t="shared" si="7"/>
        <v>0</v>
      </c>
      <c r="J31" s="38"/>
      <c r="K31" s="38"/>
      <c r="L31" s="38"/>
      <c r="M31" s="37">
        <f t="shared" si="8"/>
        <v>1.082</v>
      </c>
      <c r="N31" s="38">
        <v>0.4</v>
      </c>
      <c r="O31" s="38"/>
      <c r="P31" s="38">
        <v>0.682</v>
      </c>
      <c r="Q31" s="39"/>
      <c r="R31" s="37">
        <f t="shared" si="9"/>
        <v>46.842</v>
      </c>
      <c r="S31" s="38"/>
      <c r="T31" s="38">
        <v>46.701</v>
      </c>
      <c r="U31" s="38"/>
      <c r="V31" s="39">
        <v>0.141</v>
      </c>
      <c r="W31" s="37"/>
      <c r="X31" s="37">
        <f t="shared" si="10"/>
        <v>23.261</v>
      </c>
      <c r="Y31" s="38">
        <v>23.261</v>
      </c>
      <c r="Z31" s="38"/>
      <c r="AA31" s="37"/>
      <c r="AB31" s="37">
        <v>38.199</v>
      </c>
      <c r="AC31" s="37">
        <v>13.699</v>
      </c>
      <c r="AD31" s="37">
        <f t="shared" si="5"/>
        <v>0.001</v>
      </c>
      <c r="AE31" s="38">
        <v>0.001</v>
      </c>
      <c r="AF31" s="38"/>
      <c r="AG31" s="38"/>
      <c r="AH31" s="39"/>
      <c r="AI31" s="123">
        <v>0.909</v>
      </c>
    </row>
    <row r="32" spans="2:35" ht="19.5" customHeight="1">
      <c r="B32" s="41" t="s">
        <v>70</v>
      </c>
      <c r="C32" s="57">
        <f t="shared" si="6"/>
        <v>0.003</v>
      </c>
      <c r="D32" s="38"/>
      <c r="E32" s="38"/>
      <c r="F32" s="38"/>
      <c r="G32" s="38"/>
      <c r="H32" s="39">
        <v>0.003</v>
      </c>
      <c r="I32" s="37">
        <f t="shared" si="7"/>
        <v>0</v>
      </c>
      <c r="J32" s="38"/>
      <c r="K32" s="38"/>
      <c r="L32" s="38"/>
      <c r="M32" s="37">
        <f t="shared" si="8"/>
        <v>3</v>
      </c>
      <c r="N32" s="38">
        <v>3</v>
      </c>
      <c r="O32" s="38"/>
      <c r="P32" s="38"/>
      <c r="Q32" s="39"/>
      <c r="R32" s="37">
        <f t="shared" si="9"/>
        <v>0</v>
      </c>
      <c r="S32" s="38"/>
      <c r="T32" s="38"/>
      <c r="U32" s="38"/>
      <c r="V32" s="39"/>
      <c r="W32" s="37">
        <v>0.727</v>
      </c>
      <c r="X32" s="37">
        <f t="shared" si="10"/>
        <v>3.0540000000000003</v>
      </c>
      <c r="Y32" s="38">
        <v>3.0540000000000003</v>
      </c>
      <c r="Z32" s="38"/>
      <c r="AA32" s="37"/>
      <c r="AB32" s="37">
        <v>18.378</v>
      </c>
      <c r="AC32" s="37">
        <v>3.766</v>
      </c>
      <c r="AD32" s="37">
        <f t="shared" si="5"/>
        <v>0.037000000000000005</v>
      </c>
      <c r="AE32" s="38">
        <v>0.037000000000000005</v>
      </c>
      <c r="AF32" s="38"/>
      <c r="AG32" s="38"/>
      <c r="AH32" s="39"/>
      <c r="AI32" s="123"/>
    </row>
    <row r="33" spans="2:35" ht="19.5" customHeight="1">
      <c r="B33" s="41" t="s">
        <v>71</v>
      </c>
      <c r="C33" s="57">
        <f t="shared" si="6"/>
        <v>0.040999999999999995</v>
      </c>
      <c r="D33" s="38"/>
      <c r="E33" s="38"/>
      <c r="F33" s="38">
        <v>0.011</v>
      </c>
      <c r="G33" s="38">
        <v>0.03</v>
      </c>
      <c r="H33" s="39"/>
      <c r="I33" s="37">
        <f t="shared" si="7"/>
        <v>0</v>
      </c>
      <c r="J33" s="38"/>
      <c r="K33" s="38"/>
      <c r="L33" s="38"/>
      <c r="M33" s="37">
        <f t="shared" si="8"/>
        <v>0</v>
      </c>
      <c r="N33" s="38"/>
      <c r="O33" s="38"/>
      <c r="P33" s="38"/>
      <c r="Q33" s="39"/>
      <c r="R33" s="37">
        <f t="shared" si="9"/>
        <v>95.43700000000001</v>
      </c>
      <c r="S33" s="38"/>
      <c r="T33" s="38">
        <v>95.427</v>
      </c>
      <c r="U33" s="38"/>
      <c r="V33" s="39">
        <v>0.01</v>
      </c>
      <c r="W33" s="37"/>
      <c r="X33" s="37">
        <f t="shared" si="10"/>
        <v>2.2569999999999997</v>
      </c>
      <c r="Y33" s="38">
        <v>2.2569999999999997</v>
      </c>
      <c r="Z33" s="38"/>
      <c r="AA33" s="37"/>
      <c r="AB33" s="37"/>
      <c r="AC33" s="37">
        <v>3.995</v>
      </c>
      <c r="AD33" s="37">
        <f t="shared" si="5"/>
        <v>6.050000000000001</v>
      </c>
      <c r="AE33" s="38">
        <v>2.761</v>
      </c>
      <c r="AF33" s="38">
        <v>0.812</v>
      </c>
      <c r="AG33" s="38"/>
      <c r="AH33" s="39">
        <v>2.477</v>
      </c>
      <c r="AI33" s="123"/>
    </row>
    <row r="34" spans="2:35" ht="19.5" customHeight="1">
      <c r="B34" s="41" t="s">
        <v>72</v>
      </c>
      <c r="C34" s="57">
        <f t="shared" si="6"/>
        <v>0.003</v>
      </c>
      <c r="D34" s="38"/>
      <c r="E34" s="38"/>
      <c r="F34" s="38">
        <v>0.002</v>
      </c>
      <c r="G34" s="38">
        <v>0.001</v>
      </c>
      <c r="H34" s="39"/>
      <c r="I34" s="37">
        <f t="shared" si="7"/>
        <v>0</v>
      </c>
      <c r="J34" s="38"/>
      <c r="K34" s="38"/>
      <c r="L34" s="38"/>
      <c r="M34" s="37">
        <f t="shared" si="8"/>
        <v>0</v>
      </c>
      <c r="N34" s="38"/>
      <c r="O34" s="38"/>
      <c r="P34" s="38"/>
      <c r="Q34" s="39"/>
      <c r="R34" s="37">
        <f t="shared" si="9"/>
        <v>0</v>
      </c>
      <c r="S34" s="38"/>
      <c r="T34" s="38"/>
      <c r="U34" s="38"/>
      <c r="V34" s="39"/>
      <c r="W34" s="37"/>
      <c r="X34" s="37">
        <f t="shared" si="10"/>
        <v>0.19899999999999998</v>
      </c>
      <c r="Y34" s="38">
        <v>0.19899999999999998</v>
      </c>
      <c r="Z34" s="38"/>
      <c r="AA34" s="37"/>
      <c r="AB34" s="37"/>
      <c r="AC34" s="37">
        <v>1.843</v>
      </c>
      <c r="AD34" s="37">
        <f t="shared" si="5"/>
        <v>0.365</v>
      </c>
      <c r="AE34" s="38">
        <v>0.002</v>
      </c>
      <c r="AF34" s="38">
        <v>0.363</v>
      </c>
      <c r="AG34" s="38"/>
      <c r="AH34" s="39"/>
      <c r="AI34" s="123"/>
    </row>
    <row r="35" spans="2:35" ht="19.5" customHeight="1">
      <c r="B35" s="33" t="s">
        <v>73</v>
      </c>
      <c r="C35" s="124">
        <f t="shared" si="6"/>
        <v>0</v>
      </c>
      <c r="D35" s="118"/>
      <c r="E35" s="118"/>
      <c r="F35" s="118"/>
      <c r="G35" s="118"/>
      <c r="H35" s="119"/>
      <c r="I35" s="117">
        <f t="shared" si="7"/>
        <v>0</v>
      </c>
      <c r="J35" s="118"/>
      <c r="K35" s="118"/>
      <c r="L35" s="118"/>
      <c r="M35" s="117">
        <f t="shared" si="8"/>
        <v>0</v>
      </c>
      <c r="N35" s="118"/>
      <c r="O35" s="118"/>
      <c r="P35" s="118"/>
      <c r="Q35" s="119"/>
      <c r="R35" s="117">
        <f t="shared" si="9"/>
        <v>0</v>
      </c>
      <c r="S35" s="118"/>
      <c r="T35" s="118"/>
      <c r="U35" s="118"/>
      <c r="V35" s="119"/>
      <c r="W35" s="117"/>
      <c r="X35" s="117">
        <f t="shared" si="10"/>
        <v>0</v>
      </c>
      <c r="Y35" s="118"/>
      <c r="Z35" s="118"/>
      <c r="AA35" s="117"/>
      <c r="AB35" s="117"/>
      <c r="AC35" s="117"/>
      <c r="AD35" s="117">
        <f t="shared" si="5"/>
        <v>0</v>
      </c>
      <c r="AE35" s="118"/>
      <c r="AF35" s="118"/>
      <c r="AG35" s="118"/>
      <c r="AH35" s="119"/>
      <c r="AI35" s="125"/>
    </row>
    <row r="36" spans="2:35" ht="19.5" customHeight="1" thickBot="1">
      <c r="B36" s="42" t="s">
        <v>152</v>
      </c>
      <c r="C36" s="58">
        <f t="shared" si="6"/>
        <v>0</v>
      </c>
      <c r="D36" s="47"/>
      <c r="E36" s="47"/>
      <c r="F36" s="47"/>
      <c r="G36" s="47"/>
      <c r="H36" s="48"/>
      <c r="I36" s="46">
        <f t="shared" si="7"/>
        <v>0</v>
      </c>
      <c r="J36" s="47"/>
      <c r="K36" s="47"/>
      <c r="L36" s="47"/>
      <c r="M36" s="46">
        <f t="shared" si="8"/>
        <v>0</v>
      </c>
      <c r="N36" s="47"/>
      <c r="O36" s="47"/>
      <c r="P36" s="47"/>
      <c r="Q36" s="48"/>
      <c r="R36" s="46">
        <f t="shared" si="9"/>
        <v>0</v>
      </c>
      <c r="S36" s="47"/>
      <c r="T36" s="47"/>
      <c r="U36" s="47"/>
      <c r="V36" s="48"/>
      <c r="W36" s="46"/>
      <c r="X36" s="46">
        <f t="shared" si="10"/>
        <v>0.002</v>
      </c>
      <c r="Y36" s="47">
        <v>0.002</v>
      </c>
      <c r="Z36" s="47"/>
      <c r="AA36" s="46"/>
      <c r="AB36" s="46"/>
      <c r="AC36" s="46">
        <v>0.056</v>
      </c>
      <c r="AD36" s="46">
        <f t="shared" si="5"/>
        <v>0.034</v>
      </c>
      <c r="AE36" s="47">
        <v>0.034</v>
      </c>
      <c r="AF36" s="47"/>
      <c r="AG36" s="47"/>
      <c r="AH36" s="48"/>
      <c r="AI36" s="126"/>
    </row>
  </sheetData>
  <sheetProtection/>
  <mergeCells count="22">
    <mergeCell ref="AB21:AB22"/>
    <mergeCell ref="AD21:AD22"/>
    <mergeCell ref="AE21:AH21"/>
    <mergeCell ref="AI21:AI22"/>
    <mergeCell ref="W21:W22"/>
    <mergeCell ref="C21:C22"/>
    <mergeCell ref="X21:X22"/>
    <mergeCell ref="B3:B4"/>
    <mergeCell ref="C3:C4"/>
    <mergeCell ref="D3:D4"/>
    <mergeCell ref="B21:B22"/>
    <mergeCell ref="D21:H21"/>
    <mergeCell ref="E3:E4"/>
    <mergeCell ref="AC21:AC22"/>
    <mergeCell ref="F3:F4"/>
    <mergeCell ref="J3:J4"/>
    <mergeCell ref="M21:M22"/>
    <mergeCell ref="R21:R22"/>
    <mergeCell ref="N21:Q21"/>
    <mergeCell ref="S21:V21"/>
    <mergeCell ref="I21:I22"/>
    <mergeCell ref="AA21:AA22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36"/>
  <sheetViews>
    <sheetView showZeros="0" view="pageBreakPreview" zoomScale="60" zoomScaleNormal="80" zoomScalePageLayoutView="0" workbookViewId="0" topLeftCell="A13">
      <selection activeCell="AM13" sqref="AM13"/>
    </sheetView>
  </sheetViews>
  <sheetFormatPr defaultColWidth="9.140625" defaultRowHeight="13.5" customHeight="1"/>
  <cols>
    <col min="1" max="1" width="2.7109375" style="15" customWidth="1"/>
    <col min="2" max="2" width="23.140625" style="15" customWidth="1"/>
    <col min="3" max="3" width="8.28125" style="15" customWidth="1"/>
    <col min="4" max="9" width="6.7109375" style="15" customWidth="1"/>
    <col min="10" max="10" width="8.28125" style="15" customWidth="1"/>
    <col min="11" max="38" width="6.7109375" style="15" customWidth="1"/>
    <col min="39" max="16384" width="9.140625" style="15" customWidth="1"/>
  </cols>
  <sheetData>
    <row r="1" spans="2:36" s="109" customFormat="1" ht="17.25" customHeight="1">
      <c r="B1" s="110" t="s">
        <v>147</v>
      </c>
      <c r="Y1" s="111"/>
      <c r="AJ1" s="110"/>
    </row>
    <row r="2" s="1" customFormat="1" ht="16.5" customHeight="1" thickBot="1">
      <c r="AH2" s="113" t="s">
        <v>85</v>
      </c>
    </row>
    <row r="3" spans="2:35" s="2" customFormat="1" ht="13.5" customHeight="1">
      <c r="B3" s="148" t="s">
        <v>0</v>
      </c>
      <c r="C3" s="150" t="s">
        <v>1</v>
      </c>
      <c r="D3" s="152" t="s">
        <v>2</v>
      </c>
      <c r="E3" s="137" t="s">
        <v>140</v>
      </c>
      <c r="F3" s="141" t="s">
        <v>3</v>
      </c>
      <c r="G3" s="3"/>
      <c r="H3" s="3"/>
      <c r="I3" s="4"/>
      <c r="J3" s="142" t="s">
        <v>4</v>
      </c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</row>
    <row r="4" spans="2:35" s="2" customFormat="1" ht="132.75" customHeight="1" thickBot="1">
      <c r="B4" s="149"/>
      <c r="C4" s="151"/>
      <c r="D4" s="153"/>
      <c r="E4" s="138"/>
      <c r="F4" s="140"/>
      <c r="G4" s="9" t="s">
        <v>5</v>
      </c>
      <c r="H4" s="9" t="s">
        <v>6</v>
      </c>
      <c r="I4" s="10" t="s">
        <v>7</v>
      </c>
      <c r="J4" s="140"/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2" t="s">
        <v>23</v>
      </c>
      <c r="AA4" s="12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1" t="s">
        <v>30</v>
      </c>
      <c r="AH4" s="13" t="s">
        <v>31</v>
      </c>
      <c r="AI4" s="14"/>
    </row>
    <row r="5" spans="2:35" ht="19.5" customHeight="1" thickBot="1">
      <c r="B5" s="16" t="s">
        <v>32</v>
      </c>
      <c r="C5" s="17">
        <f aca="true" t="shared" si="0" ref="C5:AH5">SUM(C6:C18)</f>
        <v>146932.74800000002</v>
      </c>
      <c r="D5" s="18">
        <f t="shared" si="0"/>
        <v>0</v>
      </c>
      <c r="E5" s="18">
        <f t="shared" si="0"/>
        <v>0</v>
      </c>
      <c r="F5" s="19">
        <f t="shared" si="0"/>
        <v>2579.417</v>
      </c>
      <c r="G5" s="20">
        <f t="shared" si="0"/>
        <v>1733.009</v>
      </c>
      <c r="H5" s="20">
        <f t="shared" si="0"/>
        <v>276.218</v>
      </c>
      <c r="I5" s="21">
        <f t="shared" si="0"/>
        <v>570.19</v>
      </c>
      <c r="J5" s="19">
        <f t="shared" si="0"/>
        <v>116179.86699999998</v>
      </c>
      <c r="K5" s="20">
        <f t="shared" si="0"/>
        <v>87.894</v>
      </c>
      <c r="L5" s="20">
        <f t="shared" si="0"/>
        <v>2.941</v>
      </c>
      <c r="M5" s="20">
        <f t="shared" si="0"/>
        <v>29.146</v>
      </c>
      <c r="N5" s="20">
        <f t="shared" si="0"/>
        <v>171.23000000000002</v>
      </c>
      <c r="O5" s="20">
        <f t="shared" si="0"/>
        <v>1.058</v>
      </c>
      <c r="P5" s="20">
        <f t="shared" si="0"/>
        <v>118.264</v>
      </c>
      <c r="Q5" s="20">
        <f t="shared" si="0"/>
        <v>1809.466</v>
      </c>
      <c r="R5" s="20">
        <f t="shared" si="0"/>
        <v>30065.001</v>
      </c>
      <c r="S5" s="20">
        <f t="shared" si="0"/>
        <v>5230.29</v>
      </c>
      <c r="T5" s="20">
        <f t="shared" si="0"/>
        <v>1257.0819999999999</v>
      </c>
      <c r="U5" s="20">
        <f t="shared" si="0"/>
        <v>936.364</v>
      </c>
      <c r="V5" s="20">
        <f t="shared" si="0"/>
        <v>0</v>
      </c>
      <c r="W5" s="20">
        <f t="shared" si="0"/>
        <v>265.43899999999996</v>
      </c>
      <c r="X5" s="20">
        <f t="shared" si="0"/>
        <v>46861.831999999995</v>
      </c>
      <c r="Y5" s="20">
        <f t="shared" si="0"/>
        <v>1365.9650000000001</v>
      </c>
      <c r="Z5" s="20">
        <f t="shared" si="0"/>
        <v>10446.735</v>
      </c>
      <c r="AA5" s="20">
        <f t="shared" si="0"/>
        <v>42.101000000000006</v>
      </c>
      <c r="AB5" s="20">
        <f t="shared" si="0"/>
        <v>2242.4379999999996</v>
      </c>
      <c r="AC5" s="20">
        <f t="shared" si="0"/>
        <v>23.403999999999996</v>
      </c>
      <c r="AD5" s="20">
        <f t="shared" si="0"/>
        <v>13441.878999999999</v>
      </c>
      <c r="AE5" s="20">
        <f t="shared" si="0"/>
        <v>747.4580000000001</v>
      </c>
      <c r="AF5" s="20">
        <f t="shared" si="0"/>
        <v>68.36699999999999</v>
      </c>
      <c r="AG5" s="20">
        <f t="shared" si="0"/>
        <v>344.5380000000001</v>
      </c>
      <c r="AH5" s="22">
        <f t="shared" si="0"/>
        <v>620.975</v>
      </c>
      <c r="AI5" s="23"/>
    </row>
    <row r="6" spans="2:35" ht="19.5" customHeight="1" thickTop="1">
      <c r="B6" s="24" t="s">
        <v>74</v>
      </c>
      <c r="C6" s="25">
        <f aca="true" t="shared" si="1" ref="C6:C18">E6+F6+J6+C24+I24+M24+R24+X24+AA24+AB24+AC24+AD24+AI24</f>
        <v>15592.395000000004</v>
      </c>
      <c r="D6" s="26"/>
      <c r="E6" s="27"/>
      <c r="F6" s="28">
        <f aca="true" t="shared" si="2" ref="F6:F18">SUM(G6:I6)</f>
        <v>13.902999999999999</v>
      </c>
      <c r="G6" s="29">
        <v>6.463</v>
      </c>
      <c r="H6" s="29"/>
      <c r="I6" s="30">
        <v>7.4399999999999995</v>
      </c>
      <c r="J6" s="28">
        <f aca="true" t="shared" si="3" ref="J6:J18">SUM(K6:AH6)</f>
        <v>13963.387000000002</v>
      </c>
      <c r="K6" s="29">
        <v>41.998</v>
      </c>
      <c r="L6" s="29">
        <v>2.569</v>
      </c>
      <c r="M6" s="29">
        <v>28.969</v>
      </c>
      <c r="N6" s="29">
        <v>171.23000000000002</v>
      </c>
      <c r="O6" s="29">
        <v>1.058</v>
      </c>
      <c r="P6" s="29">
        <v>102.80199999999999</v>
      </c>
      <c r="Q6" s="29">
        <v>1499.2179999999998</v>
      </c>
      <c r="R6" s="29">
        <v>8576.682</v>
      </c>
      <c r="S6" s="29">
        <v>25.05</v>
      </c>
      <c r="T6" s="29">
        <v>662.221</v>
      </c>
      <c r="U6" s="29">
        <v>935.173</v>
      </c>
      <c r="V6" s="29"/>
      <c r="W6" s="29">
        <v>204.048</v>
      </c>
      <c r="X6" s="29">
        <v>179.864</v>
      </c>
      <c r="Y6" s="29">
        <v>85.984</v>
      </c>
      <c r="Z6" s="29">
        <v>1013.758</v>
      </c>
      <c r="AA6" s="29">
        <v>13.088999999999999</v>
      </c>
      <c r="AB6" s="29">
        <v>201.058</v>
      </c>
      <c r="AC6" s="29">
        <v>21.246</v>
      </c>
      <c r="AD6" s="29">
        <v>43.276</v>
      </c>
      <c r="AE6" s="29">
        <v>47.556</v>
      </c>
      <c r="AF6" s="29">
        <v>13.236</v>
      </c>
      <c r="AG6" s="29">
        <v>88.995</v>
      </c>
      <c r="AH6" s="31">
        <v>4.307</v>
      </c>
      <c r="AI6" s="32"/>
    </row>
    <row r="7" spans="2:35" ht="19.5" customHeight="1">
      <c r="B7" s="33" t="s">
        <v>75</v>
      </c>
      <c r="C7" s="34">
        <f t="shared" si="1"/>
        <v>39141.083000000006</v>
      </c>
      <c r="D7" s="35"/>
      <c r="E7" s="36"/>
      <c r="F7" s="37">
        <f t="shared" si="2"/>
        <v>24.477</v>
      </c>
      <c r="G7" s="38">
        <v>1</v>
      </c>
      <c r="H7" s="38"/>
      <c r="I7" s="39">
        <v>23.477</v>
      </c>
      <c r="J7" s="37">
        <f t="shared" si="3"/>
        <v>38993.423</v>
      </c>
      <c r="K7" s="38">
        <v>6.818</v>
      </c>
      <c r="L7" s="38"/>
      <c r="M7" s="38"/>
      <c r="N7" s="38"/>
      <c r="O7" s="38"/>
      <c r="P7" s="38">
        <v>8</v>
      </c>
      <c r="Q7" s="38">
        <v>165.713</v>
      </c>
      <c r="R7" s="38">
        <v>8652.751</v>
      </c>
      <c r="S7" s="38">
        <v>1414.054</v>
      </c>
      <c r="T7" s="38">
        <v>427.78499999999997</v>
      </c>
      <c r="U7" s="38"/>
      <c r="V7" s="38"/>
      <c r="W7" s="38">
        <v>0.47</v>
      </c>
      <c r="X7" s="38">
        <v>10804.75</v>
      </c>
      <c r="Y7" s="38">
        <v>611.8309999999999</v>
      </c>
      <c r="Z7" s="38">
        <v>6699.979</v>
      </c>
      <c r="AA7" s="38">
        <v>20.165000000000003</v>
      </c>
      <c r="AB7" s="38">
        <v>383.887</v>
      </c>
      <c r="AC7" s="38">
        <v>1.369</v>
      </c>
      <c r="AD7" s="38">
        <v>8786.62</v>
      </c>
      <c r="AE7" s="38">
        <v>437.21999999999997</v>
      </c>
      <c r="AF7" s="38">
        <v>42.26</v>
      </c>
      <c r="AG7" s="38">
        <v>189.32100000000003</v>
      </c>
      <c r="AH7" s="40">
        <v>340.43</v>
      </c>
      <c r="AI7" s="32"/>
    </row>
    <row r="8" spans="2:35" ht="19.5" customHeight="1">
      <c r="B8" s="33" t="s">
        <v>76</v>
      </c>
      <c r="C8" s="34">
        <f t="shared" si="1"/>
        <v>17334.636000000002</v>
      </c>
      <c r="D8" s="35"/>
      <c r="E8" s="36"/>
      <c r="F8" s="37">
        <f t="shared" si="2"/>
        <v>88.451</v>
      </c>
      <c r="G8" s="38">
        <v>2</v>
      </c>
      <c r="H8" s="38"/>
      <c r="I8" s="39">
        <v>86.451</v>
      </c>
      <c r="J8" s="37">
        <f t="shared" si="3"/>
        <v>17226.707000000002</v>
      </c>
      <c r="K8" s="38"/>
      <c r="L8" s="38">
        <v>0.001</v>
      </c>
      <c r="M8" s="38"/>
      <c r="N8" s="38"/>
      <c r="O8" s="38"/>
      <c r="P8" s="38">
        <v>7.462</v>
      </c>
      <c r="Q8" s="38">
        <v>107.64</v>
      </c>
      <c r="R8" s="38">
        <v>7750.725</v>
      </c>
      <c r="S8" s="38">
        <v>2788.07</v>
      </c>
      <c r="T8" s="38">
        <v>10.6</v>
      </c>
      <c r="U8" s="38">
        <v>0.96</v>
      </c>
      <c r="V8" s="38"/>
      <c r="W8" s="38"/>
      <c r="X8" s="38">
        <v>500.14200000000005</v>
      </c>
      <c r="Y8" s="38">
        <v>572.1550000000001</v>
      </c>
      <c r="Z8" s="38">
        <v>637.106</v>
      </c>
      <c r="AA8" s="38">
        <v>1.2939999999999998</v>
      </c>
      <c r="AB8" s="38">
        <v>34.039</v>
      </c>
      <c r="AC8" s="38">
        <v>0.052</v>
      </c>
      <c r="AD8" s="38">
        <v>4608.195</v>
      </c>
      <c r="AE8" s="38">
        <v>7.007000000000001</v>
      </c>
      <c r="AF8" s="38">
        <v>12.86</v>
      </c>
      <c r="AG8" s="38">
        <v>0.449</v>
      </c>
      <c r="AH8" s="40">
        <v>187.95</v>
      </c>
      <c r="AI8" s="32"/>
    </row>
    <row r="9" spans="2:35" ht="19.5" customHeight="1">
      <c r="B9" s="33" t="s">
        <v>77</v>
      </c>
      <c r="C9" s="34">
        <f t="shared" si="1"/>
        <v>26404.26</v>
      </c>
      <c r="D9" s="35"/>
      <c r="E9" s="36"/>
      <c r="F9" s="37">
        <f t="shared" si="2"/>
        <v>0</v>
      </c>
      <c r="G9" s="38"/>
      <c r="H9" s="38"/>
      <c r="I9" s="39"/>
      <c r="J9" s="37">
        <f t="shared" si="3"/>
        <v>250.47699999999998</v>
      </c>
      <c r="K9" s="38">
        <v>2.676</v>
      </c>
      <c r="L9" s="38">
        <v>0.125</v>
      </c>
      <c r="M9" s="38">
        <v>0.177</v>
      </c>
      <c r="N9" s="38"/>
      <c r="O9" s="38"/>
      <c r="P9" s="38"/>
      <c r="Q9" s="38"/>
      <c r="R9" s="38">
        <v>243.821</v>
      </c>
      <c r="S9" s="38">
        <v>0.006</v>
      </c>
      <c r="T9" s="38">
        <v>1.882</v>
      </c>
      <c r="U9" s="38">
        <v>0.205</v>
      </c>
      <c r="V9" s="38"/>
      <c r="W9" s="38"/>
      <c r="X9" s="38">
        <v>1.018</v>
      </c>
      <c r="Y9" s="38">
        <v>0.016</v>
      </c>
      <c r="Z9" s="38">
        <v>0.042</v>
      </c>
      <c r="AA9" s="38">
        <v>0.188</v>
      </c>
      <c r="AB9" s="38">
        <v>0.021</v>
      </c>
      <c r="AC9" s="38"/>
      <c r="AD9" s="38"/>
      <c r="AE9" s="38">
        <v>0.012</v>
      </c>
      <c r="AF9" s="38">
        <v>0.011</v>
      </c>
      <c r="AG9" s="38">
        <v>0.22</v>
      </c>
      <c r="AH9" s="40">
        <v>0.057</v>
      </c>
      <c r="AI9" s="32"/>
    </row>
    <row r="10" spans="2:35" ht="19.5" customHeight="1">
      <c r="B10" s="33" t="s">
        <v>78</v>
      </c>
      <c r="C10" s="34">
        <f t="shared" si="1"/>
        <v>1595.407</v>
      </c>
      <c r="D10" s="35"/>
      <c r="E10" s="36"/>
      <c r="F10" s="37">
        <f t="shared" si="2"/>
        <v>1515.71</v>
      </c>
      <c r="G10" s="38">
        <v>995.046</v>
      </c>
      <c r="H10" s="38">
        <v>238.642</v>
      </c>
      <c r="I10" s="39">
        <v>282.022</v>
      </c>
      <c r="J10" s="37">
        <f t="shared" si="3"/>
        <v>72.097</v>
      </c>
      <c r="K10" s="38"/>
      <c r="L10" s="38"/>
      <c r="M10" s="38"/>
      <c r="N10" s="38"/>
      <c r="O10" s="38"/>
      <c r="P10" s="38"/>
      <c r="Q10" s="38"/>
      <c r="R10" s="38">
        <v>0.466</v>
      </c>
      <c r="S10" s="38">
        <v>12.11</v>
      </c>
      <c r="T10" s="38">
        <v>0.66</v>
      </c>
      <c r="U10" s="38"/>
      <c r="V10" s="38"/>
      <c r="W10" s="38"/>
      <c r="X10" s="38">
        <v>4.354</v>
      </c>
      <c r="Y10" s="38">
        <v>0.124</v>
      </c>
      <c r="Z10" s="38">
        <v>1.823</v>
      </c>
      <c r="AA10" s="38"/>
      <c r="AB10" s="38">
        <v>0.004</v>
      </c>
      <c r="AC10" s="38"/>
      <c r="AD10" s="38"/>
      <c r="AE10" s="38"/>
      <c r="AF10" s="38"/>
      <c r="AG10" s="38">
        <v>52.556</v>
      </c>
      <c r="AH10" s="40"/>
      <c r="AI10" s="32"/>
    </row>
    <row r="11" spans="2:35" ht="19.5" customHeight="1">
      <c r="B11" s="33" t="s">
        <v>79</v>
      </c>
      <c r="C11" s="34">
        <f t="shared" si="1"/>
        <v>70.38</v>
      </c>
      <c r="D11" s="35"/>
      <c r="E11" s="36"/>
      <c r="F11" s="37">
        <f t="shared" si="2"/>
        <v>0</v>
      </c>
      <c r="G11" s="38"/>
      <c r="H11" s="38"/>
      <c r="I11" s="39"/>
      <c r="J11" s="37">
        <f t="shared" si="3"/>
        <v>70.38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>
        <v>70.38</v>
      </c>
      <c r="Z11" s="38"/>
      <c r="AA11" s="38"/>
      <c r="AB11" s="38"/>
      <c r="AC11" s="38"/>
      <c r="AD11" s="38"/>
      <c r="AE11" s="38"/>
      <c r="AF11" s="38"/>
      <c r="AG11" s="38"/>
      <c r="AH11" s="40"/>
      <c r="AI11" s="32"/>
    </row>
    <row r="12" spans="2:35" ht="19.5" customHeight="1">
      <c r="B12" s="41" t="s">
        <v>80</v>
      </c>
      <c r="C12" s="34">
        <f t="shared" si="1"/>
        <v>13.616</v>
      </c>
      <c r="D12" s="35"/>
      <c r="E12" s="36"/>
      <c r="F12" s="37">
        <f t="shared" si="2"/>
        <v>0</v>
      </c>
      <c r="G12" s="38"/>
      <c r="H12" s="38"/>
      <c r="I12" s="39"/>
      <c r="J12" s="37">
        <f t="shared" si="3"/>
        <v>13.616</v>
      </c>
      <c r="K12" s="38"/>
      <c r="L12" s="38"/>
      <c r="M12" s="38"/>
      <c r="N12" s="38"/>
      <c r="O12" s="38"/>
      <c r="P12" s="38"/>
      <c r="Q12" s="38"/>
      <c r="R12" s="38">
        <v>1</v>
      </c>
      <c r="S12" s="38"/>
      <c r="T12" s="38"/>
      <c r="U12" s="38"/>
      <c r="V12" s="38"/>
      <c r="W12" s="38"/>
      <c r="X12" s="38"/>
      <c r="Y12" s="38"/>
      <c r="Z12" s="38">
        <v>12.616</v>
      </c>
      <c r="AA12" s="38"/>
      <c r="AB12" s="38"/>
      <c r="AC12" s="38"/>
      <c r="AD12" s="38"/>
      <c r="AE12" s="38"/>
      <c r="AF12" s="38"/>
      <c r="AG12" s="38"/>
      <c r="AH12" s="40"/>
      <c r="AI12" s="32"/>
    </row>
    <row r="13" spans="2:35" ht="19.5" customHeight="1">
      <c r="B13" s="41" t="s">
        <v>81</v>
      </c>
      <c r="C13" s="34">
        <f t="shared" si="1"/>
        <v>1962.592</v>
      </c>
      <c r="D13" s="35"/>
      <c r="E13" s="36"/>
      <c r="F13" s="37">
        <f t="shared" si="2"/>
        <v>0</v>
      </c>
      <c r="G13" s="38"/>
      <c r="H13" s="38"/>
      <c r="I13" s="39"/>
      <c r="J13" s="37">
        <f t="shared" si="3"/>
        <v>1838.3799999999997</v>
      </c>
      <c r="K13" s="38">
        <v>0.305</v>
      </c>
      <c r="L13" s="38"/>
      <c r="M13" s="38"/>
      <c r="N13" s="38"/>
      <c r="O13" s="38"/>
      <c r="P13" s="38"/>
      <c r="Q13" s="38">
        <v>17.467</v>
      </c>
      <c r="R13" s="38">
        <v>699.261</v>
      </c>
      <c r="S13" s="38">
        <v>929</v>
      </c>
      <c r="T13" s="38">
        <v>108.286</v>
      </c>
      <c r="U13" s="38">
        <v>0.002</v>
      </c>
      <c r="V13" s="38"/>
      <c r="W13" s="38"/>
      <c r="X13" s="38">
        <v>0.105</v>
      </c>
      <c r="Y13" s="38">
        <v>17.674</v>
      </c>
      <c r="Z13" s="38">
        <v>45.194</v>
      </c>
      <c r="AA13" s="38">
        <v>5.455000000000001</v>
      </c>
      <c r="AB13" s="38">
        <v>8.763</v>
      </c>
      <c r="AC13" s="38">
        <v>0.636</v>
      </c>
      <c r="AD13" s="38">
        <v>0.265</v>
      </c>
      <c r="AE13" s="38">
        <v>1.463</v>
      </c>
      <c r="AF13" s="38"/>
      <c r="AG13" s="38">
        <v>4.504</v>
      </c>
      <c r="AH13" s="40"/>
      <c r="AI13" s="32"/>
    </row>
    <row r="14" spans="2:35" ht="19.5" customHeight="1">
      <c r="B14" s="41" t="s">
        <v>82</v>
      </c>
      <c r="C14" s="34">
        <f t="shared" si="1"/>
        <v>5097.032999999999</v>
      </c>
      <c r="D14" s="35"/>
      <c r="E14" s="36"/>
      <c r="F14" s="37">
        <f t="shared" si="2"/>
        <v>936.876</v>
      </c>
      <c r="G14" s="38">
        <v>728.5</v>
      </c>
      <c r="H14" s="38">
        <v>37.576</v>
      </c>
      <c r="I14" s="39">
        <v>170.8</v>
      </c>
      <c r="J14" s="37">
        <f t="shared" si="3"/>
        <v>4131.919</v>
      </c>
      <c r="K14" s="38">
        <v>35.003</v>
      </c>
      <c r="L14" s="38"/>
      <c r="M14" s="38"/>
      <c r="N14" s="38"/>
      <c r="O14" s="38"/>
      <c r="P14" s="38"/>
      <c r="Q14" s="38">
        <v>15.894</v>
      </c>
      <c r="R14" s="38">
        <v>2057.083</v>
      </c>
      <c r="S14" s="38">
        <v>37</v>
      </c>
      <c r="T14" s="38">
        <v>45.628</v>
      </c>
      <c r="U14" s="38">
        <v>0.024</v>
      </c>
      <c r="V14" s="38"/>
      <c r="W14" s="38">
        <v>10</v>
      </c>
      <c r="X14" s="38">
        <v>34.738</v>
      </c>
      <c r="Y14" s="38">
        <v>2.072</v>
      </c>
      <c r="Z14" s="38">
        <v>110.1</v>
      </c>
      <c r="AA14" s="38">
        <v>1.902</v>
      </c>
      <c r="AB14" s="38">
        <v>1557.579</v>
      </c>
      <c r="AC14" s="38">
        <v>0.016</v>
      </c>
      <c r="AD14" s="38"/>
      <c r="AE14" s="38">
        <v>204.001</v>
      </c>
      <c r="AF14" s="38"/>
      <c r="AG14" s="38">
        <v>8.095</v>
      </c>
      <c r="AH14" s="40">
        <v>12.784</v>
      </c>
      <c r="AI14" s="32"/>
    </row>
    <row r="15" spans="2:35" ht="19.5" customHeight="1">
      <c r="B15" s="41" t="s">
        <v>83</v>
      </c>
      <c r="C15" s="34">
        <f t="shared" si="1"/>
        <v>3667.8290000000006</v>
      </c>
      <c r="D15" s="35"/>
      <c r="E15" s="36"/>
      <c r="F15" s="37">
        <f t="shared" si="2"/>
        <v>0</v>
      </c>
      <c r="G15" s="38"/>
      <c r="H15" s="38"/>
      <c r="I15" s="39"/>
      <c r="J15" s="37">
        <f t="shared" si="3"/>
        <v>3568.4660000000003</v>
      </c>
      <c r="K15" s="38">
        <v>1.093</v>
      </c>
      <c r="L15" s="38">
        <v>0.246</v>
      </c>
      <c r="M15" s="38"/>
      <c r="N15" s="38"/>
      <c r="O15" s="38"/>
      <c r="P15" s="38"/>
      <c r="Q15" s="38">
        <v>1.645</v>
      </c>
      <c r="R15" s="38">
        <v>1506.803</v>
      </c>
      <c r="S15" s="38"/>
      <c r="T15" s="38">
        <v>0.02</v>
      </c>
      <c r="U15" s="38"/>
      <c r="V15" s="38"/>
      <c r="W15" s="38">
        <v>5.921</v>
      </c>
      <c r="X15" s="38">
        <v>65.853</v>
      </c>
      <c r="Y15" s="38">
        <v>5.729</v>
      </c>
      <c r="Z15" s="38">
        <v>1910.811</v>
      </c>
      <c r="AA15" s="38"/>
      <c r="AB15" s="38">
        <v>9.3</v>
      </c>
      <c r="AC15" s="38">
        <v>0.079</v>
      </c>
      <c r="AD15" s="38">
        <v>3.49</v>
      </c>
      <c r="AE15" s="38">
        <v>49.956</v>
      </c>
      <c r="AF15" s="38"/>
      <c r="AG15" s="38"/>
      <c r="AH15" s="40">
        <v>7.52</v>
      </c>
      <c r="AI15" s="32"/>
    </row>
    <row r="16" spans="2:35" ht="19.5" customHeight="1">
      <c r="B16" s="41" t="s">
        <v>84</v>
      </c>
      <c r="C16" s="34">
        <f t="shared" si="1"/>
        <v>689.618</v>
      </c>
      <c r="D16" s="35"/>
      <c r="E16" s="36"/>
      <c r="F16" s="37">
        <f t="shared" si="2"/>
        <v>0</v>
      </c>
      <c r="G16" s="38"/>
      <c r="H16" s="38"/>
      <c r="I16" s="39"/>
      <c r="J16" s="37">
        <f t="shared" si="3"/>
        <v>687.2080000000001</v>
      </c>
      <c r="K16" s="38">
        <v>0.001</v>
      </c>
      <c r="L16" s="38"/>
      <c r="M16" s="38"/>
      <c r="N16" s="38"/>
      <c r="O16" s="38"/>
      <c r="P16" s="38"/>
      <c r="Q16" s="38">
        <v>1.876</v>
      </c>
      <c r="R16" s="38">
        <v>576.4069999999999</v>
      </c>
      <c r="S16" s="38">
        <v>25</v>
      </c>
      <c r="T16" s="38"/>
      <c r="U16" s="38"/>
      <c r="V16" s="38"/>
      <c r="W16" s="38"/>
      <c r="X16" s="38"/>
      <c r="Y16" s="38"/>
      <c r="Z16" s="38">
        <v>15.306</v>
      </c>
      <c r="AA16" s="38"/>
      <c r="AB16" s="38">
        <v>0.047</v>
      </c>
      <c r="AC16" s="38">
        <v>0.003</v>
      </c>
      <c r="AD16" s="38"/>
      <c r="AE16" s="38">
        <v>0.243</v>
      </c>
      <c r="AF16" s="38"/>
      <c r="AG16" s="38">
        <v>0.398</v>
      </c>
      <c r="AH16" s="40">
        <v>67.927</v>
      </c>
      <c r="AI16" s="32"/>
    </row>
    <row r="17" spans="2:35" ht="19.5" customHeight="1">
      <c r="B17" s="33" t="s">
        <v>33</v>
      </c>
      <c r="C17" s="114">
        <f t="shared" si="1"/>
        <v>35363.74</v>
      </c>
      <c r="D17" s="115"/>
      <c r="E17" s="116"/>
      <c r="F17" s="117">
        <f t="shared" si="2"/>
        <v>0</v>
      </c>
      <c r="G17" s="118"/>
      <c r="H17" s="118"/>
      <c r="I17" s="119"/>
      <c r="J17" s="117">
        <f t="shared" si="3"/>
        <v>35363.74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>
        <v>45</v>
      </c>
      <c r="X17" s="118">
        <v>35271</v>
      </c>
      <c r="Y17" s="118"/>
      <c r="Z17" s="118"/>
      <c r="AA17" s="118"/>
      <c r="AB17" s="118">
        <v>47.74</v>
      </c>
      <c r="AC17" s="118"/>
      <c r="AD17" s="118"/>
      <c r="AE17" s="118"/>
      <c r="AF17" s="118"/>
      <c r="AG17" s="118"/>
      <c r="AH17" s="120"/>
      <c r="AI17" s="32"/>
    </row>
    <row r="18" spans="2:35" ht="19.5" customHeight="1" thickBot="1">
      <c r="B18" s="42" t="s">
        <v>151</v>
      </c>
      <c r="C18" s="43">
        <f t="shared" si="1"/>
        <v>0.159</v>
      </c>
      <c r="D18" s="44"/>
      <c r="E18" s="45"/>
      <c r="F18" s="46">
        <f t="shared" si="2"/>
        <v>0</v>
      </c>
      <c r="G18" s="47"/>
      <c r="H18" s="47"/>
      <c r="I18" s="48"/>
      <c r="J18" s="46">
        <f t="shared" si="3"/>
        <v>0.067</v>
      </c>
      <c r="K18" s="47">
        <v>0</v>
      </c>
      <c r="L18" s="47"/>
      <c r="M18" s="47"/>
      <c r="N18" s="47"/>
      <c r="O18" s="47"/>
      <c r="P18" s="47"/>
      <c r="Q18" s="47">
        <v>0.013</v>
      </c>
      <c r="R18" s="47">
        <v>0.002</v>
      </c>
      <c r="S18" s="47"/>
      <c r="T18" s="47"/>
      <c r="U18" s="47"/>
      <c r="V18" s="47"/>
      <c r="W18" s="47"/>
      <c r="X18" s="47">
        <v>0.008</v>
      </c>
      <c r="Y18" s="47"/>
      <c r="Z18" s="47"/>
      <c r="AA18" s="47">
        <v>0.008</v>
      </c>
      <c r="AB18" s="47"/>
      <c r="AC18" s="47">
        <v>0.003</v>
      </c>
      <c r="AD18" s="47">
        <v>0.033</v>
      </c>
      <c r="AE18" s="47"/>
      <c r="AF18" s="47"/>
      <c r="AG18" s="47"/>
      <c r="AH18" s="49"/>
      <c r="AI18" s="32"/>
    </row>
    <row r="19" s="2" customFormat="1" ht="15" customHeight="1"/>
    <row r="20" spans="2:39" ht="15" customHeight="1" thickBot="1">
      <c r="B20" s="1"/>
      <c r="C20" s="1"/>
      <c r="D20" s="1"/>
      <c r="E20" s="1"/>
      <c r="F20" s="1"/>
      <c r="G20" s="1"/>
      <c r="H20" s="1"/>
      <c r="I20" s="1"/>
      <c r="J20" s="1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13" t="s">
        <v>153</v>
      </c>
      <c r="AJ20" s="1"/>
      <c r="AK20" s="1"/>
      <c r="AL20" s="1"/>
      <c r="AM20" s="1"/>
    </row>
    <row r="21" spans="2:35" ht="13.5" customHeight="1">
      <c r="B21" s="154" t="s">
        <v>0</v>
      </c>
      <c r="C21" s="146" t="s">
        <v>34</v>
      </c>
      <c r="D21" s="144"/>
      <c r="E21" s="144"/>
      <c r="F21" s="144"/>
      <c r="G21" s="144"/>
      <c r="H21" s="145"/>
      <c r="I21" s="142" t="s">
        <v>35</v>
      </c>
      <c r="J21" s="5"/>
      <c r="K21" s="5"/>
      <c r="L21" s="5"/>
      <c r="M21" s="143" t="s">
        <v>36</v>
      </c>
      <c r="N21" s="144"/>
      <c r="O21" s="144"/>
      <c r="P21" s="144"/>
      <c r="Q21" s="145"/>
      <c r="R21" s="143" t="s">
        <v>37</v>
      </c>
      <c r="S21" s="144"/>
      <c r="T21" s="144"/>
      <c r="U21" s="144"/>
      <c r="V21" s="145"/>
      <c r="W21" s="139" t="s">
        <v>154</v>
      </c>
      <c r="X21" s="139" t="s">
        <v>38</v>
      </c>
      <c r="Y21" s="51"/>
      <c r="Z21" s="52"/>
      <c r="AA21" s="139" t="s">
        <v>39</v>
      </c>
      <c r="AB21" s="139" t="s">
        <v>40</v>
      </c>
      <c r="AC21" s="139" t="s">
        <v>41</v>
      </c>
      <c r="AD21" s="143" t="s">
        <v>42</v>
      </c>
      <c r="AE21" s="156"/>
      <c r="AF21" s="156"/>
      <c r="AG21" s="156"/>
      <c r="AH21" s="157"/>
      <c r="AI21" s="158" t="s">
        <v>43</v>
      </c>
    </row>
    <row r="22" spans="2:35" ht="132.75" customHeight="1" thickBot="1">
      <c r="B22" s="155"/>
      <c r="C22" s="147"/>
      <c r="D22" s="11" t="s">
        <v>44</v>
      </c>
      <c r="E22" s="11" t="s">
        <v>45</v>
      </c>
      <c r="F22" s="11" t="s">
        <v>46</v>
      </c>
      <c r="G22" s="11" t="s">
        <v>47</v>
      </c>
      <c r="H22" s="53" t="s">
        <v>48</v>
      </c>
      <c r="I22" s="140"/>
      <c r="J22" s="11" t="s">
        <v>49</v>
      </c>
      <c r="K22" s="11" t="s">
        <v>50</v>
      </c>
      <c r="L22" s="11" t="s">
        <v>51</v>
      </c>
      <c r="M22" s="140"/>
      <c r="N22" s="11" t="s">
        <v>52</v>
      </c>
      <c r="O22" s="11" t="s">
        <v>53</v>
      </c>
      <c r="P22" s="11" t="s">
        <v>54</v>
      </c>
      <c r="Q22" s="53" t="s">
        <v>55</v>
      </c>
      <c r="R22" s="140"/>
      <c r="S22" s="11" t="s">
        <v>56</v>
      </c>
      <c r="T22" s="11" t="s">
        <v>57</v>
      </c>
      <c r="U22" s="11" t="s">
        <v>58</v>
      </c>
      <c r="V22" s="53" t="s">
        <v>55</v>
      </c>
      <c r="W22" s="140"/>
      <c r="X22" s="140"/>
      <c r="Y22" s="11" t="s">
        <v>59</v>
      </c>
      <c r="Z22" s="11" t="s">
        <v>60</v>
      </c>
      <c r="AA22" s="140"/>
      <c r="AB22" s="140"/>
      <c r="AC22" s="140"/>
      <c r="AD22" s="140"/>
      <c r="AE22" s="11" t="s">
        <v>61</v>
      </c>
      <c r="AF22" s="54" t="s">
        <v>155</v>
      </c>
      <c r="AG22" s="54" t="s">
        <v>156</v>
      </c>
      <c r="AH22" s="53" t="s">
        <v>55</v>
      </c>
      <c r="AI22" s="160"/>
    </row>
    <row r="23" spans="2:35" ht="19.5" customHeight="1" thickBot="1">
      <c r="B23" s="16" t="s">
        <v>32</v>
      </c>
      <c r="C23" s="55">
        <f aca="true" t="shared" si="4" ref="C23:AI23">SUM(C24:C36)</f>
        <v>33.333</v>
      </c>
      <c r="D23" s="20">
        <f t="shared" si="4"/>
        <v>28.209999999999997</v>
      </c>
      <c r="E23" s="20">
        <f t="shared" si="4"/>
        <v>0</v>
      </c>
      <c r="F23" s="20">
        <f t="shared" si="4"/>
        <v>0.248</v>
      </c>
      <c r="G23" s="20">
        <f t="shared" si="4"/>
        <v>4.872000000000001</v>
      </c>
      <c r="H23" s="21">
        <f t="shared" si="4"/>
        <v>0.003</v>
      </c>
      <c r="I23" s="19">
        <f t="shared" si="4"/>
        <v>0.155</v>
      </c>
      <c r="J23" s="20">
        <f t="shared" si="4"/>
        <v>0</v>
      </c>
      <c r="K23" s="20">
        <f t="shared" si="4"/>
        <v>0</v>
      </c>
      <c r="L23" s="20">
        <f t="shared" si="4"/>
        <v>0.155</v>
      </c>
      <c r="M23" s="19">
        <f t="shared" si="4"/>
        <v>177.803</v>
      </c>
      <c r="N23" s="20">
        <f t="shared" si="4"/>
        <v>176.751</v>
      </c>
      <c r="O23" s="20">
        <f t="shared" si="4"/>
        <v>0</v>
      </c>
      <c r="P23" s="20">
        <f t="shared" si="4"/>
        <v>0.682</v>
      </c>
      <c r="Q23" s="21">
        <f t="shared" si="4"/>
        <v>0.37</v>
      </c>
      <c r="R23" s="19">
        <f t="shared" si="4"/>
        <v>163.719</v>
      </c>
      <c r="S23" s="20">
        <f t="shared" si="4"/>
        <v>0</v>
      </c>
      <c r="T23" s="20">
        <f t="shared" si="4"/>
        <v>136.9</v>
      </c>
      <c r="U23" s="20">
        <f t="shared" si="4"/>
        <v>0</v>
      </c>
      <c r="V23" s="21">
        <f t="shared" si="4"/>
        <v>26.819000000000003</v>
      </c>
      <c r="W23" s="19">
        <f t="shared" si="4"/>
        <v>0.745</v>
      </c>
      <c r="X23" s="19">
        <f t="shared" si="4"/>
        <v>743.0019999999998</v>
      </c>
      <c r="Y23" s="20">
        <f t="shared" si="4"/>
        <v>743.0019999999998</v>
      </c>
      <c r="Z23" s="20">
        <f t="shared" si="4"/>
        <v>0</v>
      </c>
      <c r="AA23" s="19">
        <f t="shared" si="4"/>
        <v>13.065</v>
      </c>
      <c r="AB23" s="19">
        <f t="shared" si="4"/>
        <v>56.577</v>
      </c>
      <c r="AC23" s="19">
        <f t="shared" si="4"/>
        <v>519.162</v>
      </c>
      <c r="AD23" s="19">
        <f t="shared" si="4"/>
        <v>26383.295000000002</v>
      </c>
      <c r="AE23" s="20">
        <f t="shared" si="4"/>
        <v>22493.621</v>
      </c>
      <c r="AF23" s="20">
        <f t="shared" si="4"/>
        <v>2817.289</v>
      </c>
      <c r="AG23" s="20">
        <f t="shared" si="4"/>
        <v>646.407</v>
      </c>
      <c r="AH23" s="21">
        <f t="shared" si="4"/>
        <v>425.978</v>
      </c>
      <c r="AI23" s="121">
        <f t="shared" si="4"/>
        <v>83.35300000000001</v>
      </c>
    </row>
    <row r="24" spans="2:35" ht="19.5" customHeight="1" thickTop="1">
      <c r="B24" s="24" t="s">
        <v>62</v>
      </c>
      <c r="C24" s="56">
        <f aca="true" t="shared" si="5" ref="C24:C36">SUM(D24:H24)</f>
        <v>3.731</v>
      </c>
      <c r="D24" s="29"/>
      <c r="E24" s="29"/>
      <c r="F24" s="29"/>
      <c r="G24" s="29">
        <v>3.731</v>
      </c>
      <c r="H24" s="30"/>
      <c r="I24" s="28">
        <f aca="true" t="shared" si="6" ref="I24:I36">SUM(J24:L24)</f>
        <v>0</v>
      </c>
      <c r="J24" s="29"/>
      <c r="K24" s="29"/>
      <c r="L24" s="29"/>
      <c r="M24" s="28">
        <f aca="true" t="shared" si="7" ref="M24:M36">SUM(N24:Q24)</f>
        <v>27.721</v>
      </c>
      <c r="N24" s="29">
        <v>27.351</v>
      </c>
      <c r="O24" s="29"/>
      <c r="P24" s="29"/>
      <c r="Q24" s="30">
        <v>0.37</v>
      </c>
      <c r="R24" s="28">
        <f aca="true" t="shared" si="8" ref="R24:R36">SUM(S24:V24)</f>
        <v>28.698</v>
      </c>
      <c r="S24" s="29"/>
      <c r="T24" s="29">
        <v>3.189</v>
      </c>
      <c r="U24" s="29"/>
      <c r="V24" s="30">
        <v>25.509</v>
      </c>
      <c r="W24" s="28"/>
      <c r="X24" s="28">
        <f aca="true" t="shared" si="9" ref="X24:X36">SUM(Y24:Z24)</f>
        <v>560.9929999999999</v>
      </c>
      <c r="Y24" s="29">
        <v>560.9929999999999</v>
      </c>
      <c r="Z24" s="29"/>
      <c r="AA24" s="28">
        <v>13.065</v>
      </c>
      <c r="AB24" s="28"/>
      <c r="AC24" s="28">
        <v>221.608</v>
      </c>
      <c r="AD24" s="28">
        <f aca="true" t="shared" si="10" ref="AD24:AD36">SUM(AE24:AH24)</f>
        <v>731.868</v>
      </c>
      <c r="AE24" s="29">
        <v>605.869</v>
      </c>
      <c r="AF24" s="29">
        <v>124.476</v>
      </c>
      <c r="AG24" s="29">
        <v>0.177</v>
      </c>
      <c r="AH24" s="30">
        <v>1.346</v>
      </c>
      <c r="AI24" s="122">
        <v>27.421</v>
      </c>
    </row>
    <row r="25" spans="2:35" ht="19.5" customHeight="1">
      <c r="B25" s="33" t="s">
        <v>63</v>
      </c>
      <c r="C25" s="57">
        <f t="shared" si="5"/>
        <v>23.177999999999997</v>
      </c>
      <c r="D25" s="38">
        <v>22.33</v>
      </c>
      <c r="E25" s="38"/>
      <c r="F25" s="38"/>
      <c r="G25" s="38">
        <v>0.848</v>
      </c>
      <c r="H25" s="39"/>
      <c r="I25" s="37">
        <f t="shared" si="6"/>
        <v>0</v>
      </c>
      <c r="J25" s="38"/>
      <c r="K25" s="38"/>
      <c r="L25" s="38"/>
      <c r="M25" s="37">
        <f t="shared" si="7"/>
        <v>0</v>
      </c>
      <c r="N25" s="38">
        <v>0</v>
      </c>
      <c r="O25" s="38"/>
      <c r="P25" s="38"/>
      <c r="Q25" s="39"/>
      <c r="R25" s="37">
        <f t="shared" si="8"/>
        <v>0.213</v>
      </c>
      <c r="S25" s="38"/>
      <c r="T25" s="38"/>
      <c r="U25" s="38"/>
      <c r="V25" s="39">
        <v>0.213</v>
      </c>
      <c r="W25" s="37"/>
      <c r="X25" s="37">
        <f t="shared" si="9"/>
        <v>17.32</v>
      </c>
      <c r="Y25" s="38">
        <v>17.32</v>
      </c>
      <c r="Z25" s="38"/>
      <c r="AA25" s="37"/>
      <c r="AB25" s="37"/>
      <c r="AC25" s="37">
        <v>27.361</v>
      </c>
      <c r="AD25" s="37">
        <f t="shared" si="10"/>
        <v>0.088</v>
      </c>
      <c r="AE25" s="38">
        <v>0.061</v>
      </c>
      <c r="AF25" s="38"/>
      <c r="AG25" s="38"/>
      <c r="AH25" s="39">
        <v>0.027</v>
      </c>
      <c r="AI25" s="123">
        <v>55.023</v>
      </c>
    </row>
    <row r="26" spans="2:35" ht="19.5" customHeight="1">
      <c r="B26" s="33" t="s">
        <v>64</v>
      </c>
      <c r="C26" s="57">
        <f t="shared" si="5"/>
        <v>6.158</v>
      </c>
      <c r="D26" s="38">
        <v>5.88</v>
      </c>
      <c r="E26" s="38"/>
      <c r="F26" s="38">
        <v>0.235</v>
      </c>
      <c r="G26" s="38">
        <v>0.043</v>
      </c>
      <c r="H26" s="39"/>
      <c r="I26" s="37">
        <f t="shared" si="6"/>
        <v>0</v>
      </c>
      <c r="J26" s="38"/>
      <c r="K26" s="38"/>
      <c r="L26" s="38"/>
      <c r="M26" s="37">
        <f t="shared" si="7"/>
        <v>0</v>
      </c>
      <c r="N26" s="38"/>
      <c r="O26" s="38"/>
      <c r="P26" s="38"/>
      <c r="Q26" s="39"/>
      <c r="R26" s="37">
        <f t="shared" si="8"/>
        <v>0.146</v>
      </c>
      <c r="S26" s="38"/>
      <c r="T26" s="38"/>
      <c r="U26" s="38"/>
      <c r="V26" s="39">
        <v>0.146</v>
      </c>
      <c r="W26" s="37"/>
      <c r="X26" s="37">
        <f t="shared" si="9"/>
        <v>10.620000000000001</v>
      </c>
      <c r="Y26" s="38">
        <v>10.620000000000001</v>
      </c>
      <c r="Z26" s="38"/>
      <c r="AA26" s="37"/>
      <c r="AB26" s="37"/>
      <c r="AC26" s="37">
        <v>2.542</v>
      </c>
      <c r="AD26" s="37">
        <f t="shared" si="10"/>
        <v>0.012</v>
      </c>
      <c r="AE26" s="38">
        <v>0.012</v>
      </c>
      <c r="AF26" s="38"/>
      <c r="AG26" s="38"/>
      <c r="AH26" s="39"/>
      <c r="AI26" s="123"/>
    </row>
    <row r="27" spans="2:35" ht="19.5" customHeight="1">
      <c r="B27" s="33" t="s">
        <v>65</v>
      </c>
      <c r="C27" s="57">
        <f t="shared" si="5"/>
        <v>0</v>
      </c>
      <c r="D27" s="38"/>
      <c r="E27" s="38"/>
      <c r="F27" s="38"/>
      <c r="G27" s="38"/>
      <c r="H27" s="39"/>
      <c r="I27" s="37">
        <f t="shared" si="6"/>
        <v>0.155</v>
      </c>
      <c r="J27" s="38"/>
      <c r="K27" s="38"/>
      <c r="L27" s="38">
        <v>0.155</v>
      </c>
      <c r="M27" s="37">
        <f t="shared" si="7"/>
        <v>146</v>
      </c>
      <c r="N27" s="38">
        <v>146</v>
      </c>
      <c r="O27" s="38"/>
      <c r="P27" s="38"/>
      <c r="Q27" s="39"/>
      <c r="R27" s="37">
        <f t="shared" si="8"/>
        <v>0.8</v>
      </c>
      <c r="S27" s="38"/>
      <c r="T27" s="38"/>
      <c r="U27" s="38"/>
      <c r="V27" s="39">
        <v>0.8</v>
      </c>
      <c r="W27" s="37">
        <v>0.018</v>
      </c>
      <c r="X27" s="37">
        <f t="shared" si="9"/>
        <v>125.296</v>
      </c>
      <c r="Y27" s="38">
        <v>125.296</v>
      </c>
      <c r="Z27" s="38"/>
      <c r="AA27" s="37"/>
      <c r="AB27" s="37"/>
      <c r="AC27" s="37">
        <v>236.692</v>
      </c>
      <c r="AD27" s="37">
        <f t="shared" si="10"/>
        <v>25644.84</v>
      </c>
      <c r="AE27" s="38">
        <v>21884.844</v>
      </c>
      <c r="AF27" s="38">
        <v>2691.6380000000004</v>
      </c>
      <c r="AG27" s="38">
        <v>646.23</v>
      </c>
      <c r="AH27" s="39">
        <v>422.12800000000004</v>
      </c>
      <c r="AI27" s="123"/>
    </row>
    <row r="28" spans="2:35" ht="19.5" customHeight="1">
      <c r="B28" s="33" t="s">
        <v>66</v>
      </c>
      <c r="C28" s="57">
        <f t="shared" si="5"/>
        <v>0</v>
      </c>
      <c r="D28" s="38"/>
      <c r="E28" s="38"/>
      <c r="F28" s="38"/>
      <c r="G28" s="38"/>
      <c r="H28" s="39"/>
      <c r="I28" s="37">
        <f t="shared" si="6"/>
        <v>0</v>
      </c>
      <c r="J28" s="38"/>
      <c r="K28" s="38"/>
      <c r="L28" s="38"/>
      <c r="M28" s="37">
        <f t="shared" si="7"/>
        <v>0</v>
      </c>
      <c r="N28" s="38"/>
      <c r="O28" s="38"/>
      <c r="P28" s="38"/>
      <c r="Q28" s="39"/>
      <c r="R28" s="37">
        <f t="shared" si="8"/>
        <v>0</v>
      </c>
      <c r="S28" s="38"/>
      <c r="T28" s="38"/>
      <c r="U28" s="38"/>
      <c r="V28" s="39"/>
      <c r="W28" s="37"/>
      <c r="X28" s="37">
        <f t="shared" si="9"/>
        <v>0</v>
      </c>
      <c r="Y28" s="38"/>
      <c r="Z28" s="38"/>
      <c r="AA28" s="37"/>
      <c r="AB28" s="37"/>
      <c r="AC28" s="37">
        <v>7.6</v>
      </c>
      <c r="AD28" s="37">
        <f t="shared" si="10"/>
        <v>0</v>
      </c>
      <c r="AE28" s="38"/>
      <c r="AF28" s="38"/>
      <c r="AG28" s="38"/>
      <c r="AH28" s="39"/>
      <c r="AI28" s="123"/>
    </row>
    <row r="29" spans="2:35" ht="19.5" customHeight="1">
      <c r="B29" s="33" t="s">
        <v>67</v>
      </c>
      <c r="C29" s="57">
        <f t="shared" si="5"/>
        <v>0</v>
      </c>
      <c r="D29" s="38"/>
      <c r="E29" s="38"/>
      <c r="F29" s="38"/>
      <c r="G29" s="38"/>
      <c r="H29" s="39"/>
      <c r="I29" s="37">
        <f t="shared" si="6"/>
        <v>0</v>
      </c>
      <c r="J29" s="38"/>
      <c r="K29" s="38"/>
      <c r="L29" s="38"/>
      <c r="M29" s="37">
        <f t="shared" si="7"/>
        <v>0</v>
      </c>
      <c r="N29" s="38"/>
      <c r="O29" s="38"/>
      <c r="P29" s="38"/>
      <c r="Q29" s="39"/>
      <c r="R29" s="37">
        <f t="shared" si="8"/>
        <v>0</v>
      </c>
      <c r="S29" s="38"/>
      <c r="T29" s="38"/>
      <c r="U29" s="38"/>
      <c r="V29" s="39"/>
      <c r="W29" s="37"/>
      <c r="X29" s="37">
        <f t="shared" si="9"/>
        <v>0</v>
      </c>
      <c r="Y29" s="38"/>
      <c r="Z29" s="38"/>
      <c r="AA29" s="37"/>
      <c r="AB29" s="37"/>
      <c r="AC29" s="37"/>
      <c r="AD29" s="37">
        <f t="shared" si="10"/>
        <v>0</v>
      </c>
      <c r="AE29" s="38"/>
      <c r="AF29" s="38"/>
      <c r="AG29" s="38"/>
      <c r="AH29" s="39"/>
      <c r="AI29" s="123"/>
    </row>
    <row r="30" spans="2:35" ht="19.5" customHeight="1">
      <c r="B30" s="41" t="s">
        <v>68</v>
      </c>
      <c r="C30" s="57">
        <f t="shared" si="5"/>
        <v>0</v>
      </c>
      <c r="D30" s="38"/>
      <c r="E30" s="38"/>
      <c r="F30" s="38"/>
      <c r="G30" s="38"/>
      <c r="H30" s="39"/>
      <c r="I30" s="37">
        <f t="shared" si="6"/>
        <v>0</v>
      </c>
      <c r="J30" s="38"/>
      <c r="K30" s="38"/>
      <c r="L30" s="38"/>
      <c r="M30" s="37">
        <f t="shared" si="7"/>
        <v>0</v>
      </c>
      <c r="N30" s="38"/>
      <c r="O30" s="38"/>
      <c r="P30" s="38"/>
      <c r="Q30" s="39"/>
      <c r="R30" s="37">
        <f t="shared" si="8"/>
        <v>0</v>
      </c>
      <c r="S30" s="38"/>
      <c r="T30" s="38"/>
      <c r="U30" s="38"/>
      <c r="V30" s="39"/>
      <c r="W30" s="37"/>
      <c r="X30" s="37">
        <f t="shared" si="9"/>
        <v>0</v>
      </c>
      <c r="Y30" s="38"/>
      <c r="Z30" s="38"/>
      <c r="AA30" s="37"/>
      <c r="AB30" s="37"/>
      <c r="AC30" s="37"/>
      <c r="AD30" s="37">
        <f t="shared" si="10"/>
        <v>0</v>
      </c>
      <c r="AE30" s="38"/>
      <c r="AF30" s="38"/>
      <c r="AG30" s="38"/>
      <c r="AH30" s="39"/>
      <c r="AI30" s="123"/>
    </row>
    <row r="31" spans="2:35" ht="19.5" customHeight="1">
      <c r="B31" s="41" t="s">
        <v>69</v>
      </c>
      <c r="C31" s="57">
        <f t="shared" si="5"/>
        <v>0.219</v>
      </c>
      <c r="D31" s="38"/>
      <c r="E31" s="38"/>
      <c r="F31" s="38"/>
      <c r="G31" s="38">
        <v>0.219</v>
      </c>
      <c r="H31" s="39"/>
      <c r="I31" s="37">
        <f t="shared" si="6"/>
        <v>0</v>
      </c>
      <c r="J31" s="38"/>
      <c r="K31" s="38"/>
      <c r="L31" s="38"/>
      <c r="M31" s="37">
        <f t="shared" si="7"/>
        <v>1.082</v>
      </c>
      <c r="N31" s="38">
        <v>0.4</v>
      </c>
      <c r="O31" s="38"/>
      <c r="P31" s="38">
        <v>0.682</v>
      </c>
      <c r="Q31" s="39"/>
      <c r="R31" s="37">
        <f t="shared" si="8"/>
        <v>46.842</v>
      </c>
      <c r="S31" s="38"/>
      <c r="T31" s="38">
        <v>46.701</v>
      </c>
      <c r="U31" s="38"/>
      <c r="V31" s="39">
        <v>0.141</v>
      </c>
      <c r="W31" s="37"/>
      <c r="X31" s="37">
        <f t="shared" si="9"/>
        <v>23.261</v>
      </c>
      <c r="Y31" s="38">
        <v>23.261</v>
      </c>
      <c r="Z31" s="38"/>
      <c r="AA31" s="37"/>
      <c r="AB31" s="37">
        <v>38.199</v>
      </c>
      <c r="AC31" s="37">
        <v>13.699</v>
      </c>
      <c r="AD31" s="37">
        <f t="shared" si="10"/>
        <v>0.001</v>
      </c>
      <c r="AE31" s="38">
        <v>0.001</v>
      </c>
      <c r="AF31" s="38"/>
      <c r="AG31" s="38"/>
      <c r="AH31" s="39"/>
      <c r="AI31" s="123">
        <v>0.909</v>
      </c>
    </row>
    <row r="32" spans="2:35" ht="19.5" customHeight="1">
      <c r="B32" s="41" t="s">
        <v>70</v>
      </c>
      <c r="C32" s="57">
        <f t="shared" si="5"/>
        <v>0.003</v>
      </c>
      <c r="D32" s="38"/>
      <c r="E32" s="38"/>
      <c r="F32" s="38"/>
      <c r="G32" s="38"/>
      <c r="H32" s="39">
        <v>0.003</v>
      </c>
      <c r="I32" s="37">
        <f t="shared" si="6"/>
        <v>0</v>
      </c>
      <c r="J32" s="38"/>
      <c r="K32" s="38"/>
      <c r="L32" s="38"/>
      <c r="M32" s="37">
        <f t="shared" si="7"/>
        <v>3</v>
      </c>
      <c r="N32" s="38">
        <v>3</v>
      </c>
      <c r="O32" s="38"/>
      <c r="P32" s="38"/>
      <c r="Q32" s="39"/>
      <c r="R32" s="37">
        <f t="shared" si="8"/>
        <v>0</v>
      </c>
      <c r="S32" s="38"/>
      <c r="T32" s="38"/>
      <c r="U32" s="38"/>
      <c r="V32" s="39"/>
      <c r="W32" s="37">
        <v>0.727</v>
      </c>
      <c r="X32" s="37">
        <f t="shared" si="9"/>
        <v>3.0540000000000003</v>
      </c>
      <c r="Y32" s="38">
        <v>3.0540000000000003</v>
      </c>
      <c r="Z32" s="38"/>
      <c r="AA32" s="37"/>
      <c r="AB32" s="37">
        <v>18.378</v>
      </c>
      <c r="AC32" s="37">
        <v>3.766</v>
      </c>
      <c r="AD32" s="37">
        <f t="shared" si="10"/>
        <v>0.037000000000000005</v>
      </c>
      <c r="AE32" s="38">
        <v>0.037000000000000005</v>
      </c>
      <c r="AF32" s="38"/>
      <c r="AG32" s="38"/>
      <c r="AH32" s="39"/>
      <c r="AI32" s="123"/>
    </row>
    <row r="33" spans="2:35" ht="19.5" customHeight="1">
      <c r="B33" s="41" t="s">
        <v>71</v>
      </c>
      <c r="C33" s="57">
        <f t="shared" si="5"/>
        <v>0.040999999999999995</v>
      </c>
      <c r="D33" s="38"/>
      <c r="E33" s="38"/>
      <c r="F33" s="38">
        <v>0.011</v>
      </c>
      <c r="G33" s="38">
        <v>0.03</v>
      </c>
      <c r="H33" s="39"/>
      <c r="I33" s="37">
        <f t="shared" si="6"/>
        <v>0</v>
      </c>
      <c r="J33" s="38"/>
      <c r="K33" s="38"/>
      <c r="L33" s="38"/>
      <c r="M33" s="37">
        <f t="shared" si="7"/>
        <v>0</v>
      </c>
      <c r="N33" s="38"/>
      <c r="O33" s="38"/>
      <c r="P33" s="38"/>
      <c r="Q33" s="39"/>
      <c r="R33" s="37">
        <f t="shared" si="8"/>
        <v>87.02000000000001</v>
      </c>
      <c r="S33" s="38"/>
      <c r="T33" s="38">
        <v>87.01</v>
      </c>
      <c r="U33" s="38"/>
      <c r="V33" s="39">
        <v>0.01</v>
      </c>
      <c r="W33" s="37"/>
      <c r="X33" s="37">
        <f t="shared" si="9"/>
        <v>2.2569999999999997</v>
      </c>
      <c r="Y33" s="38">
        <v>2.2569999999999997</v>
      </c>
      <c r="Z33" s="38"/>
      <c r="AA33" s="37"/>
      <c r="AB33" s="37"/>
      <c r="AC33" s="37">
        <v>3.995</v>
      </c>
      <c r="AD33" s="37">
        <f t="shared" si="10"/>
        <v>6.050000000000001</v>
      </c>
      <c r="AE33" s="38">
        <v>2.761</v>
      </c>
      <c r="AF33" s="38">
        <v>0.812</v>
      </c>
      <c r="AG33" s="38"/>
      <c r="AH33" s="39">
        <v>2.477</v>
      </c>
      <c r="AI33" s="123"/>
    </row>
    <row r="34" spans="2:35" ht="19.5" customHeight="1">
      <c r="B34" s="41" t="s">
        <v>72</v>
      </c>
      <c r="C34" s="57">
        <f t="shared" si="5"/>
        <v>0.003</v>
      </c>
      <c r="D34" s="38"/>
      <c r="E34" s="38"/>
      <c r="F34" s="38">
        <v>0.002</v>
      </c>
      <c r="G34" s="38">
        <v>0.001</v>
      </c>
      <c r="H34" s="39"/>
      <c r="I34" s="37">
        <f t="shared" si="6"/>
        <v>0</v>
      </c>
      <c r="J34" s="38"/>
      <c r="K34" s="38"/>
      <c r="L34" s="38"/>
      <c r="M34" s="37">
        <f t="shared" si="7"/>
        <v>0</v>
      </c>
      <c r="N34" s="38"/>
      <c r="O34" s="38"/>
      <c r="P34" s="38"/>
      <c r="Q34" s="39"/>
      <c r="R34" s="37">
        <f t="shared" si="8"/>
        <v>0</v>
      </c>
      <c r="S34" s="38"/>
      <c r="T34" s="38"/>
      <c r="U34" s="38"/>
      <c r="V34" s="39"/>
      <c r="W34" s="37"/>
      <c r="X34" s="37">
        <f t="shared" si="9"/>
        <v>0.19899999999999998</v>
      </c>
      <c r="Y34" s="38">
        <v>0.19899999999999998</v>
      </c>
      <c r="Z34" s="38"/>
      <c r="AA34" s="37"/>
      <c r="AB34" s="37"/>
      <c r="AC34" s="37">
        <v>1.843</v>
      </c>
      <c r="AD34" s="37">
        <f t="shared" si="10"/>
        <v>0.365</v>
      </c>
      <c r="AE34" s="38">
        <v>0.002</v>
      </c>
      <c r="AF34" s="38">
        <v>0.363</v>
      </c>
      <c r="AG34" s="38"/>
      <c r="AH34" s="39"/>
      <c r="AI34" s="123"/>
    </row>
    <row r="35" spans="2:35" ht="19.5" customHeight="1">
      <c r="B35" s="33" t="s">
        <v>73</v>
      </c>
      <c r="C35" s="124">
        <f t="shared" si="5"/>
        <v>0</v>
      </c>
      <c r="D35" s="118"/>
      <c r="E35" s="118"/>
      <c r="F35" s="118"/>
      <c r="G35" s="118"/>
      <c r="H35" s="119"/>
      <c r="I35" s="117">
        <f t="shared" si="6"/>
        <v>0</v>
      </c>
      <c r="J35" s="118"/>
      <c r="K35" s="118"/>
      <c r="L35" s="118"/>
      <c r="M35" s="117">
        <f t="shared" si="7"/>
        <v>0</v>
      </c>
      <c r="N35" s="118"/>
      <c r="O35" s="118"/>
      <c r="P35" s="118"/>
      <c r="Q35" s="119"/>
      <c r="R35" s="117">
        <f t="shared" si="8"/>
        <v>0</v>
      </c>
      <c r="S35" s="118"/>
      <c r="T35" s="118"/>
      <c r="U35" s="118"/>
      <c r="V35" s="119"/>
      <c r="W35" s="117"/>
      <c r="X35" s="117">
        <f t="shared" si="9"/>
        <v>0</v>
      </c>
      <c r="Y35" s="118"/>
      <c r="Z35" s="118"/>
      <c r="AA35" s="117"/>
      <c r="AB35" s="117"/>
      <c r="AC35" s="117"/>
      <c r="AD35" s="117">
        <f t="shared" si="10"/>
        <v>0</v>
      </c>
      <c r="AE35" s="118"/>
      <c r="AF35" s="118"/>
      <c r="AG35" s="118"/>
      <c r="AH35" s="119"/>
      <c r="AI35" s="125"/>
    </row>
    <row r="36" spans="2:35" ht="19.5" customHeight="1" thickBot="1">
      <c r="B36" s="42" t="s">
        <v>152</v>
      </c>
      <c r="C36" s="58">
        <f t="shared" si="5"/>
        <v>0</v>
      </c>
      <c r="D36" s="47"/>
      <c r="E36" s="47"/>
      <c r="F36" s="47"/>
      <c r="G36" s="47"/>
      <c r="H36" s="48"/>
      <c r="I36" s="46">
        <f t="shared" si="6"/>
        <v>0</v>
      </c>
      <c r="J36" s="47"/>
      <c r="K36" s="47"/>
      <c r="L36" s="47"/>
      <c r="M36" s="46">
        <f t="shared" si="7"/>
        <v>0</v>
      </c>
      <c r="N36" s="47"/>
      <c r="O36" s="47"/>
      <c r="P36" s="47"/>
      <c r="Q36" s="48"/>
      <c r="R36" s="46">
        <f t="shared" si="8"/>
        <v>0</v>
      </c>
      <c r="S36" s="47"/>
      <c r="T36" s="47"/>
      <c r="U36" s="47"/>
      <c r="V36" s="48"/>
      <c r="W36" s="46"/>
      <c r="X36" s="46">
        <f t="shared" si="9"/>
        <v>0.002</v>
      </c>
      <c r="Y36" s="47">
        <v>0.002</v>
      </c>
      <c r="Z36" s="47"/>
      <c r="AA36" s="46"/>
      <c r="AB36" s="46"/>
      <c r="AC36" s="46">
        <v>0.056</v>
      </c>
      <c r="AD36" s="46">
        <f t="shared" si="10"/>
        <v>0.034</v>
      </c>
      <c r="AE36" s="47">
        <v>0.034</v>
      </c>
      <c r="AF36" s="47"/>
      <c r="AG36" s="47"/>
      <c r="AH36" s="48"/>
      <c r="AI36" s="126"/>
    </row>
  </sheetData>
  <sheetProtection/>
  <mergeCells count="22">
    <mergeCell ref="AA21:AA22"/>
    <mergeCell ref="AB21:AB22"/>
    <mergeCell ref="AD21:AD22"/>
    <mergeCell ref="AE21:AH21"/>
    <mergeCell ref="AI21:AI22"/>
    <mergeCell ref="W21:W22"/>
    <mergeCell ref="AC21:AC22"/>
    <mergeCell ref="M21:M22"/>
    <mergeCell ref="R21:R22"/>
    <mergeCell ref="I21:I22"/>
    <mergeCell ref="X21:X22"/>
    <mergeCell ref="S21:V21"/>
    <mergeCell ref="J3:J4"/>
    <mergeCell ref="N21:Q21"/>
    <mergeCell ref="B3:B4"/>
    <mergeCell ref="C3:C4"/>
    <mergeCell ref="D3:D4"/>
    <mergeCell ref="B21:B22"/>
    <mergeCell ref="D21:H21"/>
    <mergeCell ref="C21:C22"/>
    <mergeCell ref="E3:E4"/>
    <mergeCell ref="F3:F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36"/>
  <sheetViews>
    <sheetView showZeros="0" view="pageBreakPreview" zoomScale="60" zoomScaleNormal="80" zoomScalePageLayoutView="0" workbookViewId="0" topLeftCell="A13">
      <selection activeCell="AM13" sqref="AM13"/>
    </sheetView>
  </sheetViews>
  <sheetFormatPr defaultColWidth="9.140625" defaultRowHeight="13.5" customHeight="1"/>
  <cols>
    <col min="1" max="1" width="2.7109375" style="15" customWidth="1"/>
    <col min="2" max="2" width="23.140625" style="15" customWidth="1"/>
    <col min="3" max="3" width="8.28125" style="15" customWidth="1"/>
    <col min="4" max="9" width="6.7109375" style="15" customWidth="1"/>
    <col min="10" max="10" width="8.28125" style="15" customWidth="1"/>
    <col min="11" max="38" width="6.7109375" style="15" customWidth="1"/>
    <col min="39" max="16384" width="9.140625" style="15" customWidth="1"/>
  </cols>
  <sheetData>
    <row r="1" spans="2:36" s="109" customFormat="1" ht="17.25" customHeight="1">
      <c r="B1" s="110" t="s">
        <v>148</v>
      </c>
      <c r="Y1" s="111"/>
      <c r="AJ1" s="110"/>
    </row>
    <row r="2" s="1" customFormat="1" ht="16.5" customHeight="1" thickBot="1">
      <c r="AH2" s="113" t="s">
        <v>85</v>
      </c>
    </row>
    <row r="3" spans="2:35" s="2" customFormat="1" ht="13.5" customHeight="1">
      <c r="B3" s="148" t="s">
        <v>0</v>
      </c>
      <c r="C3" s="150" t="s">
        <v>1</v>
      </c>
      <c r="D3" s="152" t="s">
        <v>2</v>
      </c>
      <c r="E3" s="137" t="s">
        <v>140</v>
      </c>
      <c r="F3" s="141" t="s">
        <v>3</v>
      </c>
      <c r="G3" s="3"/>
      <c r="H3" s="3"/>
      <c r="I3" s="4"/>
      <c r="J3" s="142" t="s">
        <v>4</v>
      </c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</row>
    <row r="4" spans="2:35" s="2" customFormat="1" ht="132.75" customHeight="1" thickBot="1">
      <c r="B4" s="149"/>
      <c r="C4" s="151"/>
      <c r="D4" s="153"/>
      <c r="E4" s="138"/>
      <c r="F4" s="140"/>
      <c r="G4" s="9" t="s">
        <v>5</v>
      </c>
      <c r="H4" s="9" t="s">
        <v>6</v>
      </c>
      <c r="I4" s="10" t="s">
        <v>7</v>
      </c>
      <c r="J4" s="140"/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2" t="s">
        <v>23</v>
      </c>
      <c r="AA4" s="12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1" t="s">
        <v>30</v>
      </c>
      <c r="AH4" s="13" t="s">
        <v>31</v>
      </c>
      <c r="AI4" s="14"/>
    </row>
    <row r="5" spans="2:35" ht="19.5" customHeight="1" thickBot="1">
      <c r="B5" s="16" t="s">
        <v>32</v>
      </c>
      <c r="C5" s="17">
        <f aca="true" t="shared" si="0" ref="C5:AH5">SUM(C6:C18)</f>
        <v>144868.56900000005</v>
      </c>
      <c r="D5" s="18">
        <f t="shared" si="0"/>
        <v>0</v>
      </c>
      <c r="E5" s="18">
        <f t="shared" si="0"/>
        <v>0</v>
      </c>
      <c r="F5" s="19">
        <f t="shared" si="0"/>
        <v>1874.023</v>
      </c>
      <c r="G5" s="20">
        <f t="shared" si="0"/>
        <v>1147.949</v>
      </c>
      <c r="H5" s="20">
        <f t="shared" si="0"/>
        <v>276.218</v>
      </c>
      <c r="I5" s="21">
        <f t="shared" si="0"/>
        <v>449.856</v>
      </c>
      <c r="J5" s="19">
        <f t="shared" si="0"/>
        <v>114292.10299999999</v>
      </c>
      <c r="K5" s="20">
        <f t="shared" si="0"/>
        <v>87.894</v>
      </c>
      <c r="L5" s="20">
        <f t="shared" si="0"/>
        <v>2.941</v>
      </c>
      <c r="M5" s="20">
        <f t="shared" si="0"/>
        <v>29.146</v>
      </c>
      <c r="N5" s="20">
        <f t="shared" si="0"/>
        <v>171.23000000000002</v>
      </c>
      <c r="O5" s="20">
        <f t="shared" si="0"/>
        <v>1</v>
      </c>
      <c r="P5" s="20">
        <f t="shared" si="0"/>
        <v>118.264</v>
      </c>
      <c r="Q5" s="20">
        <f t="shared" si="0"/>
        <v>1807.7040000000002</v>
      </c>
      <c r="R5" s="20">
        <f t="shared" si="0"/>
        <v>29336.924000000003</v>
      </c>
      <c r="S5" s="20">
        <f t="shared" si="0"/>
        <v>4685.18</v>
      </c>
      <c r="T5" s="20">
        <f t="shared" si="0"/>
        <v>1209.464</v>
      </c>
      <c r="U5" s="20">
        <f t="shared" si="0"/>
        <v>936.364</v>
      </c>
      <c r="V5" s="20">
        <f t="shared" si="0"/>
        <v>0</v>
      </c>
      <c r="W5" s="20">
        <f t="shared" si="0"/>
        <v>236.439</v>
      </c>
      <c r="X5" s="20">
        <f t="shared" si="0"/>
        <v>46784.426999999996</v>
      </c>
      <c r="Y5" s="20">
        <f t="shared" si="0"/>
        <v>1343.455</v>
      </c>
      <c r="Z5" s="20">
        <f t="shared" si="0"/>
        <v>10140.047</v>
      </c>
      <c r="AA5" s="20">
        <f t="shared" si="0"/>
        <v>42.101000000000006</v>
      </c>
      <c r="AB5" s="20">
        <f t="shared" si="0"/>
        <v>2242.4339999999997</v>
      </c>
      <c r="AC5" s="20">
        <f t="shared" si="0"/>
        <v>23.403999999999996</v>
      </c>
      <c r="AD5" s="20">
        <f t="shared" si="0"/>
        <v>13441.878999999999</v>
      </c>
      <c r="AE5" s="20">
        <f t="shared" si="0"/>
        <v>671.4580000000001</v>
      </c>
      <c r="AF5" s="20">
        <f t="shared" si="0"/>
        <v>68.36699999999999</v>
      </c>
      <c r="AG5" s="20">
        <f t="shared" si="0"/>
        <v>291.00600000000014</v>
      </c>
      <c r="AH5" s="22">
        <f t="shared" si="0"/>
        <v>620.975</v>
      </c>
      <c r="AI5" s="23"/>
    </row>
    <row r="6" spans="2:35" ht="19.5" customHeight="1" thickTop="1">
      <c r="B6" s="24" t="s">
        <v>74</v>
      </c>
      <c r="C6" s="25">
        <f aca="true" t="shared" si="1" ref="C6:C18">E6+F6+J6+C24+I24+M24+R24+X24+AA24+AB24+AC24+AD24+AI24</f>
        <v>14313.839000000002</v>
      </c>
      <c r="D6" s="26"/>
      <c r="E6" s="27"/>
      <c r="F6" s="28">
        <f aca="true" t="shared" si="2" ref="F6:F18">SUM(G6:I6)</f>
        <v>13.902999999999999</v>
      </c>
      <c r="G6" s="29">
        <v>6.463</v>
      </c>
      <c r="H6" s="29"/>
      <c r="I6" s="30">
        <v>7.4399999999999995</v>
      </c>
      <c r="J6" s="28">
        <f aca="true" t="shared" si="3" ref="J6:J18">SUM(K6:AH6)</f>
        <v>12701.36</v>
      </c>
      <c r="K6" s="29">
        <v>41.998</v>
      </c>
      <c r="L6" s="29">
        <v>2.569</v>
      </c>
      <c r="M6" s="29">
        <v>28.969</v>
      </c>
      <c r="N6" s="29">
        <v>171.23000000000002</v>
      </c>
      <c r="O6" s="29">
        <v>1</v>
      </c>
      <c r="P6" s="29">
        <v>102.80199999999999</v>
      </c>
      <c r="Q6" s="29">
        <v>1497.4560000000001</v>
      </c>
      <c r="R6" s="29">
        <v>7365.383000000001</v>
      </c>
      <c r="S6" s="29">
        <v>25.05</v>
      </c>
      <c r="T6" s="29">
        <v>614.603</v>
      </c>
      <c r="U6" s="29">
        <v>935.173</v>
      </c>
      <c r="V6" s="29"/>
      <c r="W6" s="29">
        <v>204.048</v>
      </c>
      <c r="X6" s="29">
        <v>179.864</v>
      </c>
      <c r="Y6" s="29">
        <v>85.984</v>
      </c>
      <c r="Z6" s="29">
        <v>1013.0459999999999</v>
      </c>
      <c r="AA6" s="29">
        <v>13.088999999999999</v>
      </c>
      <c r="AB6" s="29">
        <v>201.058</v>
      </c>
      <c r="AC6" s="29">
        <v>21.246</v>
      </c>
      <c r="AD6" s="29">
        <v>43.276</v>
      </c>
      <c r="AE6" s="29">
        <v>47.556</v>
      </c>
      <c r="AF6" s="29">
        <v>13.236</v>
      </c>
      <c r="AG6" s="29">
        <v>88.417</v>
      </c>
      <c r="AH6" s="31">
        <v>4.307</v>
      </c>
      <c r="AI6" s="32"/>
    </row>
    <row r="7" spans="2:35" ht="19.5" customHeight="1">
      <c r="B7" s="33" t="s">
        <v>75</v>
      </c>
      <c r="C7" s="34">
        <f t="shared" si="1"/>
        <v>38599.65900000001</v>
      </c>
      <c r="D7" s="35"/>
      <c r="E7" s="36"/>
      <c r="F7" s="37">
        <f t="shared" si="2"/>
        <v>24.477</v>
      </c>
      <c r="G7" s="38">
        <v>1</v>
      </c>
      <c r="H7" s="38"/>
      <c r="I7" s="39">
        <v>23.477</v>
      </c>
      <c r="J7" s="37">
        <f t="shared" si="3"/>
        <v>38451.999</v>
      </c>
      <c r="K7" s="38">
        <v>6.818</v>
      </c>
      <c r="L7" s="38"/>
      <c r="M7" s="38"/>
      <c r="N7" s="38"/>
      <c r="O7" s="38"/>
      <c r="P7" s="38">
        <v>8</v>
      </c>
      <c r="Q7" s="38">
        <v>165.713</v>
      </c>
      <c r="R7" s="38">
        <v>9102.751</v>
      </c>
      <c r="S7" s="38">
        <v>881.054</v>
      </c>
      <c r="T7" s="38">
        <v>427.78499999999997</v>
      </c>
      <c r="U7" s="38"/>
      <c r="V7" s="38"/>
      <c r="W7" s="38">
        <v>0.47</v>
      </c>
      <c r="X7" s="38">
        <v>10727.515</v>
      </c>
      <c r="Y7" s="38">
        <v>608.8209999999999</v>
      </c>
      <c r="Z7" s="38">
        <v>6397.8</v>
      </c>
      <c r="AA7" s="38">
        <v>20.165000000000003</v>
      </c>
      <c r="AB7" s="38">
        <v>383.887</v>
      </c>
      <c r="AC7" s="38">
        <v>1.369</v>
      </c>
      <c r="AD7" s="38">
        <v>8786.62</v>
      </c>
      <c r="AE7" s="38">
        <v>361.21999999999997</v>
      </c>
      <c r="AF7" s="38">
        <v>42.26</v>
      </c>
      <c r="AG7" s="38">
        <v>189.32100000000003</v>
      </c>
      <c r="AH7" s="40">
        <v>340.43</v>
      </c>
      <c r="AI7" s="32"/>
    </row>
    <row r="8" spans="2:35" ht="19.5" customHeight="1">
      <c r="B8" s="33" t="s">
        <v>76</v>
      </c>
      <c r="C8" s="34">
        <f t="shared" si="1"/>
        <v>17315.148000000005</v>
      </c>
      <c r="D8" s="35"/>
      <c r="E8" s="36"/>
      <c r="F8" s="37">
        <f t="shared" si="2"/>
        <v>88.451</v>
      </c>
      <c r="G8" s="38">
        <v>2</v>
      </c>
      <c r="H8" s="38"/>
      <c r="I8" s="39">
        <v>86.451</v>
      </c>
      <c r="J8" s="37">
        <f t="shared" si="3"/>
        <v>17207.219000000005</v>
      </c>
      <c r="K8" s="38"/>
      <c r="L8" s="38">
        <v>0.001</v>
      </c>
      <c r="M8" s="38"/>
      <c r="N8" s="38"/>
      <c r="O8" s="38"/>
      <c r="P8" s="38">
        <v>7.462</v>
      </c>
      <c r="Q8" s="38">
        <v>107.64</v>
      </c>
      <c r="R8" s="38">
        <v>7750.737</v>
      </c>
      <c r="S8" s="38">
        <v>2788.07</v>
      </c>
      <c r="T8" s="38">
        <v>10.6</v>
      </c>
      <c r="U8" s="38">
        <v>0.96</v>
      </c>
      <c r="V8" s="38"/>
      <c r="W8" s="38"/>
      <c r="X8" s="38">
        <v>500.14200000000005</v>
      </c>
      <c r="Y8" s="38">
        <v>552.6550000000001</v>
      </c>
      <c r="Z8" s="38">
        <v>637.106</v>
      </c>
      <c r="AA8" s="38">
        <v>1.2939999999999998</v>
      </c>
      <c r="AB8" s="38">
        <v>34.039</v>
      </c>
      <c r="AC8" s="38">
        <v>0.052</v>
      </c>
      <c r="AD8" s="38">
        <v>4608.195</v>
      </c>
      <c r="AE8" s="38">
        <v>7.007000000000001</v>
      </c>
      <c r="AF8" s="38">
        <v>12.86</v>
      </c>
      <c r="AG8" s="38">
        <v>0.449</v>
      </c>
      <c r="AH8" s="40">
        <v>187.95</v>
      </c>
      <c r="AI8" s="32"/>
    </row>
    <row r="9" spans="2:35" ht="19.5" customHeight="1">
      <c r="B9" s="33" t="s">
        <v>77</v>
      </c>
      <c r="C9" s="34">
        <f t="shared" si="1"/>
        <v>26950.110999999997</v>
      </c>
      <c r="D9" s="35"/>
      <c r="E9" s="36"/>
      <c r="F9" s="37">
        <f t="shared" si="2"/>
        <v>0</v>
      </c>
      <c r="G9" s="38"/>
      <c r="H9" s="38"/>
      <c r="I9" s="39"/>
      <c r="J9" s="37">
        <f t="shared" si="3"/>
        <v>250.47699999999998</v>
      </c>
      <c r="K9" s="38">
        <v>2.676</v>
      </c>
      <c r="L9" s="38">
        <v>0.125</v>
      </c>
      <c r="M9" s="38">
        <v>0.177</v>
      </c>
      <c r="N9" s="38"/>
      <c r="O9" s="38"/>
      <c r="P9" s="38"/>
      <c r="Q9" s="38"/>
      <c r="R9" s="38">
        <v>243.821</v>
      </c>
      <c r="S9" s="38">
        <v>0.006</v>
      </c>
      <c r="T9" s="38">
        <v>1.882</v>
      </c>
      <c r="U9" s="38">
        <v>0.205</v>
      </c>
      <c r="V9" s="38"/>
      <c r="W9" s="38"/>
      <c r="X9" s="38">
        <v>1.018</v>
      </c>
      <c r="Y9" s="38">
        <v>0.016</v>
      </c>
      <c r="Z9" s="38">
        <v>0.042</v>
      </c>
      <c r="AA9" s="38">
        <v>0.188</v>
      </c>
      <c r="AB9" s="38">
        <v>0.021</v>
      </c>
      <c r="AC9" s="38"/>
      <c r="AD9" s="38"/>
      <c r="AE9" s="38">
        <v>0.012</v>
      </c>
      <c r="AF9" s="38">
        <v>0.011</v>
      </c>
      <c r="AG9" s="38">
        <v>0.22</v>
      </c>
      <c r="AH9" s="40">
        <v>0.057</v>
      </c>
      <c r="AI9" s="32"/>
    </row>
    <row r="10" spans="2:35" ht="19.5" customHeight="1">
      <c r="B10" s="33" t="s">
        <v>78</v>
      </c>
      <c r="C10" s="34">
        <f t="shared" si="1"/>
        <v>823.8539999999999</v>
      </c>
      <c r="D10" s="35"/>
      <c r="E10" s="36"/>
      <c r="F10" s="37">
        <f t="shared" si="2"/>
        <v>810.8159999999999</v>
      </c>
      <c r="G10" s="38">
        <v>410.486</v>
      </c>
      <c r="H10" s="38">
        <v>238.642</v>
      </c>
      <c r="I10" s="39">
        <v>161.688</v>
      </c>
      <c r="J10" s="37">
        <f t="shared" si="3"/>
        <v>5.438</v>
      </c>
      <c r="K10" s="38"/>
      <c r="L10" s="38"/>
      <c r="M10" s="38"/>
      <c r="N10" s="38"/>
      <c r="O10" s="38"/>
      <c r="P10" s="38"/>
      <c r="Q10" s="38"/>
      <c r="R10" s="38">
        <v>0.466</v>
      </c>
      <c r="S10" s="38">
        <v>0</v>
      </c>
      <c r="T10" s="38">
        <v>0.66</v>
      </c>
      <c r="U10" s="38"/>
      <c r="V10" s="38"/>
      <c r="W10" s="38"/>
      <c r="X10" s="38">
        <v>4.184</v>
      </c>
      <c r="Y10" s="38">
        <v>0.124</v>
      </c>
      <c r="Z10" s="38">
        <v>0.004</v>
      </c>
      <c r="AA10" s="38"/>
      <c r="AB10" s="38">
        <v>0</v>
      </c>
      <c r="AC10" s="38"/>
      <c r="AD10" s="38"/>
      <c r="AE10" s="38"/>
      <c r="AF10" s="38"/>
      <c r="AG10" s="38">
        <v>0</v>
      </c>
      <c r="AH10" s="40"/>
      <c r="AI10" s="32"/>
    </row>
    <row r="11" spans="2:35" ht="19.5" customHeight="1">
      <c r="B11" s="33" t="s">
        <v>79</v>
      </c>
      <c r="C11" s="34">
        <f t="shared" si="1"/>
        <v>70.38</v>
      </c>
      <c r="D11" s="35"/>
      <c r="E11" s="36"/>
      <c r="F11" s="37">
        <f t="shared" si="2"/>
        <v>0</v>
      </c>
      <c r="G11" s="38"/>
      <c r="H11" s="38"/>
      <c r="I11" s="39"/>
      <c r="J11" s="37">
        <f t="shared" si="3"/>
        <v>70.38</v>
      </c>
      <c r="K11" s="38"/>
      <c r="L11" s="38"/>
      <c r="M11" s="38"/>
      <c r="N11" s="38"/>
      <c r="O11" s="38"/>
      <c r="P11" s="38"/>
      <c r="Q11" s="38"/>
      <c r="R11" s="38">
        <v>0</v>
      </c>
      <c r="S11" s="38"/>
      <c r="T11" s="38"/>
      <c r="U11" s="38"/>
      <c r="V11" s="38"/>
      <c r="W11" s="38"/>
      <c r="X11" s="38"/>
      <c r="Y11" s="38">
        <v>70.38</v>
      </c>
      <c r="Z11" s="38"/>
      <c r="AA11" s="38"/>
      <c r="AB11" s="38"/>
      <c r="AC11" s="38"/>
      <c r="AD11" s="38"/>
      <c r="AE11" s="38"/>
      <c r="AF11" s="38"/>
      <c r="AG11" s="38"/>
      <c r="AH11" s="40"/>
      <c r="AI11" s="32"/>
    </row>
    <row r="12" spans="2:35" ht="19.5" customHeight="1">
      <c r="B12" s="41" t="s">
        <v>80</v>
      </c>
      <c r="C12" s="34">
        <f t="shared" si="1"/>
        <v>13.616</v>
      </c>
      <c r="D12" s="35"/>
      <c r="E12" s="36"/>
      <c r="F12" s="37">
        <f t="shared" si="2"/>
        <v>0</v>
      </c>
      <c r="G12" s="38"/>
      <c r="H12" s="38"/>
      <c r="I12" s="39"/>
      <c r="J12" s="37">
        <f t="shared" si="3"/>
        <v>13.616</v>
      </c>
      <c r="K12" s="38"/>
      <c r="L12" s="38"/>
      <c r="M12" s="38"/>
      <c r="N12" s="38"/>
      <c r="O12" s="38"/>
      <c r="P12" s="38"/>
      <c r="Q12" s="38"/>
      <c r="R12" s="38">
        <v>1</v>
      </c>
      <c r="S12" s="38"/>
      <c r="T12" s="38"/>
      <c r="U12" s="38"/>
      <c r="V12" s="38"/>
      <c r="W12" s="38"/>
      <c r="X12" s="38"/>
      <c r="Y12" s="38"/>
      <c r="Z12" s="38">
        <v>12.616</v>
      </c>
      <c r="AA12" s="38"/>
      <c r="AB12" s="38"/>
      <c r="AC12" s="38"/>
      <c r="AD12" s="38"/>
      <c r="AE12" s="38"/>
      <c r="AF12" s="38"/>
      <c r="AG12" s="38"/>
      <c r="AH12" s="40"/>
      <c r="AI12" s="32"/>
    </row>
    <row r="13" spans="2:35" ht="19.5" customHeight="1">
      <c r="B13" s="41" t="s">
        <v>81</v>
      </c>
      <c r="C13" s="34">
        <f t="shared" si="1"/>
        <v>1960.614</v>
      </c>
      <c r="D13" s="35"/>
      <c r="E13" s="36"/>
      <c r="F13" s="37">
        <f t="shared" si="2"/>
        <v>0</v>
      </c>
      <c r="G13" s="38"/>
      <c r="H13" s="38"/>
      <c r="I13" s="39"/>
      <c r="J13" s="37">
        <f t="shared" si="3"/>
        <v>1836.4019999999996</v>
      </c>
      <c r="K13" s="38">
        <v>0.305</v>
      </c>
      <c r="L13" s="38"/>
      <c r="M13" s="38"/>
      <c r="N13" s="38"/>
      <c r="O13" s="38"/>
      <c r="P13" s="38"/>
      <c r="Q13" s="38">
        <v>17.467</v>
      </c>
      <c r="R13" s="38">
        <v>699.261</v>
      </c>
      <c r="S13" s="38">
        <v>929</v>
      </c>
      <c r="T13" s="38">
        <v>108.286</v>
      </c>
      <c r="U13" s="38">
        <v>0.002</v>
      </c>
      <c r="V13" s="38"/>
      <c r="W13" s="38"/>
      <c r="X13" s="38">
        <v>0.105</v>
      </c>
      <c r="Y13" s="38">
        <v>17.674</v>
      </c>
      <c r="Z13" s="38">
        <v>43.216</v>
      </c>
      <c r="AA13" s="38">
        <v>5.455000000000001</v>
      </c>
      <c r="AB13" s="38">
        <v>8.763</v>
      </c>
      <c r="AC13" s="38">
        <v>0.636</v>
      </c>
      <c r="AD13" s="38">
        <v>0.265</v>
      </c>
      <c r="AE13" s="38">
        <v>1.463</v>
      </c>
      <c r="AF13" s="38"/>
      <c r="AG13" s="38">
        <v>4.504</v>
      </c>
      <c r="AH13" s="40"/>
      <c r="AI13" s="32"/>
    </row>
    <row r="14" spans="2:35" ht="19.5" customHeight="1">
      <c r="B14" s="41" t="s">
        <v>82</v>
      </c>
      <c r="C14" s="34">
        <f t="shared" si="1"/>
        <v>5116.7429999999995</v>
      </c>
      <c r="D14" s="35"/>
      <c r="E14" s="36"/>
      <c r="F14" s="37">
        <f t="shared" si="2"/>
        <v>936.376</v>
      </c>
      <c r="G14" s="38">
        <v>728</v>
      </c>
      <c r="H14" s="38">
        <v>37.576</v>
      </c>
      <c r="I14" s="39">
        <v>170.8</v>
      </c>
      <c r="J14" s="37">
        <f t="shared" si="3"/>
        <v>4152.129</v>
      </c>
      <c r="K14" s="38">
        <v>35.003</v>
      </c>
      <c r="L14" s="38"/>
      <c r="M14" s="38"/>
      <c r="N14" s="38"/>
      <c r="O14" s="38"/>
      <c r="P14" s="38"/>
      <c r="Q14" s="38">
        <v>15.894</v>
      </c>
      <c r="R14" s="38">
        <v>2077.293</v>
      </c>
      <c r="S14" s="38">
        <v>37</v>
      </c>
      <c r="T14" s="38">
        <v>45.628</v>
      </c>
      <c r="U14" s="38">
        <v>0.024</v>
      </c>
      <c r="V14" s="38"/>
      <c r="W14" s="38">
        <v>10</v>
      </c>
      <c r="X14" s="38">
        <v>34.738</v>
      </c>
      <c r="Y14" s="38">
        <v>2.072</v>
      </c>
      <c r="Z14" s="38">
        <v>110.1</v>
      </c>
      <c r="AA14" s="38">
        <v>1.902</v>
      </c>
      <c r="AB14" s="38">
        <v>1557.579</v>
      </c>
      <c r="AC14" s="38">
        <v>0.016</v>
      </c>
      <c r="AD14" s="38"/>
      <c r="AE14" s="38">
        <v>204.001</v>
      </c>
      <c r="AF14" s="38"/>
      <c r="AG14" s="38">
        <v>8.095</v>
      </c>
      <c r="AH14" s="40">
        <v>12.784</v>
      </c>
      <c r="AI14" s="32"/>
    </row>
    <row r="15" spans="2:35" ht="19.5" customHeight="1">
      <c r="B15" s="41" t="s">
        <v>83</v>
      </c>
      <c r="C15" s="34">
        <f t="shared" si="1"/>
        <v>3680.4860000000003</v>
      </c>
      <c r="D15" s="35"/>
      <c r="E15" s="36"/>
      <c r="F15" s="37">
        <f t="shared" si="2"/>
        <v>0</v>
      </c>
      <c r="G15" s="38"/>
      <c r="H15" s="38"/>
      <c r="I15" s="39"/>
      <c r="J15" s="37">
        <f t="shared" si="3"/>
        <v>3581.4660000000003</v>
      </c>
      <c r="K15" s="38">
        <v>1.093</v>
      </c>
      <c r="L15" s="38">
        <v>0.246</v>
      </c>
      <c r="M15" s="38"/>
      <c r="N15" s="38"/>
      <c r="O15" s="38"/>
      <c r="P15" s="38"/>
      <c r="Q15" s="38">
        <v>1.645</v>
      </c>
      <c r="R15" s="38">
        <v>1519.8029999999999</v>
      </c>
      <c r="S15" s="38"/>
      <c r="T15" s="38">
        <v>0.02</v>
      </c>
      <c r="U15" s="38"/>
      <c r="V15" s="38"/>
      <c r="W15" s="38">
        <v>5.921</v>
      </c>
      <c r="X15" s="38">
        <v>65.853</v>
      </c>
      <c r="Y15" s="38">
        <v>5.729</v>
      </c>
      <c r="Z15" s="38">
        <v>1910.811</v>
      </c>
      <c r="AA15" s="38"/>
      <c r="AB15" s="38">
        <v>9.3</v>
      </c>
      <c r="AC15" s="38">
        <v>0.079</v>
      </c>
      <c r="AD15" s="38">
        <v>3.49</v>
      </c>
      <c r="AE15" s="38">
        <v>49.956</v>
      </c>
      <c r="AF15" s="38"/>
      <c r="AG15" s="38"/>
      <c r="AH15" s="40">
        <v>7.52</v>
      </c>
      <c r="AI15" s="32"/>
    </row>
    <row r="16" spans="2:35" ht="19.5" customHeight="1">
      <c r="B16" s="41" t="s">
        <v>84</v>
      </c>
      <c r="C16" s="34">
        <f t="shared" si="1"/>
        <v>689.22</v>
      </c>
      <c r="D16" s="35"/>
      <c r="E16" s="36"/>
      <c r="F16" s="37">
        <f t="shared" si="2"/>
        <v>0</v>
      </c>
      <c r="G16" s="38"/>
      <c r="H16" s="38"/>
      <c r="I16" s="39"/>
      <c r="J16" s="37">
        <f t="shared" si="3"/>
        <v>686.8100000000001</v>
      </c>
      <c r="K16" s="38">
        <v>0.001</v>
      </c>
      <c r="L16" s="38"/>
      <c r="M16" s="38"/>
      <c r="N16" s="38"/>
      <c r="O16" s="38"/>
      <c r="P16" s="38"/>
      <c r="Q16" s="38">
        <v>1.876</v>
      </c>
      <c r="R16" s="38">
        <v>576.4069999999999</v>
      </c>
      <c r="S16" s="38">
        <v>25</v>
      </c>
      <c r="T16" s="38"/>
      <c r="U16" s="38"/>
      <c r="V16" s="38"/>
      <c r="W16" s="38"/>
      <c r="X16" s="38"/>
      <c r="Y16" s="38"/>
      <c r="Z16" s="38">
        <v>15.306</v>
      </c>
      <c r="AA16" s="38"/>
      <c r="AB16" s="38">
        <v>0.047</v>
      </c>
      <c r="AC16" s="38">
        <v>0.003</v>
      </c>
      <c r="AD16" s="38"/>
      <c r="AE16" s="38">
        <v>0.243</v>
      </c>
      <c r="AF16" s="38"/>
      <c r="AG16" s="38">
        <v>0</v>
      </c>
      <c r="AH16" s="40">
        <v>67.927</v>
      </c>
      <c r="AI16" s="32"/>
    </row>
    <row r="17" spans="2:35" ht="19.5" customHeight="1">
      <c r="B17" s="33" t="s">
        <v>33</v>
      </c>
      <c r="C17" s="114">
        <f t="shared" si="1"/>
        <v>35334.74</v>
      </c>
      <c r="D17" s="115"/>
      <c r="E17" s="116"/>
      <c r="F17" s="117">
        <f t="shared" si="2"/>
        <v>0</v>
      </c>
      <c r="G17" s="118"/>
      <c r="H17" s="118"/>
      <c r="I17" s="119"/>
      <c r="J17" s="117">
        <f t="shared" si="3"/>
        <v>35334.74</v>
      </c>
      <c r="K17" s="118"/>
      <c r="L17" s="118"/>
      <c r="M17" s="118"/>
      <c r="N17" s="118"/>
      <c r="O17" s="118"/>
      <c r="P17" s="118"/>
      <c r="Q17" s="118"/>
      <c r="R17" s="118">
        <v>0</v>
      </c>
      <c r="S17" s="118"/>
      <c r="T17" s="118"/>
      <c r="U17" s="118"/>
      <c r="V17" s="118"/>
      <c r="W17" s="118">
        <v>16</v>
      </c>
      <c r="X17" s="118">
        <v>35271</v>
      </c>
      <c r="Y17" s="118"/>
      <c r="Z17" s="118"/>
      <c r="AA17" s="118"/>
      <c r="AB17" s="118">
        <v>47.74</v>
      </c>
      <c r="AC17" s="118"/>
      <c r="AD17" s="118"/>
      <c r="AE17" s="118"/>
      <c r="AF17" s="118"/>
      <c r="AG17" s="118"/>
      <c r="AH17" s="120"/>
      <c r="AI17" s="32"/>
    </row>
    <row r="18" spans="2:35" ht="19.5" customHeight="1" thickBot="1">
      <c r="B18" s="42" t="s">
        <v>151</v>
      </c>
      <c r="C18" s="43">
        <f t="shared" si="1"/>
        <v>0.159</v>
      </c>
      <c r="D18" s="44"/>
      <c r="E18" s="45"/>
      <c r="F18" s="46">
        <f t="shared" si="2"/>
        <v>0</v>
      </c>
      <c r="G18" s="47"/>
      <c r="H18" s="47"/>
      <c r="I18" s="48"/>
      <c r="J18" s="46">
        <f t="shared" si="3"/>
        <v>0.067</v>
      </c>
      <c r="K18" s="47">
        <v>0</v>
      </c>
      <c r="L18" s="47"/>
      <c r="M18" s="47"/>
      <c r="N18" s="47"/>
      <c r="O18" s="47"/>
      <c r="P18" s="47"/>
      <c r="Q18" s="47">
        <v>0.013</v>
      </c>
      <c r="R18" s="47">
        <v>0.002</v>
      </c>
      <c r="S18" s="47"/>
      <c r="T18" s="47"/>
      <c r="U18" s="47"/>
      <c r="V18" s="47"/>
      <c r="W18" s="47"/>
      <c r="X18" s="47">
        <v>0.008</v>
      </c>
      <c r="Y18" s="47"/>
      <c r="Z18" s="47"/>
      <c r="AA18" s="47">
        <v>0.008</v>
      </c>
      <c r="AB18" s="47"/>
      <c r="AC18" s="47">
        <v>0.003</v>
      </c>
      <c r="AD18" s="47">
        <v>0.033</v>
      </c>
      <c r="AE18" s="47"/>
      <c r="AF18" s="47"/>
      <c r="AG18" s="47"/>
      <c r="AH18" s="49"/>
      <c r="AI18" s="32"/>
    </row>
    <row r="19" s="2" customFormat="1" ht="15" customHeight="1"/>
    <row r="20" spans="2:39" ht="15" customHeight="1" thickBot="1">
      <c r="B20" s="1"/>
      <c r="C20" s="1"/>
      <c r="D20" s="1"/>
      <c r="E20" s="1"/>
      <c r="F20" s="1"/>
      <c r="G20" s="1"/>
      <c r="H20" s="1"/>
      <c r="I20" s="1"/>
      <c r="J20" s="1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13" t="s">
        <v>153</v>
      </c>
      <c r="AJ20" s="1"/>
      <c r="AK20" s="1"/>
      <c r="AL20" s="1"/>
      <c r="AM20" s="1"/>
    </row>
    <row r="21" spans="2:35" ht="13.5" customHeight="1">
      <c r="B21" s="154" t="s">
        <v>0</v>
      </c>
      <c r="C21" s="146" t="s">
        <v>34</v>
      </c>
      <c r="D21" s="144"/>
      <c r="E21" s="144"/>
      <c r="F21" s="144"/>
      <c r="G21" s="144"/>
      <c r="H21" s="145"/>
      <c r="I21" s="142" t="s">
        <v>35</v>
      </c>
      <c r="J21" s="5"/>
      <c r="K21" s="5"/>
      <c r="L21" s="5"/>
      <c r="M21" s="143" t="s">
        <v>36</v>
      </c>
      <c r="N21" s="144"/>
      <c r="O21" s="144"/>
      <c r="P21" s="144"/>
      <c r="Q21" s="145"/>
      <c r="R21" s="143" t="s">
        <v>37</v>
      </c>
      <c r="S21" s="144"/>
      <c r="T21" s="144"/>
      <c r="U21" s="144"/>
      <c r="V21" s="145"/>
      <c r="W21" s="139" t="s">
        <v>154</v>
      </c>
      <c r="X21" s="139" t="s">
        <v>38</v>
      </c>
      <c r="Y21" s="51"/>
      <c r="Z21" s="52"/>
      <c r="AA21" s="139" t="s">
        <v>39</v>
      </c>
      <c r="AB21" s="139" t="s">
        <v>40</v>
      </c>
      <c r="AC21" s="139" t="s">
        <v>41</v>
      </c>
      <c r="AD21" s="143" t="s">
        <v>42</v>
      </c>
      <c r="AE21" s="156"/>
      <c r="AF21" s="156"/>
      <c r="AG21" s="156"/>
      <c r="AH21" s="157"/>
      <c r="AI21" s="158" t="s">
        <v>43</v>
      </c>
    </row>
    <row r="22" spans="2:35" ht="132.75" customHeight="1" thickBot="1">
      <c r="B22" s="155"/>
      <c r="C22" s="147"/>
      <c r="D22" s="11" t="s">
        <v>44</v>
      </c>
      <c r="E22" s="11" t="s">
        <v>45</v>
      </c>
      <c r="F22" s="11" t="s">
        <v>46</v>
      </c>
      <c r="G22" s="11" t="s">
        <v>47</v>
      </c>
      <c r="H22" s="53" t="s">
        <v>48</v>
      </c>
      <c r="I22" s="140"/>
      <c r="J22" s="11" t="s">
        <v>49</v>
      </c>
      <c r="K22" s="11" t="s">
        <v>50</v>
      </c>
      <c r="L22" s="11" t="s">
        <v>51</v>
      </c>
      <c r="M22" s="140"/>
      <c r="N22" s="11" t="s">
        <v>52</v>
      </c>
      <c r="O22" s="11" t="s">
        <v>53</v>
      </c>
      <c r="P22" s="11" t="s">
        <v>54</v>
      </c>
      <c r="Q22" s="53" t="s">
        <v>55</v>
      </c>
      <c r="R22" s="140"/>
      <c r="S22" s="11" t="s">
        <v>56</v>
      </c>
      <c r="T22" s="11" t="s">
        <v>57</v>
      </c>
      <c r="U22" s="11" t="s">
        <v>58</v>
      </c>
      <c r="V22" s="53" t="s">
        <v>55</v>
      </c>
      <c r="W22" s="140"/>
      <c r="X22" s="140"/>
      <c r="Y22" s="11" t="s">
        <v>59</v>
      </c>
      <c r="Z22" s="11" t="s">
        <v>60</v>
      </c>
      <c r="AA22" s="140"/>
      <c r="AB22" s="140"/>
      <c r="AC22" s="140"/>
      <c r="AD22" s="140"/>
      <c r="AE22" s="11" t="s">
        <v>61</v>
      </c>
      <c r="AF22" s="54" t="s">
        <v>155</v>
      </c>
      <c r="AG22" s="54" t="s">
        <v>156</v>
      </c>
      <c r="AH22" s="53" t="s">
        <v>55</v>
      </c>
      <c r="AI22" s="160"/>
    </row>
    <row r="23" spans="2:35" ht="19.5" customHeight="1" thickBot="1">
      <c r="B23" s="16" t="s">
        <v>32</v>
      </c>
      <c r="C23" s="55">
        <f aca="true" t="shared" si="4" ref="C23:AI23">SUM(C24:C36)</f>
        <v>33.333</v>
      </c>
      <c r="D23" s="20">
        <f t="shared" si="4"/>
        <v>28.209999999999997</v>
      </c>
      <c r="E23" s="20">
        <f t="shared" si="4"/>
        <v>0</v>
      </c>
      <c r="F23" s="20">
        <f t="shared" si="4"/>
        <v>0.248</v>
      </c>
      <c r="G23" s="20">
        <f t="shared" si="4"/>
        <v>4.872000000000001</v>
      </c>
      <c r="H23" s="21">
        <f t="shared" si="4"/>
        <v>0.003</v>
      </c>
      <c r="I23" s="19">
        <f t="shared" si="4"/>
        <v>0.155</v>
      </c>
      <c r="J23" s="20">
        <f t="shared" si="4"/>
        <v>0</v>
      </c>
      <c r="K23" s="20">
        <f t="shared" si="4"/>
        <v>0</v>
      </c>
      <c r="L23" s="20">
        <f t="shared" si="4"/>
        <v>0.155</v>
      </c>
      <c r="M23" s="19">
        <f t="shared" si="4"/>
        <v>175.784</v>
      </c>
      <c r="N23" s="20">
        <f t="shared" si="4"/>
        <v>174.732</v>
      </c>
      <c r="O23" s="20">
        <f t="shared" si="4"/>
        <v>0</v>
      </c>
      <c r="P23" s="20">
        <f t="shared" si="4"/>
        <v>0.682</v>
      </c>
      <c r="Q23" s="21">
        <f t="shared" si="4"/>
        <v>0.37</v>
      </c>
      <c r="R23" s="19">
        <f t="shared" si="4"/>
        <v>163.719</v>
      </c>
      <c r="S23" s="20">
        <f t="shared" si="4"/>
        <v>0</v>
      </c>
      <c r="T23" s="20">
        <f t="shared" si="4"/>
        <v>136.9</v>
      </c>
      <c r="U23" s="20">
        <f t="shared" si="4"/>
        <v>0</v>
      </c>
      <c r="V23" s="21">
        <f t="shared" si="4"/>
        <v>26.819000000000003</v>
      </c>
      <c r="W23" s="19">
        <f t="shared" si="4"/>
        <v>0.745</v>
      </c>
      <c r="X23" s="19">
        <f t="shared" si="4"/>
        <v>743.0019999999998</v>
      </c>
      <c r="Y23" s="20">
        <f t="shared" si="4"/>
        <v>743.0019999999998</v>
      </c>
      <c r="Z23" s="20">
        <f t="shared" si="4"/>
        <v>0</v>
      </c>
      <c r="AA23" s="19">
        <f t="shared" si="4"/>
        <v>0</v>
      </c>
      <c r="AB23" s="19">
        <f t="shared" si="4"/>
        <v>56.577</v>
      </c>
      <c r="AC23" s="19">
        <f t="shared" si="4"/>
        <v>519.162</v>
      </c>
      <c r="AD23" s="19">
        <f t="shared" si="4"/>
        <v>26927.358</v>
      </c>
      <c r="AE23" s="20">
        <f t="shared" si="4"/>
        <v>22842.874</v>
      </c>
      <c r="AF23" s="20">
        <f t="shared" si="4"/>
        <v>3012.121</v>
      </c>
      <c r="AG23" s="20">
        <f t="shared" si="4"/>
        <v>646.407</v>
      </c>
      <c r="AH23" s="21">
        <f t="shared" si="4"/>
        <v>425.956</v>
      </c>
      <c r="AI23" s="121">
        <f t="shared" si="4"/>
        <v>83.35300000000001</v>
      </c>
    </row>
    <row r="24" spans="2:35" ht="19.5" customHeight="1" thickTop="1">
      <c r="B24" s="24" t="s">
        <v>62</v>
      </c>
      <c r="C24" s="56">
        <f aca="true" t="shared" si="5" ref="C24:C36">SUM(D24:H24)</f>
        <v>3.731</v>
      </c>
      <c r="D24" s="29"/>
      <c r="E24" s="29"/>
      <c r="F24" s="29"/>
      <c r="G24" s="29">
        <v>3.731</v>
      </c>
      <c r="H24" s="30"/>
      <c r="I24" s="28">
        <f aca="true" t="shared" si="6" ref="I24:I36">SUM(J24:L24)</f>
        <v>0</v>
      </c>
      <c r="J24" s="29"/>
      <c r="K24" s="29"/>
      <c r="L24" s="29"/>
      <c r="M24" s="28">
        <f aca="true" t="shared" si="7" ref="M24:M36">SUM(N24:Q24)</f>
        <v>25.702</v>
      </c>
      <c r="N24" s="29">
        <v>25.332</v>
      </c>
      <c r="O24" s="29"/>
      <c r="P24" s="29"/>
      <c r="Q24" s="30">
        <v>0.37</v>
      </c>
      <c r="R24" s="28">
        <f aca="true" t="shared" si="8" ref="R24:R36">SUM(S24:V24)</f>
        <v>28.698</v>
      </c>
      <c r="S24" s="29"/>
      <c r="T24" s="29">
        <v>3.189</v>
      </c>
      <c r="U24" s="29"/>
      <c r="V24" s="30">
        <v>25.509</v>
      </c>
      <c r="W24" s="28"/>
      <c r="X24" s="28">
        <f aca="true" t="shared" si="9" ref="X24:X36">SUM(Y24:Z24)</f>
        <v>560.9929999999999</v>
      </c>
      <c r="Y24" s="29">
        <v>560.9929999999999</v>
      </c>
      <c r="Z24" s="29"/>
      <c r="AA24" s="28">
        <v>0</v>
      </c>
      <c r="AB24" s="28"/>
      <c r="AC24" s="28">
        <v>221.608</v>
      </c>
      <c r="AD24" s="28">
        <f aca="true" t="shared" si="10" ref="AD24:AD36">SUM(AE24:AH24)</f>
        <v>730.423</v>
      </c>
      <c r="AE24" s="29">
        <v>604.424</v>
      </c>
      <c r="AF24" s="29">
        <v>124.476</v>
      </c>
      <c r="AG24" s="29">
        <v>0.177</v>
      </c>
      <c r="AH24" s="30">
        <v>1.346</v>
      </c>
      <c r="AI24" s="122">
        <v>27.421</v>
      </c>
    </row>
    <row r="25" spans="2:35" ht="19.5" customHeight="1">
      <c r="B25" s="33" t="s">
        <v>63</v>
      </c>
      <c r="C25" s="57">
        <f t="shared" si="5"/>
        <v>23.177999999999997</v>
      </c>
      <c r="D25" s="38">
        <v>22.33</v>
      </c>
      <c r="E25" s="38"/>
      <c r="F25" s="38"/>
      <c r="G25" s="38">
        <v>0.848</v>
      </c>
      <c r="H25" s="39"/>
      <c r="I25" s="37">
        <f t="shared" si="6"/>
        <v>0</v>
      </c>
      <c r="J25" s="38"/>
      <c r="K25" s="38"/>
      <c r="L25" s="38"/>
      <c r="M25" s="37">
        <f t="shared" si="7"/>
        <v>0</v>
      </c>
      <c r="N25" s="38">
        <v>0</v>
      </c>
      <c r="O25" s="38"/>
      <c r="P25" s="38"/>
      <c r="Q25" s="39"/>
      <c r="R25" s="37">
        <f t="shared" si="8"/>
        <v>0.213</v>
      </c>
      <c r="S25" s="38"/>
      <c r="T25" s="38"/>
      <c r="U25" s="38"/>
      <c r="V25" s="39">
        <v>0.213</v>
      </c>
      <c r="W25" s="37"/>
      <c r="X25" s="37">
        <f t="shared" si="9"/>
        <v>17.32</v>
      </c>
      <c r="Y25" s="38">
        <v>17.32</v>
      </c>
      <c r="Z25" s="38"/>
      <c r="AA25" s="37"/>
      <c r="AB25" s="37"/>
      <c r="AC25" s="37">
        <v>27.361</v>
      </c>
      <c r="AD25" s="37">
        <f t="shared" si="10"/>
        <v>0.088</v>
      </c>
      <c r="AE25" s="38">
        <v>0.061</v>
      </c>
      <c r="AF25" s="38"/>
      <c r="AG25" s="38"/>
      <c r="AH25" s="39">
        <v>0.027</v>
      </c>
      <c r="AI25" s="123">
        <v>55.023</v>
      </c>
    </row>
    <row r="26" spans="2:35" ht="19.5" customHeight="1">
      <c r="B26" s="33" t="s">
        <v>64</v>
      </c>
      <c r="C26" s="57">
        <f t="shared" si="5"/>
        <v>6.158</v>
      </c>
      <c r="D26" s="38">
        <v>5.88</v>
      </c>
      <c r="E26" s="38"/>
      <c r="F26" s="38">
        <v>0.235</v>
      </c>
      <c r="G26" s="38">
        <v>0.043</v>
      </c>
      <c r="H26" s="39"/>
      <c r="I26" s="37">
        <f t="shared" si="6"/>
        <v>0</v>
      </c>
      <c r="J26" s="38"/>
      <c r="K26" s="38"/>
      <c r="L26" s="38"/>
      <c r="M26" s="37">
        <f t="shared" si="7"/>
        <v>0</v>
      </c>
      <c r="N26" s="38"/>
      <c r="O26" s="38"/>
      <c r="P26" s="38"/>
      <c r="Q26" s="39"/>
      <c r="R26" s="37">
        <f t="shared" si="8"/>
        <v>0.146</v>
      </c>
      <c r="S26" s="38"/>
      <c r="T26" s="38"/>
      <c r="U26" s="38"/>
      <c r="V26" s="39">
        <v>0.146</v>
      </c>
      <c r="W26" s="37"/>
      <c r="X26" s="37">
        <f t="shared" si="9"/>
        <v>10.620000000000001</v>
      </c>
      <c r="Y26" s="38">
        <v>10.620000000000001</v>
      </c>
      <c r="Z26" s="38"/>
      <c r="AA26" s="37"/>
      <c r="AB26" s="37"/>
      <c r="AC26" s="37">
        <v>2.542</v>
      </c>
      <c r="AD26" s="37">
        <f t="shared" si="10"/>
        <v>0.012</v>
      </c>
      <c r="AE26" s="38">
        <v>0.012</v>
      </c>
      <c r="AF26" s="38"/>
      <c r="AG26" s="38"/>
      <c r="AH26" s="39"/>
      <c r="AI26" s="123"/>
    </row>
    <row r="27" spans="2:35" ht="19.5" customHeight="1">
      <c r="B27" s="33" t="s">
        <v>65</v>
      </c>
      <c r="C27" s="57">
        <f t="shared" si="5"/>
        <v>0</v>
      </c>
      <c r="D27" s="38"/>
      <c r="E27" s="38"/>
      <c r="F27" s="38"/>
      <c r="G27" s="38"/>
      <c r="H27" s="39"/>
      <c r="I27" s="37">
        <f t="shared" si="6"/>
        <v>0.155</v>
      </c>
      <c r="J27" s="38"/>
      <c r="K27" s="38"/>
      <c r="L27" s="38">
        <v>0.155</v>
      </c>
      <c r="M27" s="37">
        <f t="shared" si="7"/>
        <v>146</v>
      </c>
      <c r="N27" s="38">
        <v>146</v>
      </c>
      <c r="O27" s="38"/>
      <c r="P27" s="38"/>
      <c r="Q27" s="39"/>
      <c r="R27" s="37">
        <f t="shared" si="8"/>
        <v>0.8</v>
      </c>
      <c r="S27" s="38"/>
      <c r="T27" s="38"/>
      <c r="U27" s="38"/>
      <c r="V27" s="39">
        <v>0.8</v>
      </c>
      <c r="W27" s="37">
        <v>0.018</v>
      </c>
      <c r="X27" s="37">
        <f t="shared" si="9"/>
        <v>125.296</v>
      </c>
      <c r="Y27" s="38">
        <v>125.296</v>
      </c>
      <c r="Z27" s="38"/>
      <c r="AA27" s="37"/>
      <c r="AB27" s="37"/>
      <c r="AC27" s="37">
        <v>236.692</v>
      </c>
      <c r="AD27" s="37">
        <f t="shared" si="10"/>
        <v>26190.691</v>
      </c>
      <c r="AE27" s="38">
        <v>22235.885</v>
      </c>
      <c r="AF27" s="38">
        <v>2886.4700000000003</v>
      </c>
      <c r="AG27" s="38">
        <v>646.23</v>
      </c>
      <c r="AH27" s="39">
        <v>422.10600000000005</v>
      </c>
      <c r="AI27" s="123"/>
    </row>
    <row r="28" spans="2:35" ht="19.5" customHeight="1">
      <c r="B28" s="33" t="s">
        <v>66</v>
      </c>
      <c r="C28" s="57">
        <f t="shared" si="5"/>
        <v>0</v>
      </c>
      <c r="D28" s="38"/>
      <c r="E28" s="38"/>
      <c r="F28" s="38"/>
      <c r="G28" s="38"/>
      <c r="H28" s="39"/>
      <c r="I28" s="37">
        <f t="shared" si="6"/>
        <v>0</v>
      </c>
      <c r="J28" s="38"/>
      <c r="K28" s="38"/>
      <c r="L28" s="38"/>
      <c r="M28" s="37">
        <f t="shared" si="7"/>
        <v>0</v>
      </c>
      <c r="N28" s="38"/>
      <c r="O28" s="38"/>
      <c r="P28" s="38"/>
      <c r="Q28" s="39"/>
      <c r="R28" s="37">
        <f t="shared" si="8"/>
        <v>0</v>
      </c>
      <c r="S28" s="38"/>
      <c r="T28" s="38"/>
      <c r="U28" s="38"/>
      <c r="V28" s="39"/>
      <c r="W28" s="37"/>
      <c r="X28" s="37">
        <f t="shared" si="9"/>
        <v>0</v>
      </c>
      <c r="Y28" s="38"/>
      <c r="Z28" s="38"/>
      <c r="AA28" s="37"/>
      <c r="AB28" s="37"/>
      <c r="AC28" s="37">
        <v>7.6</v>
      </c>
      <c r="AD28" s="37">
        <f t="shared" si="10"/>
        <v>0</v>
      </c>
      <c r="AE28" s="38"/>
      <c r="AF28" s="38"/>
      <c r="AG28" s="38"/>
      <c r="AH28" s="39"/>
      <c r="AI28" s="123"/>
    </row>
    <row r="29" spans="2:35" ht="19.5" customHeight="1">
      <c r="B29" s="33" t="s">
        <v>67</v>
      </c>
      <c r="C29" s="57">
        <f t="shared" si="5"/>
        <v>0</v>
      </c>
      <c r="D29" s="38"/>
      <c r="E29" s="38"/>
      <c r="F29" s="38"/>
      <c r="G29" s="38"/>
      <c r="H29" s="39"/>
      <c r="I29" s="37">
        <f t="shared" si="6"/>
        <v>0</v>
      </c>
      <c r="J29" s="38"/>
      <c r="K29" s="38"/>
      <c r="L29" s="38"/>
      <c r="M29" s="37">
        <f t="shared" si="7"/>
        <v>0</v>
      </c>
      <c r="N29" s="38"/>
      <c r="O29" s="38"/>
      <c r="P29" s="38"/>
      <c r="Q29" s="39"/>
      <c r="R29" s="37">
        <f t="shared" si="8"/>
        <v>0</v>
      </c>
      <c r="S29" s="38"/>
      <c r="T29" s="38"/>
      <c r="U29" s="38"/>
      <c r="V29" s="39"/>
      <c r="W29" s="37"/>
      <c r="X29" s="37">
        <f t="shared" si="9"/>
        <v>0</v>
      </c>
      <c r="Y29" s="38"/>
      <c r="Z29" s="38"/>
      <c r="AA29" s="37"/>
      <c r="AB29" s="37"/>
      <c r="AC29" s="37"/>
      <c r="AD29" s="37">
        <f t="shared" si="10"/>
        <v>0</v>
      </c>
      <c r="AE29" s="38"/>
      <c r="AF29" s="38"/>
      <c r="AG29" s="38"/>
      <c r="AH29" s="39"/>
      <c r="AI29" s="123"/>
    </row>
    <row r="30" spans="2:35" ht="19.5" customHeight="1">
      <c r="B30" s="41" t="s">
        <v>68</v>
      </c>
      <c r="C30" s="57">
        <f t="shared" si="5"/>
        <v>0</v>
      </c>
      <c r="D30" s="38"/>
      <c r="E30" s="38"/>
      <c r="F30" s="38"/>
      <c r="G30" s="38"/>
      <c r="H30" s="39"/>
      <c r="I30" s="37">
        <f t="shared" si="6"/>
        <v>0</v>
      </c>
      <c r="J30" s="38"/>
      <c r="K30" s="38"/>
      <c r="L30" s="38"/>
      <c r="M30" s="37">
        <f t="shared" si="7"/>
        <v>0</v>
      </c>
      <c r="N30" s="38"/>
      <c r="O30" s="38"/>
      <c r="P30" s="38"/>
      <c r="Q30" s="39"/>
      <c r="R30" s="37">
        <f t="shared" si="8"/>
        <v>0</v>
      </c>
      <c r="S30" s="38"/>
      <c r="T30" s="38"/>
      <c r="U30" s="38"/>
      <c r="V30" s="39"/>
      <c r="W30" s="37"/>
      <c r="X30" s="37">
        <f t="shared" si="9"/>
        <v>0</v>
      </c>
      <c r="Y30" s="38"/>
      <c r="Z30" s="38"/>
      <c r="AA30" s="37"/>
      <c r="AB30" s="37"/>
      <c r="AC30" s="37"/>
      <c r="AD30" s="37">
        <f t="shared" si="10"/>
        <v>0</v>
      </c>
      <c r="AE30" s="38"/>
      <c r="AF30" s="38"/>
      <c r="AG30" s="38"/>
      <c r="AH30" s="39"/>
      <c r="AI30" s="123"/>
    </row>
    <row r="31" spans="2:35" ht="19.5" customHeight="1">
      <c r="B31" s="41" t="s">
        <v>69</v>
      </c>
      <c r="C31" s="57">
        <f t="shared" si="5"/>
        <v>0.219</v>
      </c>
      <c r="D31" s="38"/>
      <c r="E31" s="38"/>
      <c r="F31" s="38"/>
      <c r="G31" s="38">
        <v>0.219</v>
      </c>
      <c r="H31" s="39"/>
      <c r="I31" s="37">
        <f t="shared" si="6"/>
        <v>0</v>
      </c>
      <c r="J31" s="38"/>
      <c r="K31" s="38"/>
      <c r="L31" s="38"/>
      <c r="M31" s="37">
        <f t="shared" si="7"/>
        <v>1.082</v>
      </c>
      <c r="N31" s="38">
        <v>0.4</v>
      </c>
      <c r="O31" s="38"/>
      <c r="P31" s="38">
        <v>0.682</v>
      </c>
      <c r="Q31" s="39"/>
      <c r="R31" s="37">
        <f t="shared" si="8"/>
        <v>46.842</v>
      </c>
      <c r="S31" s="38"/>
      <c r="T31" s="38">
        <v>46.701</v>
      </c>
      <c r="U31" s="38"/>
      <c r="V31" s="39">
        <v>0.141</v>
      </c>
      <c r="W31" s="37"/>
      <c r="X31" s="37">
        <f t="shared" si="9"/>
        <v>23.261</v>
      </c>
      <c r="Y31" s="38">
        <v>23.261</v>
      </c>
      <c r="Z31" s="38"/>
      <c r="AA31" s="37"/>
      <c r="AB31" s="37">
        <v>38.199</v>
      </c>
      <c r="AC31" s="37">
        <v>13.699</v>
      </c>
      <c r="AD31" s="37">
        <f t="shared" si="10"/>
        <v>0.001</v>
      </c>
      <c r="AE31" s="38">
        <v>0.001</v>
      </c>
      <c r="AF31" s="38"/>
      <c r="AG31" s="38"/>
      <c r="AH31" s="39"/>
      <c r="AI31" s="123">
        <v>0.909</v>
      </c>
    </row>
    <row r="32" spans="2:35" ht="19.5" customHeight="1">
      <c r="B32" s="41" t="s">
        <v>70</v>
      </c>
      <c r="C32" s="57">
        <f t="shared" si="5"/>
        <v>0.003</v>
      </c>
      <c r="D32" s="38"/>
      <c r="E32" s="38"/>
      <c r="F32" s="38"/>
      <c r="G32" s="38"/>
      <c r="H32" s="39">
        <v>0.003</v>
      </c>
      <c r="I32" s="37">
        <f t="shared" si="6"/>
        <v>0</v>
      </c>
      <c r="J32" s="38"/>
      <c r="K32" s="38"/>
      <c r="L32" s="38"/>
      <c r="M32" s="37">
        <f t="shared" si="7"/>
        <v>3</v>
      </c>
      <c r="N32" s="38">
        <v>3</v>
      </c>
      <c r="O32" s="38"/>
      <c r="P32" s="38"/>
      <c r="Q32" s="39"/>
      <c r="R32" s="37">
        <f t="shared" si="8"/>
        <v>0</v>
      </c>
      <c r="S32" s="38"/>
      <c r="T32" s="38"/>
      <c r="U32" s="38"/>
      <c r="V32" s="39"/>
      <c r="W32" s="37">
        <v>0.727</v>
      </c>
      <c r="X32" s="37">
        <f t="shared" si="9"/>
        <v>3.0540000000000003</v>
      </c>
      <c r="Y32" s="38">
        <v>3.0540000000000003</v>
      </c>
      <c r="Z32" s="38"/>
      <c r="AA32" s="37"/>
      <c r="AB32" s="37">
        <v>18.378</v>
      </c>
      <c r="AC32" s="37">
        <v>3.766</v>
      </c>
      <c r="AD32" s="37">
        <f t="shared" si="10"/>
        <v>0.037000000000000005</v>
      </c>
      <c r="AE32" s="38">
        <v>0.037000000000000005</v>
      </c>
      <c r="AF32" s="38"/>
      <c r="AG32" s="38"/>
      <c r="AH32" s="39"/>
      <c r="AI32" s="123"/>
    </row>
    <row r="33" spans="2:35" ht="19.5" customHeight="1">
      <c r="B33" s="41" t="s">
        <v>71</v>
      </c>
      <c r="C33" s="57">
        <f t="shared" si="5"/>
        <v>0.040999999999999995</v>
      </c>
      <c r="D33" s="38"/>
      <c r="E33" s="38"/>
      <c r="F33" s="38">
        <v>0.011</v>
      </c>
      <c r="G33" s="38">
        <v>0.03</v>
      </c>
      <c r="H33" s="39"/>
      <c r="I33" s="37">
        <f t="shared" si="6"/>
        <v>0</v>
      </c>
      <c r="J33" s="38"/>
      <c r="K33" s="38"/>
      <c r="L33" s="38"/>
      <c r="M33" s="37">
        <f t="shared" si="7"/>
        <v>0</v>
      </c>
      <c r="N33" s="38"/>
      <c r="O33" s="38"/>
      <c r="P33" s="38"/>
      <c r="Q33" s="39"/>
      <c r="R33" s="37">
        <f t="shared" si="8"/>
        <v>87.02000000000001</v>
      </c>
      <c r="S33" s="38"/>
      <c r="T33" s="38">
        <v>87.01</v>
      </c>
      <c r="U33" s="38"/>
      <c r="V33" s="39">
        <v>0.01</v>
      </c>
      <c r="W33" s="37"/>
      <c r="X33" s="37">
        <f t="shared" si="9"/>
        <v>2.2569999999999997</v>
      </c>
      <c r="Y33" s="38">
        <v>2.2569999999999997</v>
      </c>
      <c r="Z33" s="38"/>
      <c r="AA33" s="37"/>
      <c r="AB33" s="37"/>
      <c r="AC33" s="37">
        <v>3.995</v>
      </c>
      <c r="AD33" s="37">
        <f t="shared" si="10"/>
        <v>5.707000000000001</v>
      </c>
      <c r="AE33" s="38">
        <v>2.418</v>
      </c>
      <c r="AF33" s="38">
        <v>0.812</v>
      </c>
      <c r="AG33" s="38"/>
      <c r="AH33" s="39">
        <v>2.477</v>
      </c>
      <c r="AI33" s="123"/>
    </row>
    <row r="34" spans="2:35" ht="19.5" customHeight="1">
      <c r="B34" s="41" t="s">
        <v>72</v>
      </c>
      <c r="C34" s="57">
        <f t="shared" si="5"/>
        <v>0.003</v>
      </c>
      <c r="D34" s="38"/>
      <c r="E34" s="38"/>
      <c r="F34" s="38">
        <v>0.002</v>
      </c>
      <c r="G34" s="38">
        <v>0.001</v>
      </c>
      <c r="H34" s="39"/>
      <c r="I34" s="37">
        <f t="shared" si="6"/>
        <v>0</v>
      </c>
      <c r="J34" s="38"/>
      <c r="K34" s="38"/>
      <c r="L34" s="38"/>
      <c r="M34" s="37">
        <f t="shared" si="7"/>
        <v>0</v>
      </c>
      <c r="N34" s="38"/>
      <c r="O34" s="38"/>
      <c r="P34" s="38"/>
      <c r="Q34" s="39"/>
      <c r="R34" s="37">
        <f t="shared" si="8"/>
        <v>0</v>
      </c>
      <c r="S34" s="38"/>
      <c r="T34" s="38"/>
      <c r="U34" s="38"/>
      <c r="V34" s="39"/>
      <c r="W34" s="37"/>
      <c r="X34" s="37">
        <f t="shared" si="9"/>
        <v>0.19899999999999998</v>
      </c>
      <c r="Y34" s="38">
        <v>0.19899999999999998</v>
      </c>
      <c r="Z34" s="38"/>
      <c r="AA34" s="37"/>
      <c r="AB34" s="37"/>
      <c r="AC34" s="37">
        <v>1.843</v>
      </c>
      <c r="AD34" s="37">
        <f t="shared" si="10"/>
        <v>0.365</v>
      </c>
      <c r="AE34" s="38">
        <v>0.002</v>
      </c>
      <c r="AF34" s="38">
        <v>0.363</v>
      </c>
      <c r="AG34" s="38"/>
      <c r="AH34" s="39"/>
      <c r="AI34" s="123"/>
    </row>
    <row r="35" spans="2:35" ht="19.5" customHeight="1">
      <c r="B35" s="33" t="s">
        <v>73</v>
      </c>
      <c r="C35" s="124">
        <f t="shared" si="5"/>
        <v>0</v>
      </c>
      <c r="D35" s="118"/>
      <c r="E35" s="118"/>
      <c r="F35" s="118"/>
      <c r="G35" s="118"/>
      <c r="H35" s="119"/>
      <c r="I35" s="117">
        <f t="shared" si="6"/>
        <v>0</v>
      </c>
      <c r="J35" s="118"/>
      <c r="K35" s="118"/>
      <c r="L35" s="118"/>
      <c r="M35" s="117">
        <f t="shared" si="7"/>
        <v>0</v>
      </c>
      <c r="N35" s="118"/>
      <c r="O35" s="118"/>
      <c r="P35" s="118"/>
      <c r="Q35" s="119"/>
      <c r="R35" s="117">
        <f t="shared" si="8"/>
        <v>0</v>
      </c>
      <c r="S35" s="118"/>
      <c r="T35" s="118"/>
      <c r="U35" s="118"/>
      <c r="V35" s="119"/>
      <c r="W35" s="117"/>
      <c r="X35" s="117">
        <f t="shared" si="9"/>
        <v>0</v>
      </c>
      <c r="Y35" s="118"/>
      <c r="Z35" s="118"/>
      <c r="AA35" s="117"/>
      <c r="AB35" s="117"/>
      <c r="AC35" s="117"/>
      <c r="AD35" s="117">
        <f t="shared" si="10"/>
        <v>0</v>
      </c>
      <c r="AE35" s="118"/>
      <c r="AF35" s="118"/>
      <c r="AG35" s="118"/>
      <c r="AH35" s="119"/>
      <c r="AI35" s="125"/>
    </row>
    <row r="36" spans="2:35" ht="19.5" customHeight="1" thickBot="1">
      <c r="B36" s="42" t="s">
        <v>152</v>
      </c>
      <c r="C36" s="58">
        <f t="shared" si="5"/>
        <v>0</v>
      </c>
      <c r="D36" s="47"/>
      <c r="E36" s="47"/>
      <c r="F36" s="47"/>
      <c r="G36" s="47"/>
      <c r="H36" s="48"/>
      <c r="I36" s="46">
        <f t="shared" si="6"/>
        <v>0</v>
      </c>
      <c r="J36" s="47"/>
      <c r="K36" s="47"/>
      <c r="L36" s="47"/>
      <c r="M36" s="46">
        <f t="shared" si="7"/>
        <v>0</v>
      </c>
      <c r="N36" s="47"/>
      <c r="O36" s="47"/>
      <c r="P36" s="47"/>
      <c r="Q36" s="48"/>
      <c r="R36" s="46">
        <f t="shared" si="8"/>
        <v>0</v>
      </c>
      <c r="S36" s="47"/>
      <c r="T36" s="47"/>
      <c r="U36" s="47"/>
      <c r="V36" s="48"/>
      <c r="W36" s="46"/>
      <c r="X36" s="46">
        <f t="shared" si="9"/>
        <v>0.002</v>
      </c>
      <c r="Y36" s="47">
        <v>0.002</v>
      </c>
      <c r="Z36" s="47"/>
      <c r="AA36" s="46"/>
      <c r="AB36" s="46"/>
      <c r="AC36" s="46">
        <v>0.056</v>
      </c>
      <c r="AD36" s="46">
        <f t="shared" si="10"/>
        <v>0.034</v>
      </c>
      <c r="AE36" s="47">
        <v>0.034</v>
      </c>
      <c r="AF36" s="47"/>
      <c r="AG36" s="47"/>
      <c r="AH36" s="48"/>
      <c r="AI36" s="126"/>
    </row>
  </sheetData>
  <sheetProtection/>
  <mergeCells count="22">
    <mergeCell ref="AA21:AA22"/>
    <mergeCell ref="AB21:AB22"/>
    <mergeCell ref="AD21:AD22"/>
    <mergeCell ref="AE21:AH21"/>
    <mergeCell ref="AI21:AI22"/>
    <mergeCell ref="W21:W22"/>
    <mergeCell ref="AC21:AC22"/>
    <mergeCell ref="M21:M22"/>
    <mergeCell ref="R21:R22"/>
    <mergeCell ref="I21:I22"/>
    <mergeCell ref="X21:X22"/>
    <mergeCell ref="S21:V21"/>
    <mergeCell ref="J3:J4"/>
    <mergeCell ref="N21:Q21"/>
    <mergeCell ref="B3:B4"/>
    <mergeCell ref="C3:C4"/>
    <mergeCell ref="D3:D4"/>
    <mergeCell ref="B21:B22"/>
    <mergeCell ref="D21:H21"/>
    <mergeCell ref="C21:C22"/>
    <mergeCell ref="E3:E4"/>
    <mergeCell ref="F3:F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36"/>
  <sheetViews>
    <sheetView showZeros="0" view="pageBreakPreview" zoomScale="60" zoomScaleNormal="80" zoomScalePageLayoutView="0" workbookViewId="0" topLeftCell="A1">
      <selection activeCell="AM13" sqref="AM13"/>
    </sheetView>
  </sheetViews>
  <sheetFormatPr defaultColWidth="9.140625" defaultRowHeight="13.5" customHeight="1"/>
  <cols>
    <col min="1" max="1" width="2.7109375" style="15" customWidth="1"/>
    <col min="2" max="2" width="23.140625" style="15" customWidth="1"/>
    <col min="3" max="3" width="8.28125" style="15" customWidth="1"/>
    <col min="4" max="9" width="6.7109375" style="15" customWidth="1"/>
    <col min="10" max="10" width="8.28125" style="15" customWidth="1"/>
    <col min="11" max="38" width="6.7109375" style="15" customWidth="1"/>
    <col min="39" max="16384" width="9.140625" style="15" customWidth="1"/>
  </cols>
  <sheetData>
    <row r="1" spans="2:36" s="109" customFormat="1" ht="17.25" customHeight="1">
      <c r="B1" s="110" t="s">
        <v>149</v>
      </c>
      <c r="Y1" s="111"/>
      <c r="AJ1" s="110"/>
    </row>
    <row r="2" s="1" customFormat="1" ht="16.5" customHeight="1" thickBot="1">
      <c r="AH2" s="113" t="s">
        <v>85</v>
      </c>
    </row>
    <row r="3" spans="2:35" s="2" customFormat="1" ht="13.5" customHeight="1">
      <c r="B3" s="148" t="s">
        <v>0</v>
      </c>
      <c r="C3" s="150" t="s">
        <v>1</v>
      </c>
      <c r="D3" s="152" t="s">
        <v>2</v>
      </c>
      <c r="E3" s="137" t="s">
        <v>140</v>
      </c>
      <c r="F3" s="141" t="s">
        <v>3</v>
      </c>
      <c r="G3" s="3"/>
      <c r="H3" s="3"/>
      <c r="I3" s="4"/>
      <c r="J3" s="142" t="s">
        <v>4</v>
      </c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8"/>
    </row>
    <row r="4" spans="2:35" s="2" customFormat="1" ht="132.75" customHeight="1" thickBot="1">
      <c r="B4" s="149"/>
      <c r="C4" s="151"/>
      <c r="D4" s="153"/>
      <c r="E4" s="138"/>
      <c r="F4" s="140"/>
      <c r="G4" s="9" t="s">
        <v>5</v>
      </c>
      <c r="H4" s="9" t="s">
        <v>6</v>
      </c>
      <c r="I4" s="10" t="s">
        <v>7</v>
      </c>
      <c r="J4" s="140"/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2" t="s">
        <v>23</v>
      </c>
      <c r="AA4" s="12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1" t="s">
        <v>30</v>
      </c>
      <c r="AH4" s="13" t="s">
        <v>31</v>
      </c>
      <c r="AI4" s="14"/>
    </row>
    <row r="5" spans="2:35" ht="19.5" customHeight="1" thickBot="1">
      <c r="B5" s="16" t="s">
        <v>32</v>
      </c>
      <c r="C5" s="17">
        <f aca="true" t="shared" si="0" ref="C5:AH5">SUM(C6:C18)</f>
        <v>49520.5257145</v>
      </c>
      <c r="D5" s="18">
        <f t="shared" si="0"/>
        <v>0</v>
      </c>
      <c r="E5" s="18">
        <f t="shared" si="0"/>
        <v>0</v>
      </c>
      <c r="F5" s="19">
        <f t="shared" si="0"/>
        <v>632.4284600000001</v>
      </c>
      <c r="G5" s="20">
        <f t="shared" si="0"/>
        <v>444.7486</v>
      </c>
      <c r="H5" s="20">
        <f t="shared" si="0"/>
        <v>0</v>
      </c>
      <c r="I5" s="21">
        <f t="shared" si="0"/>
        <v>187.67986000000002</v>
      </c>
      <c r="J5" s="19">
        <f t="shared" si="0"/>
        <v>47839.8672285</v>
      </c>
      <c r="K5" s="20">
        <f t="shared" si="0"/>
        <v>14.84968</v>
      </c>
      <c r="L5" s="20">
        <f t="shared" si="0"/>
        <v>0.433058</v>
      </c>
      <c r="M5" s="20">
        <f t="shared" si="0"/>
        <v>7.392130000000001</v>
      </c>
      <c r="N5" s="20">
        <f t="shared" si="0"/>
        <v>131</v>
      </c>
      <c r="O5" s="20">
        <f t="shared" si="0"/>
        <v>0.088</v>
      </c>
      <c r="P5" s="20">
        <f t="shared" si="0"/>
        <v>21.86021</v>
      </c>
      <c r="Q5" s="20">
        <f t="shared" si="0"/>
        <v>543.890958</v>
      </c>
      <c r="R5" s="20">
        <f t="shared" si="0"/>
        <v>5877.8242892</v>
      </c>
      <c r="S5" s="20">
        <f t="shared" si="0"/>
        <v>936.8415</v>
      </c>
      <c r="T5" s="20">
        <f t="shared" si="0"/>
        <v>684.8095625</v>
      </c>
      <c r="U5" s="20">
        <f t="shared" si="0"/>
        <v>47.753420000000006</v>
      </c>
      <c r="V5" s="20">
        <f t="shared" si="0"/>
        <v>0</v>
      </c>
      <c r="W5" s="20">
        <f t="shared" si="0"/>
        <v>16.47</v>
      </c>
      <c r="X5" s="20">
        <f t="shared" si="0"/>
        <v>37026.840968</v>
      </c>
      <c r="Y5" s="20">
        <f t="shared" si="0"/>
        <v>25.10892</v>
      </c>
      <c r="Z5" s="20">
        <f t="shared" si="0"/>
        <v>1080.2075999999997</v>
      </c>
      <c r="AA5" s="20">
        <f t="shared" si="0"/>
        <v>10.50901</v>
      </c>
      <c r="AB5" s="20">
        <f t="shared" si="0"/>
        <v>154.63326</v>
      </c>
      <c r="AC5" s="20">
        <f t="shared" si="0"/>
        <v>14.81129</v>
      </c>
      <c r="AD5" s="20">
        <f t="shared" si="0"/>
        <v>852.4721727999998</v>
      </c>
      <c r="AE5" s="20">
        <f t="shared" si="0"/>
        <v>347.90058999999997</v>
      </c>
      <c r="AF5" s="20">
        <f t="shared" si="0"/>
        <v>7.223800000000001</v>
      </c>
      <c r="AG5" s="20">
        <f t="shared" si="0"/>
        <v>7.85281</v>
      </c>
      <c r="AH5" s="22">
        <f t="shared" si="0"/>
        <v>29.093999999999998</v>
      </c>
      <c r="AI5" s="23"/>
    </row>
    <row r="6" spans="2:35" ht="19.5" customHeight="1" thickTop="1">
      <c r="B6" s="24" t="s">
        <v>74</v>
      </c>
      <c r="C6" s="25">
        <f aca="true" t="shared" si="1" ref="C6:C18">E6+F6+J6+C24+I24+M24+R24+X24+AA24+AB24+AC24+AD24+AI24</f>
        <v>4716.1752013000005</v>
      </c>
      <c r="D6" s="26"/>
      <c r="E6" s="27"/>
      <c r="F6" s="28">
        <f aca="true" t="shared" si="2" ref="F6:F18">SUM(G6:I6)</f>
        <v>1.24336</v>
      </c>
      <c r="G6" s="29">
        <v>0.0786</v>
      </c>
      <c r="H6" s="29"/>
      <c r="I6" s="30">
        <v>1.16476</v>
      </c>
      <c r="J6" s="28">
        <f aca="true" t="shared" si="3" ref="J6:J18">SUM(K6:AH6)</f>
        <v>4635.4100613</v>
      </c>
      <c r="K6" s="29">
        <v>14.83625</v>
      </c>
      <c r="L6" s="29">
        <v>0.41707</v>
      </c>
      <c r="M6" s="29">
        <v>7.3747300000000005</v>
      </c>
      <c r="N6" s="29">
        <v>131</v>
      </c>
      <c r="O6" s="29">
        <v>0.088</v>
      </c>
      <c r="P6" s="29">
        <v>21.58881</v>
      </c>
      <c r="Q6" s="29">
        <v>529.29382</v>
      </c>
      <c r="R6" s="29">
        <v>3074.2456</v>
      </c>
      <c r="S6" s="29">
        <v>20.168499999999998</v>
      </c>
      <c r="T6" s="29">
        <v>127.4670625</v>
      </c>
      <c r="U6" s="29">
        <v>47.753420000000006</v>
      </c>
      <c r="V6" s="29"/>
      <c r="W6" s="29">
        <v>0</v>
      </c>
      <c r="X6" s="29">
        <v>72.46269</v>
      </c>
      <c r="Y6" s="29">
        <v>1.76482</v>
      </c>
      <c r="Z6" s="29">
        <v>380.92404</v>
      </c>
      <c r="AA6" s="29">
        <v>10.308060000000001</v>
      </c>
      <c r="AB6" s="29">
        <v>104.0421</v>
      </c>
      <c r="AC6" s="29">
        <v>14.57893</v>
      </c>
      <c r="AD6" s="29">
        <v>35.2407588</v>
      </c>
      <c r="AE6" s="29">
        <v>35.78309</v>
      </c>
      <c r="AF6" s="29">
        <v>1.7118</v>
      </c>
      <c r="AG6" s="29">
        <v>4.36051</v>
      </c>
      <c r="AH6" s="31">
        <v>0</v>
      </c>
      <c r="AI6" s="32"/>
    </row>
    <row r="7" spans="2:35" ht="19.5" customHeight="1">
      <c r="B7" s="33" t="s">
        <v>75</v>
      </c>
      <c r="C7" s="34">
        <f t="shared" si="1"/>
        <v>4899.486803999999</v>
      </c>
      <c r="D7" s="35"/>
      <c r="E7" s="36"/>
      <c r="F7" s="37">
        <f t="shared" si="2"/>
        <v>7.1709</v>
      </c>
      <c r="G7" s="38">
        <v>0.1</v>
      </c>
      <c r="H7" s="38"/>
      <c r="I7" s="39">
        <v>7.0709</v>
      </c>
      <c r="J7" s="37">
        <f t="shared" si="3"/>
        <v>4886.557635999999</v>
      </c>
      <c r="K7" s="38">
        <v>0</v>
      </c>
      <c r="L7" s="38"/>
      <c r="M7" s="38"/>
      <c r="N7" s="38"/>
      <c r="O7" s="38"/>
      <c r="P7" s="38">
        <v>0</v>
      </c>
      <c r="Q7" s="38">
        <v>0.30526400000000004</v>
      </c>
      <c r="R7" s="38">
        <v>147.391056</v>
      </c>
      <c r="S7" s="38">
        <v>880.054</v>
      </c>
      <c r="T7" s="38">
        <v>534.12</v>
      </c>
      <c r="U7" s="38"/>
      <c r="V7" s="38"/>
      <c r="W7" s="38">
        <v>0.47</v>
      </c>
      <c r="X7" s="38">
        <v>1746.294968</v>
      </c>
      <c r="Y7" s="38">
        <v>3.7775</v>
      </c>
      <c r="Z7" s="38">
        <v>639.4222</v>
      </c>
      <c r="AA7" s="38">
        <v>0.060219999999999996</v>
      </c>
      <c r="AB7" s="38">
        <v>0.1094</v>
      </c>
      <c r="AC7" s="38">
        <v>0</v>
      </c>
      <c r="AD7" s="38">
        <v>794.800028</v>
      </c>
      <c r="AE7" s="38">
        <v>106.914</v>
      </c>
      <c r="AF7" s="38">
        <v>4.226</v>
      </c>
      <c r="AG7" s="38">
        <v>0.079</v>
      </c>
      <c r="AH7" s="40">
        <v>28.534</v>
      </c>
      <c r="AI7" s="32"/>
    </row>
    <row r="8" spans="2:35" ht="19.5" customHeight="1">
      <c r="B8" s="33" t="s">
        <v>76</v>
      </c>
      <c r="C8" s="34">
        <f t="shared" si="1"/>
        <v>635.233886</v>
      </c>
      <c r="D8" s="35"/>
      <c r="E8" s="36"/>
      <c r="F8" s="37">
        <f t="shared" si="2"/>
        <v>9.6442</v>
      </c>
      <c r="G8" s="38">
        <v>1</v>
      </c>
      <c r="H8" s="38"/>
      <c r="I8" s="39">
        <v>8.6442</v>
      </c>
      <c r="J8" s="37">
        <f t="shared" si="3"/>
        <v>625.324958</v>
      </c>
      <c r="K8" s="38"/>
      <c r="L8" s="38">
        <v>4E-06</v>
      </c>
      <c r="M8" s="38"/>
      <c r="N8" s="38"/>
      <c r="O8" s="38"/>
      <c r="P8" s="38">
        <v>0.2714</v>
      </c>
      <c r="Q8" s="38">
        <v>13.997764</v>
      </c>
      <c r="R8" s="38">
        <v>337.359464</v>
      </c>
      <c r="S8" s="38">
        <v>1.34828</v>
      </c>
      <c r="T8" s="38">
        <v>6.1285</v>
      </c>
      <c r="U8" s="38">
        <v>0</v>
      </c>
      <c r="V8" s="38"/>
      <c r="W8" s="38"/>
      <c r="X8" s="38">
        <v>213.02787</v>
      </c>
      <c r="Y8" s="38">
        <v>19.5546</v>
      </c>
      <c r="Z8" s="38">
        <v>9.53124</v>
      </c>
      <c r="AA8" s="38">
        <v>0.0139</v>
      </c>
      <c r="AB8" s="38">
        <v>0.0691</v>
      </c>
      <c r="AC8" s="38">
        <v>0</v>
      </c>
      <c r="AD8" s="38">
        <v>22.000336</v>
      </c>
      <c r="AE8" s="38">
        <v>0.6916</v>
      </c>
      <c r="AF8" s="38">
        <v>1.286</v>
      </c>
      <c r="AG8" s="38">
        <v>0.0449</v>
      </c>
      <c r="AH8" s="40">
        <v>0</v>
      </c>
      <c r="AI8" s="32"/>
    </row>
    <row r="9" spans="2:35" ht="19.5" customHeight="1">
      <c r="B9" s="33" t="s">
        <v>77</v>
      </c>
      <c r="C9" s="34">
        <f t="shared" si="1"/>
        <v>930.0376800000001</v>
      </c>
      <c r="D9" s="35"/>
      <c r="E9" s="36"/>
      <c r="F9" s="37">
        <f t="shared" si="2"/>
        <v>0</v>
      </c>
      <c r="G9" s="38"/>
      <c r="H9" s="38"/>
      <c r="I9" s="39"/>
      <c r="J9" s="37">
        <f t="shared" si="3"/>
        <v>29.795759999999998</v>
      </c>
      <c r="K9" s="38">
        <v>0</v>
      </c>
      <c r="L9" s="38">
        <v>0.015</v>
      </c>
      <c r="M9" s="38">
        <v>0.0174</v>
      </c>
      <c r="N9" s="38"/>
      <c r="O9" s="38"/>
      <c r="P9" s="38"/>
      <c r="Q9" s="38"/>
      <c r="R9" s="38">
        <v>28.85652</v>
      </c>
      <c r="S9" s="38">
        <v>0.00072</v>
      </c>
      <c r="T9" s="38">
        <v>0.882</v>
      </c>
      <c r="U9" s="38">
        <v>0</v>
      </c>
      <c r="V9" s="38"/>
      <c r="W9" s="38"/>
      <c r="X9" s="38">
        <v>0.00144</v>
      </c>
      <c r="Y9" s="38">
        <v>0</v>
      </c>
      <c r="Z9" s="38">
        <v>0</v>
      </c>
      <c r="AA9" s="38">
        <v>0.00828</v>
      </c>
      <c r="AB9" s="38">
        <v>0</v>
      </c>
      <c r="AC9" s="38"/>
      <c r="AD9" s="38"/>
      <c r="AE9" s="38">
        <v>0</v>
      </c>
      <c r="AF9" s="38">
        <v>0</v>
      </c>
      <c r="AG9" s="38">
        <v>0.0144</v>
      </c>
      <c r="AH9" s="40">
        <v>0</v>
      </c>
      <c r="AI9" s="32"/>
    </row>
    <row r="10" spans="2:35" ht="19.5" customHeight="1">
      <c r="B10" s="33" t="s">
        <v>78</v>
      </c>
      <c r="C10" s="34">
        <f t="shared" si="1"/>
        <v>254.369</v>
      </c>
      <c r="D10" s="35"/>
      <c r="E10" s="36"/>
      <c r="F10" s="37">
        <f t="shared" si="2"/>
        <v>254.3</v>
      </c>
      <c r="G10" s="38">
        <v>254.3</v>
      </c>
      <c r="H10" s="38">
        <v>0</v>
      </c>
      <c r="I10" s="39">
        <v>0</v>
      </c>
      <c r="J10" s="37">
        <f t="shared" si="3"/>
        <v>0.069</v>
      </c>
      <c r="K10" s="38"/>
      <c r="L10" s="38"/>
      <c r="M10" s="38"/>
      <c r="N10" s="38"/>
      <c r="O10" s="38"/>
      <c r="P10" s="38"/>
      <c r="Q10" s="38"/>
      <c r="R10" s="38">
        <v>0.015</v>
      </c>
      <c r="S10" s="38">
        <v>0</v>
      </c>
      <c r="T10" s="38">
        <v>0</v>
      </c>
      <c r="U10" s="38"/>
      <c r="V10" s="38"/>
      <c r="W10" s="38"/>
      <c r="X10" s="38">
        <v>0.054</v>
      </c>
      <c r="Y10" s="38">
        <v>0</v>
      </c>
      <c r="Z10" s="38">
        <v>0</v>
      </c>
      <c r="AA10" s="38"/>
      <c r="AB10" s="38">
        <v>0</v>
      </c>
      <c r="AC10" s="38"/>
      <c r="AD10" s="38"/>
      <c r="AE10" s="38"/>
      <c r="AF10" s="38"/>
      <c r="AG10" s="38">
        <v>0</v>
      </c>
      <c r="AH10" s="40"/>
      <c r="AI10" s="32"/>
    </row>
    <row r="11" spans="2:35" ht="19.5" customHeight="1">
      <c r="B11" s="33" t="s">
        <v>79</v>
      </c>
      <c r="C11" s="34">
        <f t="shared" si="1"/>
        <v>0</v>
      </c>
      <c r="D11" s="35"/>
      <c r="E11" s="36"/>
      <c r="F11" s="37">
        <f t="shared" si="2"/>
        <v>0</v>
      </c>
      <c r="G11" s="38"/>
      <c r="H11" s="38"/>
      <c r="I11" s="39"/>
      <c r="J11" s="37">
        <f t="shared" si="3"/>
        <v>0</v>
      </c>
      <c r="K11" s="38"/>
      <c r="L11" s="38"/>
      <c r="M11" s="38"/>
      <c r="N11" s="38"/>
      <c r="O11" s="38"/>
      <c r="P11" s="38"/>
      <c r="Q11" s="38"/>
      <c r="R11" s="38">
        <v>0</v>
      </c>
      <c r="S11" s="38"/>
      <c r="T11" s="38"/>
      <c r="U11" s="38"/>
      <c r="V11" s="38"/>
      <c r="W11" s="38"/>
      <c r="X11" s="38"/>
      <c r="Y11" s="38">
        <v>0</v>
      </c>
      <c r="Z11" s="38"/>
      <c r="AA11" s="38"/>
      <c r="AB11" s="38"/>
      <c r="AC11" s="38"/>
      <c r="AD11" s="38"/>
      <c r="AE11" s="38"/>
      <c r="AF11" s="38"/>
      <c r="AG11" s="38"/>
      <c r="AH11" s="40"/>
      <c r="AI11" s="32"/>
    </row>
    <row r="12" spans="2:35" ht="19.5" customHeight="1">
      <c r="B12" s="41" t="s">
        <v>80</v>
      </c>
      <c r="C12" s="34">
        <f t="shared" si="1"/>
        <v>12.616</v>
      </c>
      <c r="D12" s="35"/>
      <c r="E12" s="36"/>
      <c r="F12" s="37">
        <f t="shared" si="2"/>
        <v>0</v>
      </c>
      <c r="G12" s="38"/>
      <c r="H12" s="38"/>
      <c r="I12" s="39"/>
      <c r="J12" s="37">
        <f t="shared" si="3"/>
        <v>12.616</v>
      </c>
      <c r="K12" s="38"/>
      <c r="L12" s="38"/>
      <c r="M12" s="38"/>
      <c r="N12" s="38"/>
      <c r="O12" s="38"/>
      <c r="P12" s="38"/>
      <c r="Q12" s="38"/>
      <c r="R12" s="38">
        <v>0</v>
      </c>
      <c r="S12" s="38"/>
      <c r="T12" s="38"/>
      <c r="U12" s="38"/>
      <c r="V12" s="38"/>
      <c r="W12" s="38"/>
      <c r="X12" s="38"/>
      <c r="Y12" s="38"/>
      <c r="Z12" s="38">
        <v>12.616</v>
      </c>
      <c r="AA12" s="38"/>
      <c r="AB12" s="38"/>
      <c r="AC12" s="38"/>
      <c r="AD12" s="38"/>
      <c r="AE12" s="38"/>
      <c r="AF12" s="38"/>
      <c r="AG12" s="38"/>
      <c r="AH12" s="40"/>
      <c r="AI12" s="32"/>
    </row>
    <row r="13" spans="2:35" ht="19.5" customHeight="1">
      <c r="B13" s="41" t="s">
        <v>81</v>
      </c>
      <c r="C13" s="34">
        <f t="shared" si="1"/>
        <v>175.06777</v>
      </c>
      <c r="D13" s="35"/>
      <c r="E13" s="36"/>
      <c r="F13" s="37">
        <f t="shared" si="2"/>
        <v>0</v>
      </c>
      <c r="G13" s="38"/>
      <c r="H13" s="38"/>
      <c r="I13" s="39"/>
      <c r="J13" s="37">
        <f t="shared" si="3"/>
        <v>121.66837000000001</v>
      </c>
      <c r="K13" s="38">
        <v>0.00909</v>
      </c>
      <c r="L13" s="38"/>
      <c r="M13" s="38"/>
      <c r="N13" s="38"/>
      <c r="O13" s="38"/>
      <c r="P13" s="38"/>
      <c r="Q13" s="38">
        <v>0</v>
      </c>
      <c r="R13" s="38">
        <v>58.420609999999996</v>
      </c>
      <c r="S13" s="38">
        <v>27.87</v>
      </c>
      <c r="T13" s="38">
        <v>5.12</v>
      </c>
      <c r="U13" s="38">
        <v>0</v>
      </c>
      <c r="V13" s="38"/>
      <c r="W13" s="38"/>
      <c r="X13" s="38">
        <v>0</v>
      </c>
      <c r="Y13" s="38">
        <v>0</v>
      </c>
      <c r="Z13" s="38">
        <v>23.747760000000003</v>
      </c>
      <c r="AA13" s="38">
        <v>0.11655</v>
      </c>
      <c r="AB13" s="38">
        <v>2.60595</v>
      </c>
      <c r="AC13" s="38">
        <v>0.23236</v>
      </c>
      <c r="AD13" s="38">
        <v>0.09805</v>
      </c>
      <c r="AE13" s="38">
        <v>0.492</v>
      </c>
      <c r="AF13" s="38"/>
      <c r="AG13" s="38">
        <v>2.956</v>
      </c>
      <c r="AH13" s="40"/>
      <c r="AI13" s="32"/>
    </row>
    <row r="14" spans="2:35" ht="19.5" customHeight="1">
      <c r="B14" s="41" t="s">
        <v>82</v>
      </c>
      <c r="C14" s="34">
        <f t="shared" si="1"/>
        <v>2436.4856216</v>
      </c>
      <c r="D14" s="35"/>
      <c r="E14" s="36"/>
      <c r="F14" s="37">
        <f t="shared" si="2"/>
        <v>360.07000000000005</v>
      </c>
      <c r="G14" s="38">
        <v>189.27</v>
      </c>
      <c r="H14" s="38">
        <v>0</v>
      </c>
      <c r="I14" s="39">
        <v>170.8</v>
      </c>
      <c r="J14" s="37">
        <f t="shared" si="3"/>
        <v>2068.2927315999996</v>
      </c>
      <c r="K14" s="38">
        <v>0</v>
      </c>
      <c r="L14" s="38"/>
      <c r="M14" s="38"/>
      <c r="N14" s="38"/>
      <c r="O14" s="38"/>
      <c r="P14" s="38"/>
      <c r="Q14" s="38">
        <v>0.00081</v>
      </c>
      <c r="R14" s="38">
        <v>1836.8018516</v>
      </c>
      <c r="S14" s="38">
        <v>7.4</v>
      </c>
      <c r="T14" s="38">
        <v>11.09</v>
      </c>
      <c r="U14" s="38">
        <v>0</v>
      </c>
      <c r="V14" s="38"/>
      <c r="W14" s="38">
        <v>0</v>
      </c>
      <c r="X14" s="38">
        <v>0</v>
      </c>
      <c r="Y14" s="38">
        <v>0.012</v>
      </c>
      <c r="Z14" s="38">
        <v>13.96636</v>
      </c>
      <c r="AA14" s="38">
        <v>0.002</v>
      </c>
      <c r="AB14" s="38">
        <v>0.01971</v>
      </c>
      <c r="AC14" s="38">
        <v>0</v>
      </c>
      <c r="AD14" s="38"/>
      <c r="AE14" s="38">
        <v>199</v>
      </c>
      <c r="AF14" s="38"/>
      <c r="AG14" s="38">
        <v>0</v>
      </c>
      <c r="AH14" s="40">
        <v>0</v>
      </c>
      <c r="AI14" s="32"/>
    </row>
    <row r="15" spans="2:35" ht="19.5" customHeight="1">
      <c r="B15" s="41" t="s">
        <v>83</v>
      </c>
      <c r="C15" s="34">
        <f t="shared" si="1"/>
        <v>170.06865160000004</v>
      </c>
      <c r="D15" s="35"/>
      <c r="E15" s="36"/>
      <c r="F15" s="37">
        <f t="shared" si="2"/>
        <v>0</v>
      </c>
      <c r="G15" s="38"/>
      <c r="H15" s="38"/>
      <c r="I15" s="39"/>
      <c r="J15" s="37">
        <f t="shared" si="3"/>
        <v>169.18761160000003</v>
      </c>
      <c r="K15" s="38">
        <v>0.00434</v>
      </c>
      <c r="L15" s="38">
        <v>0.000984</v>
      </c>
      <c r="M15" s="38"/>
      <c r="N15" s="38"/>
      <c r="O15" s="38"/>
      <c r="P15" s="38"/>
      <c r="Q15" s="38">
        <v>0.0927</v>
      </c>
      <c r="R15" s="38">
        <v>163.7919876</v>
      </c>
      <c r="S15" s="38"/>
      <c r="T15" s="38">
        <v>0.002</v>
      </c>
      <c r="U15" s="38"/>
      <c r="V15" s="38"/>
      <c r="W15" s="38">
        <v>0</v>
      </c>
      <c r="X15" s="38">
        <v>0</v>
      </c>
      <c r="Y15" s="38">
        <v>0</v>
      </c>
      <c r="Z15" s="38">
        <v>0</v>
      </c>
      <c r="AA15" s="38"/>
      <c r="AB15" s="38">
        <v>0</v>
      </c>
      <c r="AC15" s="38">
        <v>0</v>
      </c>
      <c r="AD15" s="38">
        <v>0.3</v>
      </c>
      <c r="AE15" s="38">
        <v>4.9956</v>
      </c>
      <c r="AF15" s="38"/>
      <c r="AG15" s="38"/>
      <c r="AH15" s="40">
        <v>0</v>
      </c>
      <c r="AI15" s="32"/>
    </row>
    <row r="16" spans="2:35" ht="19.5" customHeight="1">
      <c r="B16" s="41" t="s">
        <v>84</v>
      </c>
      <c r="C16" s="34">
        <f t="shared" si="1"/>
        <v>232.16110000000003</v>
      </c>
      <c r="D16" s="35"/>
      <c r="E16" s="36"/>
      <c r="F16" s="37">
        <f t="shared" si="2"/>
        <v>0</v>
      </c>
      <c r="G16" s="38"/>
      <c r="H16" s="38"/>
      <c r="I16" s="39"/>
      <c r="J16" s="37">
        <f t="shared" si="3"/>
        <v>232.15910000000002</v>
      </c>
      <c r="K16" s="38">
        <v>0</v>
      </c>
      <c r="L16" s="38"/>
      <c r="M16" s="38"/>
      <c r="N16" s="38"/>
      <c r="O16" s="38"/>
      <c r="P16" s="38"/>
      <c r="Q16" s="38">
        <v>0.1876</v>
      </c>
      <c r="R16" s="38">
        <v>230.9422</v>
      </c>
      <c r="S16" s="38">
        <v>0</v>
      </c>
      <c r="T16" s="38"/>
      <c r="U16" s="38"/>
      <c r="V16" s="38"/>
      <c r="W16" s="38"/>
      <c r="X16" s="38"/>
      <c r="Y16" s="38"/>
      <c r="Z16" s="38">
        <v>0</v>
      </c>
      <c r="AA16" s="38"/>
      <c r="AB16" s="38">
        <v>0.047</v>
      </c>
      <c r="AC16" s="38">
        <v>0</v>
      </c>
      <c r="AD16" s="38"/>
      <c r="AE16" s="38">
        <v>0.0243</v>
      </c>
      <c r="AF16" s="38"/>
      <c r="AG16" s="38">
        <v>0.398</v>
      </c>
      <c r="AH16" s="40">
        <v>0.56</v>
      </c>
      <c r="AI16" s="32"/>
    </row>
    <row r="17" spans="2:35" ht="19.5" customHeight="1">
      <c r="B17" s="33" t="s">
        <v>33</v>
      </c>
      <c r="C17" s="114">
        <f t="shared" si="1"/>
        <v>35058.74</v>
      </c>
      <c r="D17" s="115"/>
      <c r="E17" s="116"/>
      <c r="F17" s="117">
        <f t="shared" si="2"/>
        <v>0</v>
      </c>
      <c r="G17" s="118"/>
      <c r="H17" s="118"/>
      <c r="I17" s="119"/>
      <c r="J17" s="117">
        <f t="shared" si="3"/>
        <v>35058.74</v>
      </c>
      <c r="K17" s="118"/>
      <c r="L17" s="118"/>
      <c r="M17" s="118"/>
      <c r="N17" s="118"/>
      <c r="O17" s="118"/>
      <c r="P17" s="118"/>
      <c r="Q17" s="118"/>
      <c r="R17" s="118">
        <v>0</v>
      </c>
      <c r="S17" s="118"/>
      <c r="T17" s="118"/>
      <c r="U17" s="118"/>
      <c r="V17" s="118"/>
      <c r="W17" s="118">
        <v>16</v>
      </c>
      <c r="X17" s="118">
        <v>34995</v>
      </c>
      <c r="Y17" s="118"/>
      <c r="Z17" s="118"/>
      <c r="AA17" s="118"/>
      <c r="AB17" s="118">
        <v>47.74</v>
      </c>
      <c r="AC17" s="118"/>
      <c r="AD17" s="118"/>
      <c r="AE17" s="118"/>
      <c r="AF17" s="118"/>
      <c r="AG17" s="118"/>
      <c r="AH17" s="120"/>
      <c r="AI17" s="32"/>
    </row>
    <row r="18" spans="2:35" ht="19.5" customHeight="1" thickBot="1">
      <c r="B18" s="42" t="s">
        <v>151</v>
      </c>
      <c r="C18" s="43">
        <f t="shared" si="1"/>
        <v>0.084</v>
      </c>
      <c r="D18" s="44"/>
      <c r="E18" s="45"/>
      <c r="F18" s="46">
        <f t="shared" si="2"/>
        <v>0</v>
      </c>
      <c r="G18" s="47"/>
      <c r="H18" s="47"/>
      <c r="I18" s="48"/>
      <c r="J18" s="46">
        <f t="shared" si="3"/>
        <v>0.046</v>
      </c>
      <c r="K18" s="47">
        <v>0</v>
      </c>
      <c r="L18" s="47"/>
      <c r="M18" s="47"/>
      <c r="N18" s="47"/>
      <c r="O18" s="47"/>
      <c r="P18" s="47"/>
      <c r="Q18" s="47">
        <v>0.013</v>
      </c>
      <c r="R18" s="47">
        <v>0</v>
      </c>
      <c r="S18" s="47"/>
      <c r="T18" s="47"/>
      <c r="U18" s="47"/>
      <c r="V18" s="47"/>
      <c r="W18" s="47"/>
      <c r="X18" s="47">
        <v>0</v>
      </c>
      <c r="Y18" s="47"/>
      <c r="Z18" s="47"/>
      <c r="AA18" s="47">
        <v>0</v>
      </c>
      <c r="AB18" s="47"/>
      <c r="AC18" s="47">
        <v>0</v>
      </c>
      <c r="AD18" s="47">
        <v>0.033</v>
      </c>
      <c r="AE18" s="47"/>
      <c r="AF18" s="47"/>
      <c r="AG18" s="47"/>
      <c r="AH18" s="49"/>
      <c r="AI18" s="32"/>
    </row>
    <row r="19" s="2" customFormat="1" ht="15" customHeight="1"/>
    <row r="20" spans="2:39" ht="15" customHeight="1" thickBot="1">
      <c r="B20" s="1"/>
      <c r="C20" s="1"/>
      <c r="D20" s="1"/>
      <c r="E20" s="1"/>
      <c r="F20" s="1"/>
      <c r="G20" s="1"/>
      <c r="H20" s="1"/>
      <c r="I20" s="1"/>
      <c r="J20" s="1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13" t="s">
        <v>153</v>
      </c>
      <c r="AJ20" s="1"/>
      <c r="AK20" s="1"/>
      <c r="AL20" s="1"/>
      <c r="AM20" s="1"/>
    </row>
    <row r="21" spans="2:35" ht="13.5" customHeight="1">
      <c r="B21" s="154" t="s">
        <v>0</v>
      </c>
      <c r="C21" s="146" t="s">
        <v>34</v>
      </c>
      <c r="D21" s="144"/>
      <c r="E21" s="144"/>
      <c r="F21" s="144"/>
      <c r="G21" s="144"/>
      <c r="H21" s="145"/>
      <c r="I21" s="142" t="s">
        <v>35</v>
      </c>
      <c r="J21" s="5"/>
      <c r="K21" s="5"/>
      <c r="L21" s="5"/>
      <c r="M21" s="143" t="s">
        <v>36</v>
      </c>
      <c r="N21" s="144"/>
      <c r="O21" s="144"/>
      <c r="P21" s="144"/>
      <c r="Q21" s="145"/>
      <c r="R21" s="143" t="s">
        <v>37</v>
      </c>
      <c r="S21" s="144"/>
      <c r="T21" s="144"/>
      <c r="U21" s="144"/>
      <c r="V21" s="145"/>
      <c r="W21" s="139" t="s">
        <v>154</v>
      </c>
      <c r="X21" s="139" t="s">
        <v>38</v>
      </c>
      <c r="Y21" s="51"/>
      <c r="Z21" s="52"/>
      <c r="AA21" s="139" t="s">
        <v>39</v>
      </c>
      <c r="AB21" s="139" t="s">
        <v>40</v>
      </c>
      <c r="AC21" s="139" t="s">
        <v>41</v>
      </c>
      <c r="AD21" s="143" t="s">
        <v>42</v>
      </c>
      <c r="AE21" s="156"/>
      <c r="AF21" s="156"/>
      <c r="AG21" s="156"/>
      <c r="AH21" s="157"/>
      <c r="AI21" s="158" t="s">
        <v>43</v>
      </c>
    </row>
    <row r="22" spans="2:35" ht="132.75" customHeight="1" thickBot="1">
      <c r="B22" s="155"/>
      <c r="C22" s="147"/>
      <c r="D22" s="11" t="s">
        <v>44</v>
      </c>
      <c r="E22" s="11" t="s">
        <v>45</v>
      </c>
      <c r="F22" s="11" t="s">
        <v>46</v>
      </c>
      <c r="G22" s="11" t="s">
        <v>47</v>
      </c>
      <c r="H22" s="53" t="s">
        <v>48</v>
      </c>
      <c r="I22" s="140"/>
      <c r="J22" s="11" t="s">
        <v>49</v>
      </c>
      <c r="K22" s="11" t="s">
        <v>50</v>
      </c>
      <c r="L22" s="11" t="s">
        <v>51</v>
      </c>
      <c r="M22" s="140"/>
      <c r="N22" s="11" t="s">
        <v>52</v>
      </c>
      <c r="O22" s="11" t="s">
        <v>53</v>
      </c>
      <c r="P22" s="11" t="s">
        <v>54</v>
      </c>
      <c r="Q22" s="53" t="s">
        <v>55</v>
      </c>
      <c r="R22" s="140"/>
      <c r="S22" s="11" t="s">
        <v>56</v>
      </c>
      <c r="T22" s="11" t="s">
        <v>57</v>
      </c>
      <c r="U22" s="11" t="s">
        <v>58</v>
      </c>
      <c r="V22" s="53" t="s">
        <v>55</v>
      </c>
      <c r="W22" s="140"/>
      <c r="X22" s="140"/>
      <c r="Y22" s="11" t="s">
        <v>59</v>
      </c>
      <c r="Z22" s="11" t="s">
        <v>60</v>
      </c>
      <c r="AA22" s="140"/>
      <c r="AB22" s="140"/>
      <c r="AC22" s="140"/>
      <c r="AD22" s="140"/>
      <c r="AE22" s="11" t="s">
        <v>61</v>
      </c>
      <c r="AF22" s="54" t="s">
        <v>155</v>
      </c>
      <c r="AG22" s="54" t="s">
        <v>156</v>
      </c>
      <c r="AH22" s="53" t="s">
        <v>55</v>
      </c>
      <c r="AI22" s="160"/>
    </row>
    <row r="23" spans="2:35" ht="19.5" customHeight="1" thickBot="1">
      <c r="B23" s="16" t="s">
        <v>32</v>
      </c>
      <c r="C23" s="55">
        <f aca="true" t="shared" si="4" ref="C23:AI23">SUM(C24:C36)</f>
        <v>0.40237999999999996</v>
      </c>
      <c r="D23" s="20">
        <f t="shared" si="4"/>
        <v>0</v>
      </c>
      <c r="E23" s="20">
        <f t="shared" si="4"/>
        <v>0</v>
      </c>
      <c r="F23" s="20">
        <f t="shared" si="4"/>
        <v>0.235</v>
      </c>
      <c r="G23" s="20">
        <f t="shared" si="4"/>
        <v>0.16738</v>
      </c>
      <c r="H23" s="21">
        <f t="shared" si="4"/>
        <v>0</v>
      </c>
      <c r="I23" s="19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0</v>
      </c>
      <c r="M23" s="19">
        <f t="shared" si="4"/>
        <v>37.67586</v>
      </c>
      <c r="N23" s="20">
        <f t="shared" si="4"/>
        <v>37.53896</v>
      </c>
      <c r="O23" s="20">
        <f t="shared" si="4"/>
        <v>0</v>
      </c>
      <c r="P23" s="20">
        <f t="shared" si="4"/>
        <v>0</v>
      </c>
      <c r="Q23" s="21">
        <f t="shared" si="4"/>
        <v>0.1369</v>
      </c>
      <c r="R23" s="19">
        <f t="shared" si="4"/>
        <v>63.60526</v>
      </c>
      <c r="S23" s="20">
        <f t="shared" si="4"/>
        <v>0</v>
      </c>
      <c r="T23" s="20">
        <f t="shared" si="4"/>
        <v>47.51439</v>
      </c>
      <c r="U23" s="20">
        <f t="shared" si="4"/>
        <v>0</v>
      </c>
      <c r="V23" s="21">
        <f t="shared" si="4"/>
        <v>16.09087</v>
      </c>
      <c r="W23" s="19">
        <f t="shared" si="4"/>
        <v>0</v>
      </c>
      <c r="X23" s="19">
        <f t="shared" si="4"/>
        <v>0</v>
      </c>
      <c r="Y23" s="20">
        <f t="shared" si="4"/>
        <v>215.21556599999997</v>
      </c>
      <c r="Z23" s="20">
        <f t="shared" si="4"/>
        <v>0</v>
      </c>
      <c r="AA23" s="19">
        <f t="shared" si="4"/>
        <v>13.065</v>
      </c>
      <c r="AB23" s="19">
        <f t="shared" si="4"/>
        <v>12.421</v>
      </c>
      <c r="AC23" s="19">
        <f t="shared" si="4"/>
        <v>11.801358</v>
      </c>
      <c r="AD23" s="19">
        <f t="shared" si="4"/>
        <v>902.224688</v>
      </c>
      <c r="AE23" s="20">
        <f t="shared" si="4"/>
        <v>836.213448</v>
      </c>
      <c r="AF23" s="20">
        <f t="shared" si="4"/>
        <v>64.65704</v>
      </c>
      <c r="AG23" s="20">
        <f t="shared" si="4"/>
        <v>0.13428</v>
      </c>
      <c r="AH23" s="21">
        <f t="shared" si="4"/>
        <v>1.21992</v>
      </c>
      <c r="AI23" s="121">
        <f t="shared" si="4"/>
        <v>7.03448</v>
      </c>
    </row>
    <row r="24" spans="2:35" ht="19.5" customHeight="1" thickTop="1">
      <c r="B24" s="24" t="s">
        <v>62</v>
      </c>
      <c r="C24" s="56">
        <f aca="true" t="shared" si="5" ref="C24:C36">SUM(D24:H24)</f>
        <v>0.04608</v>
      </c>
      <c r="D24" s="29"/>
      <c r="E24" s="29"/>
      <c r="F24" s="29"/>
      <c r="G24" s="29">
        <v>0.04608</v>
      </c>
      <c r="H24" s="30"/>
      <c r="I24" s="28">
        <f aca="true" t="shared" si="6" ref="I24:I36">SUM(J24:L24)</f>
        <v>0</v>
      </c>
      <c r="J24" s="29"/>
      <c r="K24" s="29"/>
      <c r="L24" s="29"/>
      <c r="M24" s="28">
        <f aca="true" t="shared" si="7" ref="M24:M36">SUM(N24:Q24)</f>
        <v>18.15586</v>
      </c>
      <c r="N24" s="29">
        <v>18.01896</v>
      </c>
      <c r="O24" s="29"/>
      <c r="P24" s="29"/>
      <c r="Q24" s="30">
        <v>0.1369</v>
      </c>
      <c r="R24" s="28">
        <f aca="true" t="shared" si="8" ref="R24:R36">SUM(S24:V24)</f>
        <v>16.41582</v>
      </c>
      <c r="S24" s="29"/>
      <c r="T24" s="29">
        <v>0.46535000000000004</v>
      </c>
      <c r="U24" s="29"/>
      <c r="V24" s="30">
        <v>15.95047</v>
      </c>
      <c r="W24" s="28"/>
      <c r="X24" s="28"/>
      <c r="Y24" s="29">
        <v>202.82338</v>
      </c>
      <c r="Z24" s="29"/>
      <c r="AA24" s="28">
        <v>13.065</v>
      </c>
      <c r="AB24" s="28"/>
      <c r="AC24" s="28">
        <v>3.56505</v>
      </c>
      <c r="AD24" s="28">
        <f aca="true" t="shared" si="9" ref="AD24:AD36">SUM(AE24:AH24)</f>
        <v>27.07812</v>
      </c>
      <c r="AE24" s="29">
        <v>23.34384</v>
      </c>
      <c r="AF24" s="29">
        <v>3.73428</v>
      </c>
      <c r="AG24" s="29">
        <v>0</v>
      </c>
      <c r="AH24" s="30">
        <v>0</v>
      </c>
      <c r="AI24" s="122">
        <v>1.19585</v>
      </c>
    </row>
    <row r="25" spans="2:35" ht="19.5" customHeight="1">
      <c r="B25" s="33" t="s">
        <v>63</v>
      </c>
      <c r="C25" s="57">
        <f t="shared" si="5"/>
        <v>0.1143</v>
      </c>
      <c r="D25" s="38">
        <v>0</v>
      </c>
      <c r="E25" s="38"/>
      <c r="F25" s="38"/>
      <c r="G25" s="38">
        <v>0.1143</v>
      </c>
      <c r="H25" s="39"/>
      <c r="I25" s="37">
        <f t="shared" si="6"/>
        <v>0</v>
      </c>
      <c r="J25" s="38"/>
      <c r="K25" s="38"/>
      <c r="L25" s="38"/>
      <c r="M25" s="37">
        <f t="shared" si="7"/>
        <v>0</v>
      </c>
      <c r="N25" s="38">
        <v>0</v>
      </c>
      <c r="O25" s="38"/>
      <c r="P25" s="38"/>
      <c r="Q25" s="39"/>
      <c r="R25" s="37">
        <f t="shared" si="8"/>
        <v>0</v>
      </c>
      <c r="S25" s="38"/>
      <c r="T25" s="38"/>
      <c r="U25" s="38"/>
      <c r="V25" s="39">
        <v>0</v>
      </c>
      <c r="W25" s="37"/>
      <c r="X25" s="37"/>
      <c r="Y25" s="38">
        <v>1.036744</v>
      </c>
      <c r="Z25" s="38"/>
      <c r="AA25" s="37"/>
      <c r="AB25" s="37"/>
      <c r="AC25" s="37">
        <v>0.131668</v>
      </c>
      <c r="AD25" s="37">
        <f t="shared" si="9"/>
        <v>0.01</v>
      </c>
      <c r="AE25" s="38">
        <v>0.01</v>
      </c>
      <c r="AF25" s="38"/>
      <c r="AG25" s="38"/>
      <c r="AH25" s="39">
        <v>0</v>
      </c>
      <c r="AI25" s="123">
        <v>5.5023</v>
      </c>
    </row>
    <row r="26" spans="2:35" ht="19.5" customHeight="1">
      <c r="B26" s="33" t="s">
        <v>64</v>
      </c>
      <c r="C26" s="57">
        <f t="shared" si="5"/>
        <v>0.242</v>
      </c>
      <c r="D26" s="38">
        <v>0</v>
      </c>
      <c r="E26" s="38"/>
      <c r="F26" s="38">
        <v>0.235</v>
      </c>
      <c r="G26" s="38">
        <v>0.007</v>
      </c>
      <c r="H26" s="39"/>
      <c r="I26" s="37">
        <f t="shared" si="6"/>
        <v>0</v>
      </c>
      <c r="J26" s="38"/>
      <c r="K26" s="38"/>
      <c r="L26" s="38"/>
      <c r="M26" s="37">
        <f t="shared" si="7"/>
        <v>0</v>
      </c>
      <c r="N26" s="38"/>
      <c r="O26" s="38"/>
      <c r="P26" s="38"/>
      <c r="Q26" s="39"/>
      <c r="R26" s="37">
        <f t="shared" si="8"/>
        <v>0</v>
      </c>
      <c r="S26" s="38"/>
      <c r="T26" s="38"/>
      <c r="U26" s="38"/>
      <c r="V26" s="39">
        <v>0</v>
      </c>
      <c r="W26" s="37"/>
      <c r="X26" s="37"/>
      <c r="Y26" s="38">
        <v>0.44696</v>
      </c>
      <c r="Z26" s="38"/>
      <c r="AA26" s="37"/>
      <c r="AB26" s="37"/>
      <c r="AC26" s="37">
        <v>0.02272</v>
      </c>
      <c r="AD26" s="37">
        <f t="shared" si="9"/>
        <v>8E-06</v>
      </c>
      <c r="AE26" s="38">
        <v>8E-06</v>
      </c>
      <c r="AF26" s="38"/>
      <c r="AG26" s="38"/>
      <c r="AH26" s="39"/>
      <c r="AI26" s="123"/>
    </row>
    <row r="27" spans="2:35" ht="19.5" customHeight="1">
      <c r="B27" s="33" t="s">
        <v>65</v>
      </c>
      <c r="C27" s="57">
        <f t="shared" si="5"/>
        <v>0</v>
      </c>
      <c r="D27" s="38"/>
      <c r="E27" s="38"/>
      <c r="F27" s="38"/>
      <c r="G27" s="38"/>
      <c r="H27" s="39"/>
      <c r="I27" s="37">
        <f t="shared" si="6"/>
        <v>0</v>
      </c>
      <c r="J27" s="38"/>
      <c r="K27" s="38"/>
      <c r="L27" s="38"/>
      <c r="M27" s="37">
        <f t="shared" si="7"/>
        <v>17.52</v>
      </c>
      <c r="N27" s="38">
        <v>17.52</v>
      </c>
      <c r="O27" s="38"/>
      <c r="P27" s="38"/>
      <c r="Q27" s="39"/>
      <c r="R27" s="37">
        <f t="shared" si="8"/>
        <v>0.1404</v>
      </c>
      <c r="S27" s="38"/>
      <c r="T27" s="38"/>
      <c r="U27" s="38"/>
      <c r="V27" s="39">
        <v>0.1404</v>
      </c>
      <c r="W27" s="37">
        <v>0</v>
      </c>
      <c r="X27" s="37"/>
      <c r="Y27" s="38">
        <v>10.29912</v>
      </c>
      <c r="Z27" s="38"/>
      <c r="AA27" s="37"/>
      <c r="AB27" s="37"/>
      <c r="AC27" s="37">
        <v>7.81296</v>
      </c>
      <c r="AD27" s="37">
        <f t="shared" si="9"/>
        <v>874.7685600000001</v>
      </c>
      <c r="AE27" s="38">
        <v>812.4916000000001</v>
      </c>
      <c r="AF27" s="38">
        <v>60.92276</v>
      </c>
      <c r="AG27" s="38">
        <v>0.13428</v>
      </c>
      <c r="AH27" s="39">
        <v>1.21992</v>
      </c>
      <c r="AI27" s="123"/>
    </row>
    <row r="28" spans="2:35" ht="19.5" customHeight="1">
      <c r="B28" s="33" t="s">
        <v>66</v>
      </c>
      <c r="C28" s="57">
        <f t="shared" si="5"/>
        <v>0</v>
      </c>
      <c r="D28" s="38"/>
      <c r="E28" s="38"/>
      <c r="F28" s="38"/>
      <c r="G28" s="38"/>
      <c r="H28" s="39"/>
      <c r="I28" s="37">
        <f t="shared" si="6"/>
        <v>0</v>
      </c>
      <c r="J28" s="38"/>
      <c r="K28" s="38"/>
      <c r="L28" s="38"/>
      <c r="M28" s="37">
        <f t="shared" si="7"/>
        <v>0</v>
      </c>
      <c r="N28" s="38"/>
      <c r="O28" s="38"/>
      <c r="P28" s="38"/>
      <c r="Q28" s="39"/>
      <c r="R28" s="37">
        <f t="shared" si="8"/>
        <v>0</v>
      </c>
      <c r="S28" s="38"/>
      <c r="T28" s="38"/>
      <c r="U28" s="38"/>
      <c r="V28" s="39"/>
      <c r="W28" s="37"/>
      <c r="X28" s="37"/>
      <c r="Y28" s="38"/>
      <c r="Z28" s="38"/>
      <c r="AA28" s="37"/>
      <c r="AB28" s="37"/>
      <c r="AC28" s="37">
        <v>0</v>
      </c>
      <c r="AD28" s="37">
        <f t="shared" si="9"/>
        <v>0</v>
      </c>
      <c r="AE28" s="38"/>
      <c r="AF28" s="38"/>
      <c r="AG28" s="38"/>
      <c r="AH28" s="39"/>
      <c r="AI28" s="123"/>
    </row>
    <row r="29" spans="2:35" ht="19.5" customHeight="1">
      <c r="B29" s="33" t="s">
        <v>67</v>
      </c>
      <c r="C29" s="57">
        <f t="shared" si="5"/>
        <v>0</v>
      </c>
      <c r="D29" s="38"/>
      <c r="E29" s="38"/>
      <c r="F29" s="38"/>
      <c r="G29" s="38"/>
      <c r="H29" s="39"/>
      <c r="I29" s="37">
        <f t="shared" si="6"/>
        <v>0</v>
      </c>
      <c r="J29" s="38"/>
      <c r="K29" s="38"/>
      <c r="L29" s="38"/>
      <c r="M29" s="37">
        <f t="shared" si="7"/>
        <v>0</v>
      </c>
      <c r="N29" s="38"/>
      <c r="O29" s="38"/>
      <c r="P29" s="38"/>
      <c r="Q29" s="39"/>
      <c r="R29" s="37">
        <f t="shared" si="8"/>
        <v>0</v>
      </c>
      <c r="S29" s="38"/>
      <c r="T29" s="38"/>
      <c r="U29" s="38"/>
      <c r="V29" s="39"/>
      <c r="W29" s="37"/>
      <c r="X29" s="37"/>
      <c r="Y29" s="38"/>
      <c r="Z29" s="38"/>
      <c r="AA29" s="37"/>
      <c r="AB29" s="37"/>
      <c r="AC29" s="37"/>
      <c r="AD29" s="37">
        <f t="shared" si="9"/>
        <v>0</v>
      </c>
      <c r="AE29" s="38"/>
      <c r="AF29" s="38"/>
      <c r="AG29" s="38"/>
      <c r="AH29" s="39"/>
      <c r="AI29" s="123"/>
    </row>
    <row r="30" spans="2:35" ht="19.5" customHeight="1">
      <c r="B30" s="41" t="s">
        <v>68</v>
      </c>
      <c r="C30" s="57">
        <f t="shared" si="5"/>
        <v>0</v>
      </c>
      <c r="D30" s="38"/>
      <c r="E30" s="38"/>
      <c r="F30" s="38"/>
      <c r="G30" s="38"/>
      <c r="H30" s="39"/>
      <c r="I30" s="37">
        <f t="shared" si="6"/>
        <v>0</v>
      </c>
      <c r="J30" s="38"/>
      <c r="K30" s="38"/>
      <c r="L30" s="38"/>
      <c r="M30" s="37">
        <f t="shared" si="7"/>
        <v>0</v>
      </c>
      <c r="N30" s="38"/>
      <c r="O30" s="38"/>
      <c r="P30" s="38"/>
      <c r="Q30" s="39"/>
      <c r="R30" s="37">
        <f t="shared" si="8"/>
        <v>0</v>
      </c>
      <c r="S30" s="38"/>
      <c r="T30" s="38"/>
      <c r="U30" s="38"/>
      <c r="V30" s="39"/>
      <c r="W30" s="37"/>
      <c r="X30" s="37"/>
      <c r="Y30" s="38"/>
      <c r="Z30" s="38"/>
      <c r="AA30" s="37"/>
      <c r="AB30" s="37"/>
      <c r="AC30" s="37"/>
      <c r="AD30" s="37">
        <f t="shared" si="9"/>
        <v>0</v>
      </c>
      <c r="AE30" s="38"/>
      <c r="AF30" s="38"/>
      <c r="AG30" s="38"/>
      <c r="AH30" s="39"/>
      <c r="AI30" s="123"/>
    </row>
    <row r="31" spans="2:35" ht="19.5" customHeight="1">
      <c r="B31" s="41" t="s">
        <v>69</v>
      </c>
      <c r="C31" s="57">
        <f t="shared" si="5"/>
        <v>0</v>
      </c>
      <c r="D31" s="38"/>
      <c r="E31" s="38"/>
      <c r="F31" s="38"/>
      <c r="G31" s="38">
        <v>0</v>
      </c>
      <c r="H31" s="39"/>
      <c r="I31" s="37">
        <f t="shared" si="6"/>
        <v>0</v>
      </c>
      <c r="J31" s="38"/>
      <c r="K31" s="38"/>
      <c r="L31" s="38"/>
      <c r="M31" s="37">
        <f t="shared" si="7"/>
        <v>0</v>
      </c>
      <c r="N31" s="38">
        <v>0</v>
      </c>
      <c r="O31" s="38"/>
      <c r="P31" s="38">
        <v>0</v>
      </c>
      <c r="Q31" s="39"/>
      <c r="R31" s="37">
        <f t="shared" si="8"/>
        <v>46.701</v>
      </c>
      <c r="S31" s="38"/>
      <c r="T31" s="38">
        <v>46.701</v>
      </c>
      <c r="U31" s="38"/>
      <c r="V31" s="39">
        <v>0</v>
      </c>
      <c r="W31" s="37"/>
      <c r="X31" s="37"/>
      <c r="Y31" s="38">
        <v>0.31992</v>
      </c>
      <c r="Z31" s="38"/>
      <c r="AA31" s="37"/>
      <c r="AB31" s="37">
        <v>6.301</v>
      </c>
      <c r="AC31" s="37">
        <v>0.06107</v>
      </c>
      <c r="AD31" s="37">
        <f t="shared" si="9"/>
        <v>0</v>
      </c>
      <c r="AE31" s="38">
        <v>0</v>
      </c>
      <c r="AF31" s="38"/>
      <c r="AG31" s="38"/>
      <c r="AH31" s="39"/>
      <c r="AI31" s="123">
        <v>0.33633</v>
      </c>
    </row>
    <row r="32" spans="2:35" ht="19.5" customHeight="1">
      <c r="B32" s="41" t="s">
        <v>70</v>
      </c>
      <c r="C32" s="57">
        <f t="shared" si="5"/>
        <v>0</v>
      </c>
      <c r="D32" s="38"/>
      <c r="E32" s="38"/>
      <c r="F32" s="38"/>
      <c r="G32" s="38"/>
      <c r="H32" s="39">
        <v>0</v>
      </c>
      <c r="I32" s="37">
        <f t="shared" si="6"/>
        <v>0</v>
      </c>
      <c r="J32" s="38"/>
      <c r="K32" s="38"/>
      <c r="L32" s="38"/>
      <c r="M32" s="37">
        <f t="shared" si="7"/>
        <v>2</v>
      </c>
      <c r="N32" s="38">
        <v>2</v>
      </c>
      <c r="O32" s="38"/>
      <c r="P32" s="38"/>
      <c r="Q32" s="39"/>
      <c r="R32" s="37">
        <f t="shared" si="8"/>
        <v>0</v>
      </c>
      <c r="S32" s="38"/>
      <c r="T32" s="38"/>
      <c r="U32" s="38"/>
      <c r="V32" s="39"/>
      <c r="W32" s="37">
        <v>0</v>
      </c>
      <c r="X32" s="37"/>
      <c r="Y32" s="38">
        <v>0.013090000000000001</v>
      </c>
      <c r="Z32" s="38"/>
      <c r="AA32" s="37"/>
      <c r="AB32" s="37">
        <v>6.12</v>
      </c>
      <c r="AC32" s="37">
        <v>0.00189</v>
      </c>
      <c r="AD32" s="37">
        <f t="shared" si="9"/>
        <v>0.001</v>
      </c>
      <c r="AE32" s="38">
        <v>0.001</v>
      </c>
      <c r="AF32" s="38"/>
      <c r="AG32" s="38"/>
      <c r="AH32" s="39"/>
      <c r="AI32" s="123"/>
    </row>
    <row r="33" spans="2:35" ht="19.5" customHeight="1">
      <c r="B33" s="41" t="s">
        <v>71</v>
      </c>
      <c r="C33" s="57">
        <f t="shared" si="5"/>
        <v>0</v>
      </c>
      <c r="D33" s="38"/>
      <c r="E33" s="38"/>
      <c r="F33" s="38">
        <v>0</v>
      </c>
      <c r="G33" s="38">
        <v>0</v>
      </c>
      <c r="H33" s="39"/>
      <c r="I33" s="37">
        <f t="shared" si="6"/>
        <v>0</v>
      </c>
      <c r="J33" s="38"/>
      <c r="K33" s="38"/>
      <c r="L33" s="38"/>
      <c r="M33" s="37">
        <f t="shared" si="7"/>
        <v>0</v>
      </c>
      <c r="N33" s="38"/>
      <c r="O33" s="38"/>
      <c r="P33" s="38"/>
      <c r="Q33" s="39"/>
      <c r="R33" s="37">
        <f t="shared" si="8"/>
        <v>0.34804</v>
      </c>
      <c r="S33" s="38"/>
      <c r="T33" s="38">
        <v>0.34804</v>
      </c>
      <c r="U33" s="38"/>
      <c r="V33" s="39">
        <v>0</v>
      </c>
      <c r="W33" s="37"/>
      <c r="X33" s="37"/>
      <c r="Y33" s="38">
        <v>0.2763</v>
      </c>
      <c r="Z33" s="38"/>
      <c r="AA33" s="37"/>
      <c r="AB33" s="37"/>
      <c r="AC33" s="37">
        <v>0.186</v>
      </c>
      <c r="AD33" s="37">
        <f t="shared" si="9"/>
        <v>0.34700000000000003</v>
      </c>
      <c r="AE33" s="38">
        <v>0.34700000000000003</v>
      </c>
      <c r="AF33" s="38">
        <v>0</v>
      </c>
      <c r="AG33" s="38"/>
      <c r="AH33" s="39">
        <v>0</v>
      </c>
      <c r="AI33" s="123"/>
    </row>
    <row r="34" spans="2:35" ht="19.5" customHeight="1">
      <c r="B34" s="41" t="s">
        <v>72</v>
      </c>
      <c r="C34" s="57">
        <f t="shared" si="5"/>
        <v>0</v>
      </c>
      <c r="D34" s="38"/>
      <c r="E34" s="38"/>
      <c r="F34" s="38">
        <v>0</v>
      </c>
      <c r="G34" s="38">
        <v>0</v>
      </c>
      <c r="H34" s="39"/>
      <c r="I34" s="37">
        <f t="shared" si="6"/>
        <v>0</v>
      </c>
      <c r="J34" s="38"/>
      <c r="K34" s="38"/>
      <c r="L34" s="38"/>
      <c r="M34" s="37">
        <f t="shared" si="7"/>
        <v>0</v>
      </c>
      <c r="N34" s="38"/>
      <c r="O34" s="38"/>
      <c r="P34" s="38"/>
      <c r="Q34" s="39"/>
      <c r="R34" s="37">
        <f t="shared" si="8"/>
        <v>0</v>
      </c>
      <c r="S34" s="38"/>
      <c r="T34" s="38"/>
      <c r="U34" s="38"/>
      <c r="V34" s="39"/>
      <c r="W34" s="37"/>
      <c r="X34" s="37"/>
      <c r="Y34" s="38">
        <v>5.2E-05</v>
      </c>
      <c r="Z34" s="38"/>
      <c r="AA34" s="37"/>
      <c r="AB34" s="37"/>
      <c r="AC34" s="37">
        <v>0</v>
      </c>
      <c r="AD34" s="37">
        <f t="shared" si="9"/>
        <v>0.002</v>
      </c>
      <c r="AE34" s="38">
        <v>0.002</v>
      </c>
      <c r="AF34" s="38">
        <v>0</v>
      </c>
      <c r="AG34" s="38"/>
      <c r="AH34" s="39"/>
      <c r="AI34" s="123"/>
    </row>
    <row r="35" spans="2:35" ht="19.5" customHeight="1">
      <c r="B35" s="33" t="s">
        <v>73</v>
      </c>
      <c r="C35" s="124">
        <f t="shared" si="5"/>
        <v>0</v>
      </c>
      <c r="D35" s="118"/>
      <c r="E35" s="118"/>
      <c r="F35" s="118"/>
      <c r="G35" s="118"/>
      <c r="H35" s="119"/>
      <c r="I35" s="117">
        <f t="shared" si="6"/>
        <v>0</v>
      </c>
      <c r="J35" s="118"/>
      <c r="K35" s="118"/>
      <c r="L35" s="118"/>
      <c r="M35" s="117">
        <f t="shared" si="7"/>
        <v>0</v>
      </c>
      <c r="N35" s="118"/>
      <c r="O35" s="118"/>
      <c r="P35" s="118"/>
      <c r="Q35" s="119"/>
      <c r="R35" s="117">
        <f t="shared" si="8"/>
        <v>0</v>
      </c>
      <c r="S35" s="118"/>
      <c r="T35" s="118"/>
      <c r="U35" s="118"/>
      <c r="V35" s="119"/>
      <c r="W35" s="117"/>
      <c r="X35" s="117"/>
      <c r="Y35" s="118"/>
      <c r="Z35" s="118"/>
      <c r="AA35" s="117"/>
      <c r="AB35" s="117"/>
      <c r="AC35" s="117"/>
      <c r="AD35" s="117">
        <f t="shared" si="9"/>
        <v>0</v>
      </c>
      <c r="AE35" s="118"/>
      <c r="AF35" s="118"/>
      <c r="AG35" s="118"/>
      <c r="AH35" s="119"/>
      <c r="AI35" s="125"/>
    </row>
    <row r="36" spans="2:36" ht="19.5" customHeight="1" thickBot="1">
      <c r="B36" s="42" t="s">
        <v>152</v>
      </c>
      <c r="C36" s="58">
        <f t="shared" si="5"/>
        <v>0</v>
      </c>
      <c r="D36" s="47"/>
      <c r="E36" s="47"/>
      <c r="F36" s="47"/>
      <c r="G36" s="47"/>
      <c r="H36" s="48"/>
      <c r="I36" s="46">
        <f t="shared" si="6"/>
        <v>0</v>
      </c>
      <c r="J36" s="47"/>
      <c r="K36" s="47"/>
      <c r="L36" s="47"/>
      <c r="M36" s="46">
        <f t="shared" si="7"/>
        <v>0</v>
      </c>
      <c r="N36" s="47"/>
      <c r="O36" s="47"/>
      <c r="P36" s="47"/>
      <c r="Q36" s="48"/>
      <c r="R36" s="46">
        <f t="shared" si="8"/>
        <v>0</v>
      </c>
      <c r="S36" s="47"/>
      <c r="T36" s="47"/>
      <c r="U36" s="47"/>
      <c r="V36" s="48"/>
      <c r="W36" s="46"/>
      <c r="X36" s="46"/>
      <c r="Y36" s="47">
        <v>0</v>
      </c>
      <c r="Z36" s="47"/>
      <c r="AA36" s="46"/>
      <c r="AB36" s="46"/>
      <c r="AC36" s="46">
        <v>0.02</v>
      </c>
      <c r="AD36" s="46">
        <f t="shared" si="9"/>
        <v>0.018</v>
      </c>
      <c r="AE36" s="47">
        <v>0.018</v>
      </c>
      <c r="AF36" s="47"/>
      <c r="AG36" s="47"/>
      <c r="AH36" s="48"/>
      <c r="AI36" s="126"/>
      <c r="AJ36" s="15">
        <v>0</v>
      </c>
    </row>
  </sheetData>
  <sheetProtection/>
  <mergeCells count="22">
    <mergeCell ref="AB21:AB22"/>
    <mergeCell ref="AD21:AD22"/>
    <mergeCell ref="AE21:AH21"/>
    <mergeCell ref="AI21:AI22"/>
    <mergeCell ref="W21:W22"/>
    <mergeCell ref="C21:C22"/>
    <mergeCell ref="X21:X22"/>
    <mergeCell ref="B3:B4"/>
    <mergeCell ref="C3:C4"/>
    <mergeCell ref="D3:D4"/>
    <mergeCell ref="B21:B22"/>
    <mergeCell ref="D21:H21"/>
    <mergeCell ref="E3:E4"/>
    <mergeCell ref="AC21:AC22"/>
    <mergeCell ref="F3:F4"/>
    <mergeCell ref="J3:J4"/>
    <mergeCell ref="M21:M22"/>
    <mergeCell ref="R21:R22"/>
    <mergeCell ref="N21:Q21"/>
    <mergeCell ref="S21:V21"/>
    <mergeCell ref="I21:I22"/>
    <mergeCell ref="AA21:AA22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8"/>
  <sheetViews>
    <sheetView showZeros="0" tabSelected="1" view="pageBreakPreview" zoomScale="60" zoomScaleNormal="80" zoomScalePageLayoutView="0" workbookViewId="0" topLeftCell="A1">
      <selection activeCell="AM13" sqref="AM13"/>
    </sheetView>
  </sheetViews>
  <sheetFormatPr defaultColWidth="9.140625" defaultRowHeight="12"/>
  <cols>
    <col min="1" max="1" width="2.7109375" style="59" customWidth="1"/>
    <col min="2" max="2" width="27.421875" style="59" bestFit="1" customWidth="1"/>
    <col min="3" max="19" width="9.140625" style="59" customWidth="1"/>
    <col min="20" max="20" width="11.00390625" style="59" bestFit="1" customWidth="1"/>
    <col min="21" max="16384" width="9.140625" style="59" customWidth="1"/>
  </cols>
  <sheetData>
    <row r="1" s="112" customFormat="1" ht="18.75">
      <c r="B1" s="112" t="s">
        <v>150</v>
      </c>
    </row>
    <row r="2" ht="12" thickBot="1">
      <c r="T2" s="60" t="s">
        <v>85</v>
      </c>
    </row>
    <row r="3" spans="2:20" ht="12.75" customHeight="1">
      <c r="B3" s="161" t="s">
        <v>141</v>
      </c>
      <c r="C3" s="61" t="s">
        <v>86</v>
      </c>
      <c r="D3" s="61" t="s">
        <v>87</v>
      </c>
      <c r="E3" s="61" t="s">
        <v>88</v>
      </c>
      <c r="F3" s="164" t="s">
        <v>89</v>
      </c>
      <c r="G3" s="165"/>
      <c r="H3" s="165"/>
      <c r="I3" s="165"/>
      <c r="J3" s="165"/>
      <c r="K3" s="165"/>
      <c r="L3" s="166"/>
      <c r="M3" s="164" t="s">
        <v>90</v>
      </c>
      <c r="N3" s="165"/>
      <c r="O3" s="165"/>
      <c r="P3" s="165"/>
      <c r="Q3" s="165"/>
      <c r="R3" s="166"/>
      <c r="S3" s="61" t="s">
        <v>91</v>
      </c>
      <c r="T3" s="62" t="s">
        <v>142</v>
      </c>
    </row>
    <row r="4" spans="2:20" ht="12.75" customHeight="1">
      <c r="B4" s="162"/>
      <c r="C4" s="63"/>
      <c r="D4" s="63"/>
      <c r="E4" s="63"/>
      <c r="F4" s="63"/>
      <c r="G4" s="169" t="s">
        <v>92</v>
      </c>
      <c r="H4" s="170"/>
      <c r="I4" s="170"/>
      <c r="J4" s="170"/>
      <c r="K4" s="170"/>
      <c r="L4" s="171"/>
      <c r="M4" s="177"/>
      <c r="N4" s="178"/>
      <c r="O4" s="178"/>
      <c r="P4" s="178"/>
      <c r="Q4" s="178"/>
      <c r="R4" s="179"/>
      <c r="S4" s="63"/>
      <c r="T4" s="66" t="s">
        <v>143</v>
      </c>
    </row>
    <row r="5" spans="2:20" ht="12.75" customHeight="1">
      <c r="B5" s="162"/>
      <c r="C5" s="63"/>
      <c r="D5" s="63"/>
      <c r="E5" s="63"/>
      <c r="F5" s="63"/>
      <c r="G5" s="63"/>
      <c r="H5" s="173" t="s">
        <v>93</v>
      </c>
      <c r="I5" s="174"/>
      <c r="J5" s="175"/>
      <c r="K5" s="175"/>
      <c r="L5" s="176"/>
      <c r="M5" s="63"/>
      <c r="N5" s="173" t="s">
        <v>94</v>
      </c>
      <c r="O5" s="174"/>
      <c r="P5" s="175"/>
      <c r="Q5" s="175"/>
      <c r="R5" s="176"/>
      <c r="S5" s="63"/>
      <c r="T5" s="66"/>
    </row>
    <row r="6" spans="2:20" ht="12.75" customHeight="1">
      <c r="B6" s="162"/>
      <c r="C6" s="63"/>
      <c r="D6" s="63"/>
      <c r="E6" s="63"/>
      <c r="F6" s="63"/>
      <c r="G6" s="63"/>
      <c r="H6" s="172" t="s">
        <v>95</v>
      </c>
      <c r="I6" s="163" t="s">
        <v>96</v>
      </c>
      <c r="J6" s="163" t="s">
        <v>97</v>
      </c>
      <c r="K6" s="163" t="s">
        <v>98</v>
      </c>
      <c r="L6" s="184" t="s">
        <v>99</v>
      </c>
      <c r="M6" s="63"/>
      <c r="N6" s="172" t="s">
        <v>100</v>
      </c>
      <c r="O6" s="163" t="s">
        <v>96</v>
      </c>
      <c r="P6" s="163" t="s">
        <v>97</v>
      </c>
      <c r="Q6" s="163" t="s">
        <v>98</v>
      </c>
      <c r="R6" s="184" t="s">
        <v>99</v>
      </c>
      <c r="S6" s="63"/>
      <c r="T6" s="66"/>
    </row>
    <row r="7" spans="2:20" ht="12.75" customHeight="1">
      <c r="B7" s="162"/>
      <c r="C7" s="63"/>
      <c r="D7" s="63"/>
      <c r="E7" s="63"/>
      <c r="F7" s="63"/>
      <c r="G7" s="63"/>
      <c r="H7" s="172"/>
      <c r="I7" s="163"/>
      <c r="J7" s="163"/>
      <c r="K7" s="163"/>
      <c r="L7" s="184"/>
      <c r="M7" s="63"/>
      <c r="N7" s="172"/>
      <c r="O7" s="163"/>
      <c r="P7" s="163"/>
      <c r="Q7" s="163"/>
      <c r="R7" s="184"/>
      <c r="S7" s="63"/>
      <c r="T7" s="66"/>
    </row>
    <row r="8" spans="2:20" ht="12.75" customHeight="1">
      <c r="B8" s="162"/>
      <c r="C8" s="63"/>
      <c r="D8" s="63"/>
      <c r="E8" s="63"/>
      <c r="F8" s="63"/>
      <c r="G8" s="63"/>
      <c r="H8" s="172"/>
      <c r="I8" s="163"/>
      <c r="J8" s="163"/>
      <c r="K8" s="163"/>
      <c r="L8" s="184"/>
      <c r="M8" s="63"/>
      <c r="N8" s="172"/>
      <c r="O8" s="163"/>
      <c r="P8" s="163"/>
      <c r="Q8" s="163"/>
      <c r="R8" s="184"/>
      <c r="S8" s="63"/>
      <c r="T8" s="66"/>
    </row>
    <row r="9" spans="2:20" ht="12.75" customHeight="1" thickBot="1">
      <c r="B9" s="162"/>
      <c r="C9" s="67" t="s">
        <v>101</v>
      </c>
      <c r="D9" s="67" t="s">
        <v>102</v>
      </c>
      <c r="E9" s="67" t="s">
        <v>103</v>
      </c>
      <c r="F9" s="67" t="s">
        <v>104</v>
      </c>
      <c r="G9" s="67" t="s">
        <v>105</v>
      </c>
      <c r="H9" s="68" t="s">
        <v>106</v>
      </c>
      <c r="I9" s="69" t="s">
        <v>107</v>
      </c>
      <c r="J9" s="69" t="s">
        <v>108</v>
      </c>
      <c r="K9" s="69" t="s">
        <v>109</v>
      </c>
      <c r="L9" s="70" t="s">
        <v>110</v>
      </c>
      <c r="M9" s="67" t="s">
        <v>111</v>
      </c>
      <c r="N9" s="68" t="s">
        <v>112</v>
      </c>
      <c r="O9" s="69" t="s">
        <v>113</v>
      </c>
      <c r="P9" s="69" t="s">
        <v>114</v>
      </c>
      <c r="Q9" s="69" t="s">
        <v>115</v>
      </c>
      <c r="R9" s="70" t="s">
        <v>116</v>
      </c>
      <c r="S9" s="67" t="s">
        <v>117</v>
      </c>
      <c r="T9" s="71" t="s">
        <v>118</v>
      </c>
    </row>
    <row r="10" spans="2:20" ht="18" customHeight="1" thickBot="1">
      <c r="B10" s="72" t="s">
        <v>144</v>
      </c>
      <c r="C10" s="73">
        <f>SUM(C11:C23)</f>
        <v>150860.05400000003</v>
      </c>
      <c r="D10" s="73">
        <f aca="true" t="shared" si="0" ref="D10:T10">SUM(D11:D23)</f>
        <v>3926.561</v>
      </c>
      <c r="E10" s="73">
        <f t="shared" si="0"/>
        <v>146933.49300000005</v>
      </c>
      <c r="F10" s="73">
        <f t="shared" si="0"/>
        <v>7565.3949999999995</v>
      </c>
      <c r="G10" s="73">
        <f t="shared" si="0"/>
        <v>1151.234</v>
      </c>
      <c r="H10" s="74">
        <f t="shared" si="0"/>
        <v>6.089</v>
      </c>
      <c r="I10" s="75">
        <f t="shared" si="0"/>
        <v>0</v>
      </c>
      <c r="J10" s="75">
        <f t="shared" si="0"/>
        <v>1145.145</v>
      </c>
      <c r="K10" s="75">
        <f t="shared" si="0"/>
        <v>0</v>
      </c>
      <c r="L10" s="76">
        <f t="shared" si="0"/>
        <v>0</v>
      </c>
      <c r="M10" s="73">
        <f t="shared" si="0"/>
        <v>139368.09800000006</v>
      </c>
      <c r="N10" s="74">
        <f t="shared" si="0"/>
        <v>2336.07</v>
      </c>
      <c r="O10" s="75">
        <f t="shared" si="0"/>
        <v>0</v>
      </c>
      <c r="P10" s="75">
        <f t="shared" si="0"/>
        <v>136158.77400000003</v>
      </c>
      <c r="Q10" s="75">
        <f t="shared" si="0"/>
        <v>873.232</v>
      </c>
      <c r="R10" s="76">
        <f t="shared" si="0"/>
        <v>0.022</v>
      </c>
      <c r="S10" s="73">
        <f t="shared" si="0"/>
        <v>138177.17300000004</v>
      </c>
      <c r="T10" s="77">
        <f t="shared" si="0"/>
        <v>0</v>
      </c>
    </row>
    <row r="11" spans="2:20" ht="18" customHeight="1">
      <c r="B11" s="78" t="s">
        <v>62</v>
      </c>
      <c r="C11" s="79">
        <v>19346.472999999994</v>
      </c>
      <c r="D11" s="79">
        <v>3754.078</v>
      </c>
      <c r="E11" s="79">
        <v>15592.395</v>
      </c>
      <c r="F11" s="79">
        <v>1077</v>
      </c>
      <c r="G11" s="79">
        <v>0.59</v>
      </c>
      <c r="H11" s="80">
        <v>0</v>
      </c>
      <c r="I11" s="81">
        <v>0</v>
      </c>
      <c r="J11" s="81">
        <v>0.59</v>
      </c>
      <c r="K11" s="81">
        <v>0</v>
      </c>
      <c r="L11" s="82">
        <v>0</v>
      </c>
      <c r="M11" s="79">
        <v>14515.395</v>
      </c>
      <c r="N11" s="80">
        <v>1279.146</v>
      </c>
      <c r="O11" s="81">
        <v>0</v>
      </c>
      <c r="P11" s="81">
        <v>13236.249000000002</v>
      </c>
      <c r="Q11" s="81">
        <v>0</v>
      </c>
      <c r="R11" s="82">
        <v>0</v>
      </c>
      <c r="S11" s="79">
        <v>13236.839</v>
      </c>
      <c r="T11" s="83">
        <v>0</v>
      </c>
    </row>
    <row r="12" spans="2:20" ht="18" customHeight="1">
      <c r="B12" s="84" t="s">
        <v>63</v>
      </c>
      <c r="C12" s="85">
        <v>39206.48300000002</v>
      </c>
      <c r="D12" s="85">
        <v>65.4</v>
      </c>
      <c r="E12" s="85">
        <v>39141.08300000002</v>
      </c>
      <c r="F12" s="85">
        <v>1069</v>
      </c>
      <c r="G12" s="85">
        <v>473</v>
      </c>
      <c r="H12" s="86">
        <v>0</v>
      </c>
      <c r="I12" s="87">
        <v>0</v>
      </c>
      <c r="J12" s="87">
        <v>473</v>
      </c>
      <c r="K12" s="87">
        <v>0</v>
      </c>
      <c r="L12" s="88">
        <v>0</v>
      </c>
      <c r="M12" s="85">
        <v>38072.08300000002</v>
      </c>
      <c r="N12" s="86">
        <v>942.245</v>
      </c>
      <c r="O12" s="87">
        <v>0</v>
      </c>
      <c r="P12" s="87">
        <v>37057.65900000002</v>
      </c>
      <c r="Q12" s="87">
        <v>72.179</v>
      </c>
      <c r="R12" s="88">
        <v>0</v>
      </c>
      <c r="S12" s="85">
        <v>37602.83800000002</v>
      </c>
      <c r="T12" s="89">
        <v>0</v>
      </c>
    </row>
    <row r="13" spans="2:20" ht="18" customHeight="1">
      <c r="B13" s="84" t="s">
        <v>64</v>
      </c>
      <c r="C13" s="85">
        <v>17334.636</v>
      </c>
      <c r="D13" s="85">
        <v>0</v>
      </c>
      <c r="E13" s="85">
        <v>17334.636</v>
      </c>
      <c r="F13" s="85">
        <v>3543</v>
      </c>
      <c r="G13" s="85">
        <v>0.012</v>
      </c>
      <c r="H13" s="86">
        <v>0</v>
      </c>
      <c r="I13" s="87">
        <v>0</v>
      </c>
      <c r="J13" s="87">
        <v>0.012</v>
      </c>
      <c r="K13" s="87">
        <v>0</v>
      </c>
      <c r="L13" s="88">
        <v>0</v>
      </c>
      <c r="M13" s="85">
        <v>13791.636000000006</v>
      </c>
      <c r="N13" s="86">
        <v>19.5</v>
      </c>
      <c r="O13" s="87">
        <v>0</v>
      </c>
      <c r="P13" s="87">
        <v>13772.136000000006</v>
      </c>
      <c r="Q13" s="87">
        <v>0</v>
      </c>
      <c r="R13" s="88">
        <v>0</v>
      </c>
      <c r="S13" s="85">
        <v>13772.148000000005</v>
      </c>
      <c r="T13" s="89">
        <v>0</v>
      </c>
    </row>
    <row r="14" spans="2:20" ht="18" customHeight="1">
      <c r="B14" s="84" t="s">
        <v>65</v>
      </c>
      <c r="C14" s="85">
        <v>26404.278</v>
      </c>
      <c r="D14" s="85">
        <v>0</v>
      </c>
      <c r="E14" s="85">
        <v>26404.278</v>
      </c>
      <c r="F14" s="85">
        <v>714.8829999999999</v>
      </c>
      <c r="G14" s="85">
        <v>638.3330000000001</v>
      </c>
      <c r="H14" s="86">
        <v>0</v>
      </c>
      <c r="I14" s="87">
        <v>0</v>
      </c>
      <c r="J14" s="87">
        <v>638.3330000000001</v>
      </c>
      <c r="K14" s="87">
        <v>0</v>
      </c>
      <c r="L14" s="88">
        <v>0</v>
      </c>
      <c r="M14" s="85">
        <v>25689.395</v>
      </c>
      <c r="N14" s="86">
        <v>92.46</v>
      </c>
      <c r="O14" s="87">
        <v>0</v>
      </c>
      <c r="P14" s="87">
        <v>25596.913</v>
      </c>
      <c r="Q14" s="87">
        <v>0</v>
      </c>
      <c r="R14" s="88">
        <v>0.022</v>
      </c>
      <c r="S14" s="85">
        <v>26235.268</v>
      </c>
      <c r="T14" s="89">
        <v>0</v>
      </c>
    </row>
    <row r="15" spans="2:20" ht="18" customHeight="1">
      <c r="B15" s="84" t="s">
        <v>66</v>
      </c>
      <c r="C15" s="85">
        <v>1595.407</v>
      </c>
      <c r="D15" s="85">
        <v>0</v>
      </c>
      <c r="E15" s="85">
        <v>1595.407</v>
      </c>
      <c r="F15" s="85">
        <v>0</v>
      </c>
      <c r="G15" s="85">
        <v>0</v>
      </c>
      <c r="H15" s="86">
        <v>0</v>
      </c>
      <c r="I15" s="87">
        <v>0</v>
      </c>
      <c r="J15" s="87">
        <v>0</v>
      </c>
      <c r="K15" s="87">
        <v>0</v>
      </c>
      <c r="L15" s="88">
        <v>0</v>
      </c>
      <c r="M15" s="85">
        <v>1595.407</v>
      </c>
      <c r="N15" s="86">
        <v>0</v>
      </c>
      <c r="O15" s="87">
        <v>0</v>
      </c>
      <c r="P15" s="87">
        <v>823.8539999999999</v>
      </c>
      <c r="Q15" s="87">
        <v>771.553</v>
      </c>
      <c r="R15" s="88">
        <v>0</v>
      </c>
      <c r="S15" s="85">
        <v>1595.407</v>
      </c>
      <c r="T15" s="89">
        <v>0</v>
      </c>
    </row>
    <row r="16" spans="2:20" ht="18" customHeight="1">
      <c r="B16" s="84" t="s">
        <v>67</v>
      </c>
      <c r="C16" s="85">
        <v>70.38</v>
      </c>
      <c r="D16" s="85">
        <v>0</v>
      </c>
      <c r="E16" s="85">
        <v>70.38</v>
      </c>
      <c r="F16" s="85">
        <v>0</v>
      </c>
      <c r="G16" s="85">
        <v>0</v>
      </c>
      <c r="H16" s="86">
        <v>0</v>
      </c>
      <c r="I16" s="87">
        <v>0</v>
      </c>
      <c r="J16" s="87">
        <v>0</v>
      </c>
      <c r="K16" s="87">
        <v>0</v>
      </c>
      <c r="L16" s="88">
        <v>0</v>
      </c>
      <c r="M16" s="85">
        <v>70.38</v>
      </c>
      <c r="N16" s="86">
        <v>0</v>
      </c>
      <c r="O16" s="87">
        <v>0</v>
      </c>
      <c r="P16" s="87">
        <v>70.38</v>
      </c>
      <c r="Q16" s="87">
        <v>0</v>
      </c>
      <c r="R16" s="88">
        <v>0</v>
      </c>
      <c r="S16" s="85">
        <v>70.38</v>
      </c>
      <c r="T16" s="89">
        <v>0</v>
      </c>
    </row>
    <row r="17" spans="2:20" ht="18" customHeight="1">
      <c r="B17" s="84" t="s">
        <v>68</v>
      </c>
      <c r="C17" s="85">
        <v>13.616</v>
      </c>
      <c r="D17" s="85">
        <v>0</v>
      </c>
      <c r="E17" s="85">
        <v>13.616</v>
      </c>
      <c r="F17" s="85">
        <v>0</v>
      </c>
      <c r="G17" s="85">
        <v>0</v>
      </c>
      <c r="H17" s="86">
        <v>0</v>
      </c>
      <c r="I17" s="87">
        <v>0</v>
      </c>
      <c r="J17" s="87">
        <v>0</v>
      </c>
      <c r="K17" s="87">
        <v>0</v>
      </c>
      <c r="L17" s="88">
        <v>0</v>
      </c>
      <c r="M17" s="85">
        <v>13.616</v>
      </c>
      <c r="N17" s="86">
        <v>0</v>
      </c>
      <c r="O17" s="87">
        <v>0</v>
      </c>
      <c r="P17" s="87">
        <v>13.616</v>
      </c>
      <c r="Q17" s="87">
        <v>0</v>
      </c>
      <c r="R17" s="88">
        <v>0</v>
      </c>
      <c r="S17" s="85">
        <v>13.616</v>
      </c>
      <c r="T17" s="89">
        <v>0</v>
      </c>
    </row>
    <row r="18" spans="2:20" ht="18" customHeight="1">
      <c r="B18" s="84" t="s">
        <v>69</v>
      </c>
      <c r="C18" s="85">
        <v>2057.3820000000005</v>
      </c>
      <c r="D18" s="85">
        <v>94.79</v>
      </c>
      <c r="E18" s="85">
        <v>1962.5920000000003</v>
      </c>
      <c r="F18" s="85">
        <v>0</v>
      </c>
      <c r="G18" s="85">
        <v>0</v>
      </c>
      <c r="H18" s="86">
        <v>0</v>
      </c>
      <c r="I18" s="87">
        <v>0</v>
      </c>
      <c r="J18" s="87">
        <v>0</v>
      </c>
      <c r="K18" s="87">
        <v>0</v>
      </c>
      <c r="L18" s="88">
        <v>0</v>
      </c>
      <c r="M18" s="85">
        <v>1962.5920000000003</v>
      </c>
      <c r="N18" s="86">
        <v>1.978</v>
      </c>
      <c r="O18" s="87">
        <v>0</v>
      </c>
      <c r="P18" s="87">
        <v>1960.6140000000005</v>
      </c>
      <c r="Q18" s="87">
        <v>0</v>
      </c>
      <c r="R18" s="88">
        <v>0</v>
      </c>
      <c r="S18" s="85">
        <v>1960.6140000000005</v>
      </c>
      <c r="T18" s="89">
        <v>0</v>
      </c>
    </row>
    <row r="19" spans="2:20" ht="18" customHeight="1">
      <c r="B19" s="84" t="s">
        <v>70</v>
      </c>
      <c r="C19" s="85">
        <v>5101.635999999999</v>
      </c>
      <c r="D19" s="85">
        <v>3.876</v>
      </c>
      <c r="E19" s="85">
        <v>5097.759999999998</v>
      </c>
      <c r="F19" s="85">
        <v>96.512</v>
      </c>
      <c r="G19" s="85">
        <v>26.299</v>
      </c>
      <c r="H19" s="86">
        <v>6.089</v>
      </c>
      <c r="I19" s="87">
        <v>0</v>
      </c>
      <c r="J19" s="87">
        <v>20.21</v>
      </c>
      <c r="K19" s="87">
        <v>0</v>
      </c>
      <c r="L19" s="88">
        <v>0</v>
      </c>
      <c r="M19" s="85">
        <v>5001.247999999999</v>
      </c>
      <c r="N19" s="86">
        <v>0</v>
      </c>
      <c r="O19" s="87">
        <v>0</v>
      </c>
      <c r="P19" s="87">
        <v>5000.747999999999</v>
      </c>
      <c r="Q19" s="87">
        <v>0.5</v>
      </c>
      <c r="R19" s="88">
        <v>0</v>
      </c>
      <c r="S19" s="85">
        <v>5021.457999999999</v>
      </c>
      <c r="T19" s="89">
        <v>0</v>
      </c>
    </row>
    <row r="20" spans="2:20" ht="18" customHeight="1">
      <c r="B20" s="84" t="s">
        <v>71</v>
      </c>
      <c r="C20" s="85">
        <v>3676.246000000001</v>
      </c>
      <c r="D20" s="85">
        <v>8.417</v>
      </c>
      <c r="E20" s="85">
        <v>3667.829000000001</v>
      </c>
      <c r="F20" s="85">
        <v>1065</v>
      </c>
      <c r="G20" s="85">
        <v>13</v>
      </c>
      <c r="H20" s="86">
        <v>0</v>
      </c>
      <c r="I20" s="87">
        <v>0</v>
      </c>
      <c r="J20" s="87">
        <v>13</v>
      </c>
      <c r="K20" s="87">
        <v>0</v>
      </c>
      <c r="L20" s="88">
        <v>0</v>
      </c>
      <c r="M20" s="85">
        <v>2602.829000000001</v>
      </c>
      <c r="N20" s="86">
        <v>0.343</v>
      </c>
      <c r="O20" s="87">
        <v>0</v>
      </c>
      <c r="P20" s="87">
        <v>2602.486000000001</v>
      </c>
      <c r="Q20" s="87">
        <v>0</v>
      </c>
      <c r="R20" s="88">
        <v>0</v>
      </c>
      <c r="S20" s="85">
        <v>2615.486000000001</v>
      </c>
      <c r="T20" s="89">
        <v>0</v>
      </c>
    </row>
    <row r="21" spans="2:20" ht="18" customHeight="1">
      <c r="B21" s="84" t="s">
        <v>72</v>
      </c>
      <c r="C21" s="85">
        <v>689.618</v>
      </c>
      <c r="D21" s="85">
        <v>0</v>
      </c>
      <c r="E21" s="85">
        <v>689.618</v>
      </c>
      <c r="F21" s="85">
        <v>0</v>
      </c>
      <c r="G21" s="85">
        <v>0</v>
      </c>
      <c r="H21" s="86">
        <v>0</v>
      </c>
      <c r="I21" s="87">
        <v>0</v>
      </c>
      <c r="J21" s="87">
        <v>0</v>
      </c>
      <c r="K21" s="87">
        <v>0</v>
      </c>
      <c r="L21" s="88">
        <v>0</v>
      </c>
      <c r="M21" s="85">
        <v>689.618</v>
      </c>
      <c r="N21" s="86">
        <v>0.398</v>
      </c>
      <c r="O21" s="87">
        <v>0</v>
      </c>
      <c r="P21" s="87">
        <v>689.22</v>
      </c>
      <c r="Q21" s="87">
        <v>0</v>
      </c>
      <c r="R21" s="88">
        <v>0</v>
      </c>
      <c r="S21" s="85">
        <v>689.22</v>
      </c>
      <c r="T21" s="89">
        <v>0</v>
      </c>
    </row>
    <row r="22" spans="2:20" ht="18" customHeight="1">
      <c r="B22" s="128" t="s">
        <v>73</v>
      </c>
      <c r="C22" s="129">
        <v>35363.74</v>
      </c>
      <c r="D22" s="129">
        <v>0</v>
      </c>
      <c r="E22" s="129">
        <v>35363.74</v>
      </c>
      <c r="F22" s="129">
        <v>0</v>
      </c>
      <c r="G22" s="129">
        <v>0</v>
      </c>
      <c r="H22" s="130">
        <v>0</v>
      </c>
      <c r="I22" s="131">
        <v>0</v>
      </c>
      <c r="J22" s="131">
        <v>0</v>
      </c>
      <c r="K22" s="131">
        <v>0</v>
      </c>
      <c r="L22" s="132">
        <v>0</v>
      </c>
      <c r="M22" s="129">
        <v>35363.74</v>
      </c>
      <c r="N22" s="130">
        <v>0</v>
      </c>
      <c r="O22" s="131">
        <v>0</v>
      </c>
      <c r="P22" s="131">
        <v>35334.74</v>
      </c>
      <c r="Q22" s="131">
        <v>29</v>
      </c>
      <c r="R22" s="132">
        <v>0</v>
      </c>
      <c r="S22" s="129">
        <v>35363.74</v>
      </c>
      <c r="T22" s="133">
        <v>0</v>
      </c>
    </row>
    <row r="23" spans="2:20" ht="18" customHeight="1" thickBot="1">
      <c r="B23" s="90" t="s">
        <v>157</v>
      </c>
      <c r="C23" s="91">
        <v>0.159</v>
      </c>
      <c r="D23" s="91">
        <v>0</v>
      </c>
      <c r="E23" s="91">
        <v>0.159</v>
      </c>
      <c r="F23" s="91">
        <v>0</v>
      </c>
      <c r="G23" s="91">
        <v>0</v>
      </c>
      <c r="H23" s="92">
        <v>0</v>
      </c>
      <c r="I23" s="93">
        <v>0</v>
      </c>
      <c r="J23" s="93">
        <v>0</v>
      </c>
      <c r="K23" s="93">
        <v>0</v>
      </c>
      <c r="L23" s="94">
        <v>0</v>
      </c>
      <c r="M23" s="91">
        <v>0.159</v>
      </c>
      <c r="N23" s="92">
        <v>0</v>
      </c>
      <c r="O23" s="93">
        <v>0</v>
      </c>
      <c r="P23" s="93">
        <v>0.159</v>
      </c>
      <c r="Q23" s="93">
        <v>0</v>
      </c>
      <c r="R23" s="94">
        <v>0</v>
      </c>
      <c r="S23" s="91">
        <v>0.159</v>
      </c>
      <c r="T23" s="95">
        <v>0</v>
      </c>
    </row>
    <row r="25" ht="11.25">
      <c r="F25" s="96"/>
    </row>
    <row r="27" ht="12" thickBot="1">
      <c r="P27" s="60" t="s">
        <v>85</v>
      </c>
    </row>
    <row r="28" spans="2:16" ht="12.75" customHeight="1">
      <c r="B28" s="161" t="s">
        <v>141</v>
      </c>
      <c r="C28" s="167" t="s">
        <v>119</v>
      </c>
      <c r="D28" s="164" t="s">
        <v>120</v>
      </c>
      <c r="E28" s="165"/>
      <c r="F28" s="165"/>
      <c r="G28" s="165"/>
      <c r="H28" s="165"/>
      <c r="I28" s="165"/>
      <c r="J28" s="165"/>
      <c r="K28" s="165"/>
      <c r="L28" s="166"/>
      <c r="M28" s="185" t="s">
        <v>100</v>
      </c>
      <c r="N28" s="185" t="s">
        <v>145</v>
      </c>
      <c r="O28" s="185" t="s">
        <v>99</v>
      </c>
      <c r="P28" s="189" t="s">
        <v>121</v>
      </c>
    </row>
    <row r="29" spans="2:16" ht="12.75" customHeight="1">
      <c r="B29" s="162"/>
      <c r="C29" s="168"/>
      <c r="D29" s="64" t="s">
        <v>122</v>
      </c>
      <c r="E29" s="98"/>
      <c r="F29" s="99"/>
      <c r="G29" s="169" t="s">
        <v>123</v>
      </c>
      <c r="H29" s="187"/>
      <c r="I29" s="187"/>
      <c r="J29" s="187"/>
      <c r="K29" s="187"/>
      <c r="L29" s="188"/>
      <c r="M29" s="186"/>
      <c r="N29" s="191"/>
      <c r="O29" s="186"/>
      <c r="P29" s="190"/>
    </row>
    <row r="30" spans="2:16" ht="12.75" customHeight="1">
      <c r="B30" s="162"/>
      <c r="C30" s="97"/>
      <c r="D30" s="65"/>
      <c r="E30" s="100"/>
      <c r="F30" s="101"/>
      <c r="G30" s="65"/>
      <c r="H30" s="100"/>
      <c r="I30" s="101"/>
      <c r="J30" s="169" t="s">
        <v>124</v>
      </c>
      <c r="K30" s="187"/>
      <c r="L30" s="188"/>
      <c r="M30" s="63"/>
      <c r="N30" s="63"/>
      <c r="O30" s="63"/>
      <c r="P30" s="66"/>
    </row>
    <row r="31" spans="2:16" ht="12.75" customHeight="1">
      <c r="B31" s="162"/>
      <c r="C31" s="97"/>
      <c r="D31" s="63"/>
      <c r="E31" s="180" t="s">
        <v>125</v>
      </c>
      <c r="F31" s="181"/>
      <c r="G31" s="63"/>
      <c r="H31" s="180" t="s">
        <v>125</v>
      </c>
      <c r="I31" s="181"/>
      <c r="J31" s="63"/>
      <c r="K31" s="173" t="s">
        <v>126</v>
      </c>
      <c r="L31" s="176"/>
      <c r="M31" s="63"/>
      <c r="N31" s="63"/>
      <c r="O31" s="63"/>
      <c r="P31" s="66"/>
    </row>
    <row r="32" spans="2:16" ht="12.75" customHeight="1">
      <c r="B32" s="162"/>
      <c r="C32" s="97"/>
      <c r="D32" s="63"/>
      <c r="E32" s="182"/>
      <c r="F32" s="183"/>
      <c r="G32" s="63"/>
      <c r="H32" s="182"/>
      <c r="I32" s="183"/>
      <c r="J32" s="63"/>
      <c r="K32" s="172" t="s">
        <v>100</v>
      </c>
      <c r="L32" s="184" t="s">
        <v>127</v>
      </c>
      <c r="M32" s="63"/>
      <c r="N32" s="63"/>
      <c r="O32" s="63"/>
      <c r="P32" s="66"/>
    </row>
    <row r="33" spans="2:16" ht="12.75" customHeight="1">
      <c r="B33" s="162"/>
      <c r="C33" s="102"/>
      <c r="D33" s="103"/>
      <c r="E33" s="104" t="s">
        <v>128</v>
      </c>
      <c r="F33" s="105" t="s">
        <v>129</v>
      </c>
      <c r="G33" s="103"/>
      <c r="H33" s="104" t="s">
        <v>128</v>
      </c>
      <c r="I33" s="105" t="s">
        <v>129</v>
      </c>
      <c r="J33" s="103"/>
      <c r="K33" s="172"/>
      <c r="L33" s="184"/>
      <c r="M33" s="103"/>
      <c r="N33" s="103"/>
      <c r="O33" s="103"/>
      <c r="P33" s="106"/>
    </row>
    <row r="34" spans="2:16" ht="12.75" customHeight="1" thickBot="1">
      <c r="B34" s="162"/>
      <c r="C34" s="107" t="s">
        <v>130</v>
      </c>
      <c r="D34" s="67" t="s">
        <v>131</v>
      </c>
      <c r="E34" s="68"/>
      <c r="F34" s="70"/>
      <c r="G34" s="67" t="s">
        <v>132</v>
      </c>
      <c r="H34" s="68"/>
      <c r="I34" s="70"/>
      <c r="J34" s="67" t="s">
        <v>133</v>
      </c>
      <c r="K34" s="68" t="s">
        <v>134</v>
      </c>
      <c r="L34" s="70" t="s">
        <v>135</v>
      </c>
      <c r="M34" s="67" t="s">
        <v>136</v>
      </c>
      <c r="N34" s="67" t="s">
        <v>137</v>
      </c>
      <c r="O34" s="67" t="s">
        <v>138</v>
      </c>
      <c r="P34" s="108" t="s">
        <v>139</v>
      </c>
    </row>
    <row r="35" spans="2:16" ht="18" customHeight="1" thickBot="1">
      <c r="B35" s="72" t="s">
        <v>144</v>
      </c>
      <c r="C35" s="73">
        <f>SUM(C36:C48)</f>
        <v>138177.15100000004</v>
      </c>
      <c r="D35" s="73">
        <f aca="true" t="shared" si="1" ref="D35:P35">SUM(D36:D48)</f>
        <v>873.232</v>
      </c>
      <c r="E35" s="74">
        <f t="shared" si="1"/>
        <v>5.84</v>
      </c>
      <c r="F35" s="76">
        <f t="shared" si="1"/>
        <v>867.392</v>
      </c>
      <c r="G35" s="73">
        <f t="shared" si="1"/>
        <v>137303.91900000005</v>
      </c>
      <c r="H35" s="74">
        <f t="shared" si="1"/>
        <v>57112.945</v>
      </c>
      <c r="I35" s="76">
        <f t="shared" si="1"/>
        <v>80190.97399999999</v>
      </c>
      <c r="J35" s="73">
        <f t="shared" si="1"/>
        <v>55758.556467999995</v>
      </c>
      <c r="K35" s="74">
        <f t="shared" si="1"/>
        <v>47393.5822805</v>
      </c>
      <c r="L35" s="76">
        <f t="shared" si="1"/>
        <v>8364.974187500002</v>
      </c>
      <c r="M35" s="73">
        <f t="shared" si="1"/>
        <v>49735.741280500006</v>
      </c>
      <c r="N35" s="73">
        <f t="shared" si="1"/>
        <v>9238.2061875</v>
      </c>
      <c r="O35" s="73">
        <f t="shared" si="1"/>
        <v>0.022</v>
      </c>
      <c r="P35" s="77">
        <f t="shared" si="1"/>
        <v>53662.30228050001</v>
      </c>
    </row>
    <row r="36" spans="2:16" ht="18" customHeight="1">
      <c r="B36" s="78" t="s">
        <v>62</v>
      </c>
      <c r="C36" s="79">
        <v>13236.839</v>
      </c>
      <c r="D36" s="79">
        <v>0</v>
      </c>
      <c r="E36" s="80">
        <v>0</v>
      </c>
      <c r="F36" s="82">
        <v>0</v>
      </c>
      <c r="G36" s="79">
        <v>13236.839</v>
      </c>
      <c r="H36" s="80">
        <v>4321.95</v>
      </c>
      <c r="I36" s="82">
        <v>8914.889000000001</v>
      </c>
      <c r="J36" s="79">
        <v>4369.8108</v>
      </c>
      <c r="K36" s="80">
        <v>3639.8525813</v>
      </c>
      <c r="L36" s="82">
        <v>729.9582187</v>
      </c>
      <c r="M36" s="134">
        <f>H11+N11+K36</f>
        <v>4918.9985813</v>
      </c>
      <c r="N36" s="135">
        <f>T11+D36+L36</f>
        <v>729.9582187</v>
      </c>
      <c r="O36" s="134">
        <f>L11+R11</f>
        <v>0</v>
      </c>
      <c r="P36" s="136">
        <f>D11+M36</f>
        <v>8673.0765813</v>
      </c>
    </row>
    <row r="37" spans="2:16" ht="18" customHeight="1">
      <c r="B37" s="84" t="s">
        <v>63</v>
      </c>
      <c r="C37" s="85">
        <v>37602.83800000002</v>
      </c>
      <c r="D37" s="85">
        <v>72.179</v>
      </c>
      <c r="E37" s="86">
        <v>0</v>
      </c>
      <c r="F37" s="88">
        <v>72.179</v>
      </c>
      <c r="G37" s="85">
        <v>37530.65900000002</v>
      </c>
      <c r="H37" s="86">
        <v>23926.272999999994</v>
      </c>
      <c r="I37" s="88">
        <v>13604.386</v>
      </c>
      <c r="J37" s="85">
        <v>5170.844192000001</v>
      </c>
      <c r="K37" s="86">
        <v>3958.278548</v>
      </c>
      <c r="L37" s="88">
        <v>1212.5656440000002</v>
      </c>
      <c r="M37" s="85">
        <f aca="true" t="shared" si="2" ref="M37:M48">H12+N12+K37</f>
        <v>4900.523548</v>
      </c>
      <c r="N37" s="85">
        <f aca="true" t="shared" si="3" ref="N37:N48">T12+D37+L37</f>
        <v>1284.7446440000003</v>
      </c>
      <c r="O37" s="85">
        <f aca="true" t="shared" si="4" ref="O37:O48">L12+R12</f>
        <v>0</v>
      </c>
      <c r="P37" s="89">
        <f aca="true" t="shared" si="5" ref="P37:P48">D12+M37</f>
        <v>4965.923548</v>
      </c>
    </row>
    <row r="38" spans="2:16" ht="18" customHeight="1">
      <c r="B38" s="84" t="s">
        <v>64</v>
      </c>
      <c r="C38" s="85">
        <v>13772.148000000005</v>
      </c>
      <c r="D38" s="85">
        <v>0</v>
      </c>
      <c r="E38" s="86">
        <v>0</v>
      </c>
      <c r="F38" s="88">
        <v>0</v>
      </c>
      <c r="G38" s="85">
        <v>13772.148000000005</v>
      </c>
      <c r="H38" s="86">
        <v>7225.616</v>
      </c>
      <c r="I38" s="88">
        <v>6546.5319999999965</v>
      </c>
      <c r="J38" s="85">
        <v>805.7428239999998</v>
      </c>
      <c r="K38" s="86">
        <v>616.1808459999996</v>
      </c>
      <c r="L38" s="88">
        <v>189.561978</v>
      </c>
      <c r="M38" s="85">
        <f t="shared" si="2"/>
        <v>635.6808459999996</v>
      </c>
      <c r="N38" s="85">
        <f t="shared" si="3"/>
        <v>189.561978</v>
      </c>
      <c r="O38" s="85">
        <f t="shared" si="4"/>
        <v>0</v>
      </c>
      <c r="P38" s="89">
        <f t="shared" si="5"/>
        <v>635.6808459999996</v>
      </c>
    </row>
    <row r="39" spans="2:16" ht="18" customHeight="1">
      <c r="B39" s="84" t="s">
        <v>65</v>
      </c>
      <c r="C39" s="85">
        <v>26235.246</v>
      </c>
      <c r="D39" s="85">
        <v>0</v>
      </c>
      <c r="E39" s="86">
        <v>0</v>
      </c>
      <c r="F39" s="88">
        <v>0</v>
      </c>
      <c r="G39" s="85">
        <v>26235.246</v>
      </c>
      <c r="H39" s="86">
        <v>16232.805</v>
      </c>
      <c r="I39" s="88">
        <v>10002.440999999999</v>
      </c>
      <c r="J39" s="85">
        <v>4031.8613599999994</v>
      </c>
      <c r="K39" s="86">
        <v>847.8768</v>
      </c>
      <c r="L39" s="88">
        <v>3183.98456</v>
      </c>
      <c r="M39" s="85">
        <f t="shared" si="2"/>
        <v>940.3368</v>
      </c>
      <c r="N39" s="85">
        <f t="shared" si="3"/>
        <v>3183.98456</v>
      </c>
      <c r="O39" s="85">
        <f t="shared" si="4"/>
        <v>0.022</v>
      </c>
      <c r="P39" s="89">
        <f t="shared" si="5"/>
        <v>940.3368</v>
      </c>
    </row>
    <row r="40" spans="2:16" ht="18" customHeight="1">
      <c r="B40" s="84" t="s">
        <v>66</v>
      </c>
      <c r="C40" s="85">
        <v>1595.407</v>
      </c>
      <c r="D40" s="85">
        <v>771.553</v>
      </c>
      <c r="E40" s="86">
        <v>5.84</v>
      </c>
      <c r="F40" s="88">
        <v>765.7130000000001</v>
      </c>
      <c r="G40" s="85">
        <v>823.8539999999999</v>
      </c>
      <c r="H40" s="86">
        <v>306.0630000000001</v>
      </c>
      <c r="I40" s="88">
        <v>517.791</v>
      </c>
      <c r="J40" s="85">
        <v>823.8539999999999</v>
      </c>
      <c r="K40" s="86">
        <v>254.369</v>
      </c>
      <c r="L40" s="88">
        <v>569.485</v>
      </c>
      <c r="M40" s="85">
        <f t="shared" si="2"/>
        <v>254.369</v>
      </c>
      <c r="N40" s="85">
        <f t="shared" si="3"/>
        <v>1341.038</v>
      </c>
      <c r="O40" s="85">
        <f t="shared" si="4"/>
        <v>0</v>
      </c>
      <c r="P40" s="89">
        <f t="shared" si="5"/>
        <v>254.369</v>
      </c>
    </row>
    <row r="41" spans="2:16" ht="18" customHeight="1">
      <c r="B41" s="84" t="s">
        <v>67</v>
      </c>
      <c r="C41" s="85">
        <v>70.38</v>
      </c>
      <c r="D41" s="85">
        <v>0</v>
      </c>
      <c r="E41" s="86">
        <v>0</v>
      </c>
      <c r="F41" s="88">
        <v>0</v>
      </c>
      <c r="G41" s="85">
        <v>70.38</v>
      </c>
      <c r="H41" s="86">
        <v>0</v>
      </c>
      <c r="I41" s="88">
        <v>70.38</v>
      </c>
      <c r="J41" s="85">
        <v>70.38</v>
      </c>
      <c r="K41" s="86">
        <v>0</v>
      </c>
      <c r="L41" s="88">
        <v>70.38</v>
      </c>
      <c r="M41" s="85">
        <f t="shared" si="2"/>
        <v>0</v>
      </c>
      <c r="N41" s="85">
        <f t="shared" si="3"/>
        <v>70.38</v>
      </c>
      <c r="O41" s="85">
        <f t="shared" si="4"/>
        <v>0</v>
      </c>
      <c r="P41" s="89">
        <f t="shared" si="5"/>
        <v>0</v>
      </c>
    </row>
    <row r="42" spans="2:16" ht="18" customHeight="1">
      <c r="B42" s="84" t="s">
        <v>68</v>
      </c>
      <c r="C42" s="85">
        <v>13.616</v>
      </c>
      <c r="D42" s="85">
        <v>0</v>
      </c>
      <c r="E42" s="86">
        <v>0</v>
      </c>
      <c r="F42" s="88">
        <v>0</v>
      </c>
      <c r="G42" s="85">
        <v>13.616</v>
      </c>
      <c r="H42" s="86">
        <v>12.616</v>
      </c>
      <c r="I42" s="88">
        <v>1</v>
      </c>
      <c r="J42" s="85">
        <v>13.616</v>
      </c>
      <c r="K42" s="86">
        <v>12.616</v>
      </c>
      <c r="L42" s="88">
        <v>1</v>
      </c>
      <c r="M42" s="85">
        <f t="shared" si="2"/>
        <v>12.616</v>
      </c>
      <c r="N42" s="85">
        <f t="shared" si="3"/>
        <v>1</v>
      </c>
      <c r="O42" s="85">
        <f t="shared" si="4"/>
        <v>0</v>
      </c>
      <c r="P42" s="89">
        <f t="shared" si="5"/>
        <v>12.616</v>
      </c>
    </row>
    <row r="43" spans="2:16" ht="18" customHeight="1">
      <c r="B43" s="84" t="s">
        <v>69</v>
      </c>
      <c r="C43" s="85">
        <v>1960.6140000000005</v>
      </c>
      <c r="D43" s="85">
        <v>0</v>
      </c>
      <c r="E43" s="86">
        <v>0</v>
      </c>
      <c r="F43" s="88">
        <v>0</v>
      </c>
      <c r="G43" s="85">
        <v>1960.6140000000005</v>
      </c>
      <c r="H43" s="86">
        <v>573.794</v>
      </c>
      <c r="I43" s="88">
        <v>1386.8200000000004</v>
      </c>
      <c r="J43" s="85">
        <v>203.95184000000006</v>
      </c>
      <c r="K43" s="86">
        <v>173.40969</v>
      </c>
      <c r="L43" s="88">
        <v>30.54215</v>
      </c>
      <c r="M43" s="85">
        <f t="shared" si="2"/>
        <v>175.38769000000002</v>
      </c>
      <c r="N43" s="85">
        <f t="shared" si="3"/>
        <v>30.54215</v>
      </c>
      <c r="O43" s="85">
        <f t="shared" si="4"/>
        <v>0</v>
      </c>
      <c r="P43" s="89">
        <f t="shared" si="5"/>
        <v>270.17769000000004</v>
      </c>
    </row>
    <row r="44" spans="2:16" ht="18" customHeight="1">
      <c r="B44" s="84" t="s">
        <v>70</v>
      </c>
      <c r="C44" s="85">
        <v>5021.457999999999</v>
      </c>
      <c r="D44" s="85">
        <v>0.5</v>
      </c>
      <c r="E44" s="86">
        <v>0</v>
      </c>
      <c r="F44" s="88">
        <v>0.5</v>
      </c>
      <c r="G44" s="85">
        <v>5020.957999999999</v>
      </c>
      <c r="H44" s="86">
        <v>1965.2150000000004</v>
      </c>
      <c r="I44" s="88">
        <v>3055.743000000001</v>
      </c>
      <c r="J44" s="85">
        <v>4213.792649999999</v>
      </c>
      <c r="K44" s="86">
        <v>2430.4097116000003</v>
      </c>
      <c r="L44" s="88">
        <v>1783.3829384000007</v>
      </c>
      <c r="M44" s="85">
        <f t="shared" si="2"/>
        <v>2436.4987116</v>
      </c>
      <c r="N44" s="85">
        <f t="shared" si="3"/>
        <v>1783.8829384000007</v>
      </c>
      <c r="O44" s="85">
        <f t="shared" si="4"/>
        <v>0</v>
      </c>
      <c r="P44" s="89">
        <f t="shared" si="5"/>
        <v>2440.3747116000004</v>
      </c>
    </row>
    <row r="45" spans="2:16" ht="18" customHeight="1">
      <c r="B45" s="84" t="s">
        <v>71</v>
      </c>
      <c r="C45" s="85">
        <v>2615.486000000001</v>
      </c>
      <c r="D45" s="85">
        <v>0</v>
      </c>
      <c r="E45" s="86">
        <v>0</v>
      </c>
      <c r="F45" s="88">
        <v>0</v>
      </c>
      <c r="G45" s="85">
        <v>2615.486000000001</v>
      </c>
      <c r="H45" s="86">
        <v>2238.0840000000007</v>
      </c>
      <c r="I45" s="88">
        <v>377.4020000000001</v>
      </c>
      <c r="J45" s="85">
        <v>395.840312</v>
      </c>
      <c r="K45" s="86">
        <v>170.0019516</v>
      </c>
      <c r="L45" s="88">
        <v>225.83836040000006</v>
      </c>
      <c r="M45" s="85">
        <f t="shared" si="2"/>
        <v>170.3449516</v>
      </c>
      <c r="N45" s="85">
        <f t="shared" si="3"/>
        <v>225.83836040000006</v>
      </c>
      <c r="O45" s="85">
        <f t="shared" si="4"/>
        <v>0</v>
      </c>
      <c r="P45" s="89">
        <f t="shared" si="5"/>
        <v>178.7619516</v>
      </c>
    </row>
    <row r="46" spans="2:16" ht="18" customHeight="1">
      <c r="B46" s="84" t="s">
        <v>72</v>
      </c>
      <c r="C46" s="85">
        <v>689.22</v>
      </c>
      <c r="D46" s="85">
        <v>0</v>
      </c>
      <c r="E46" s="86">
        <v>0</v>
      </c>
      <c r="F46" s="88">
        <v>0</v>
      </c>
      <c r="G46" s="85">
        <v>689.22</v>
      </c>
      <c r="H46" s="86">
        <v>188.528</v>
      </c>
      <c r="I46" s="88">
        <v>500.69199999999995</v>
      </c>
      <c r="J46" s="85">
        <v>323.9639599999999</v>
      </c>
      <c r="K46" s="86">
        <v>231.76315200000005</v>
      </c>
      <c r="L46" s="88">
        <v>92.20080800000001</v>
      </c>
      <c r="M46" s="85">
        <f t="shared" si="2"/>
        <v>232.16115200000004</v>
      </c>
      <c r="N46" s="85">
        <f t="shared" si="3"/>
        <v>92.20080800000001</v>
      </c>
      <c r="O46" s="85">
        <f t="shared" si="4"/>
        <v>0</v>
      </c>
      <c r="P46" s="89">
        <f t="shared" si="5"/>
        <v>232.16115200000004</v>
      </c>
    </row>
    <row r="47" spans="2:16" ht="18" customHeight="1">
      <c r="B47" s="128" t="s">
        <v>73</v>
      </c>
      <c r="C47" s="129">
        <v>35363.74</v>
      </c>
      <c r="D47" s="129">
        <v>29</v>
      </c>
      <c r="E47" s="130">
        <v>0</v>
      </c>
      <c r="F47" s="132">
        <v>29</v>
      </c>
      <c r="G47" s="129">
        <v>35334.74</v>
      </c>
      <c r="H47" s="130">
        <v>122</v>
      </c>
      <c r="I47" s="132">
        <v>35212.74</v>
      </c>
      <c r="J47" s="129">
        <v>35334.74</v>
      </c>
      <c r="K47" s="130">
        <v>35058.74</v>
      </c>
      <c r="L47" s="132">
        <v>276</v>
      </c>
      <c r="M47" s="129">
        <f t="shared" si="2"/>
        <v>35058.74</v>
      </c>
      <c r="N47" s="129">
        <f t="shared" si="3"/>
        <v>305</v>
      </c>
      <c r="O47" s="129">
        <f t="shared" si="4"/>
        <v>0</v>
      </c>
      <c r="P47" s="133">
        <f t="shared" si="5"/>
        <v>35058.74</v>
      </c>
    </row>
    <row r="48" spans="2:16" ht="18" customHeight="1" thickBot="1">
      <c r="B48" s="90" t="s">
        <v>157</v>
      </c>
      <c r="C48" s="91">
        <v>0.159</v>
      </c>
      <c r="D48" s="91">
        <v>0</v>
      </c>
      <c r="E48" s="92">
        <v>0</v>
      </c>
      <c r="F48" s="94">
        <v>0</v>
      </c>
      <c r="G48" s="91">
        <v>0.159</v>
      </c>
      <c r="H48" s="92">
        <v>0.001</v>
      </c>
      <c r="I48" s="94">
        <v>0.158</v>
      </c>
      <c r="J48" s="91">
        <v>0.15853</v>
      </c>
      <c r="K48" s="92">
        <v>0.084</v>
      </c>
      <c r="L48" s="94">
        <v>0.07453</v>
      </c>
      <c r="M48" s="91">
        <f t="shared" si="2"/>
        <v>0.084</v>
      </c>
      <c r="N48" s="91">
        <f t="shared" si="3"/>
        <v>0.07453</v>
      </c>
      <c r="O48" s="91">
        <f t="shared" si="4"/>
        <v>0</v>
      </c>
      <c r="P48" s="95">
        <f t="shared" si="5"/>
        <v>0.084</v>
      </c>
    </row>
  </sheetData>
  <sheetProtection/>
  <mergeCells count="31">
    <mergeCell ref="Q6:Q8"/>
    <mergeCell ref="O28:O29"/>
    <mergeCell ref="J30:L30"/>
    <mergeCell ref="P28:P29"/>
    <mergeCell ref="G29:L29"/>
    <mergeCell ref="N28:N29"/>
    <mergeCell ref="R6:R8"/>
    <mergeCell ref="K6:K8"/>
    <mergeCell ref="L6:L8"/>
    <mergeCell ref="D28:L28"/>
    <mergeCell ref="M28:M29"/>
    <mergeCell ref="O6:O8"/>
    <mergeCell ref="H5:L5"/>
    <mergeCell ref="M4:R4"/>
    <mergeCell ref="N5:R5"/>
    <mergeCell ref="N6:N8"/>
    <mergeCell ref="E31:F32"/>
    <mergeCell ref="H31:I32"/>
    <mergeCell ref="K31:L31"/>
    <mergeCell ref="K32:K33"/>
    <mergeCell ref="L32:L33"/>
    <mergeCell ref="B28:B34"/>
    <mergeCell ref="P6:P8"/>
    <mergeCell ref="B3:B9"/>
    <mergeCell ref="F3:L3"/>
    <mergeCell ref="M3:R3"/>
    <mergeCell ref="C28:C29"/>
    <mergeCell ref="G4:L4"/>
    <mergeCell ref="H6:H8"/>
    <mergeCell ref="I6:I8"/>
    <mergeCell ref="J6:J8"/>
  </mergeCells>
  <printOptions/>
  <pageMargins left="0.787" right="0.787" top="0.984" bottom="0.984" header="0.512" footer="0.51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2021-04-23T05:03:07Z</dcterms:created>
  <dcterms:modified xsi:type="dcterms:W3CDTF">2021-04-23T05:03:12Z</dcterms:modified>
  <cp:category/>
  <cp:version/>
  <cp:contentType/>
  <cp:contentStatus/>
</cp:coreProperties>
</file>