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81" activeTab="5"/>
  </bookViews>
  <sheets>
    <sheet name="合計" sheetId="1" r:id="rId1"/>
    <sheet name="居宅介護" sheetId="2" r:id="rId2"/>
    <sheet name="重度訪問介護" sheetId="3" r:id="rId3"/>
    <sheet name="同行援護" sheetId="4" r:id="rId4"/>
    <sheet name="行動援護" sheetId="5" r:id="rId5"/>
    <sheet name="重度障がい者等包括支援" sheetId="6" r:id="rId6"/>
  </sheets>
  <definedNames>
    <definedName name="_xlnm.Print_Area" localSheetId="1">'居宅介護'!$A$1:$Q$52</definedName>
    <definedName name="_xlnm.Print_Area" localSheetId="4">'行動援護'!$A$1:$M$52</definedName>
    <definedName name="_xlnm.Print_Area" localSheetId="0">'合計'!$A$1:$AC$51</definedName>
    <definedName name="_xlnm.Print_Area" localSheetId="5">'重度障がい者等包括支援'!$A$1:$Q$52</definedName>
    <definedName name="_xlnm.Print_Area" localSheetId="2">'重度訪問介護'!$A$1:$M$51</definedName>
    <definedName name="_xlnm.Print_Area" localSheetId="3">'同行援護'!$A$1:$I$51</definedName>
    <definedName name="_xlnm.Print_Titles" localSheetId="1">'居宅介護'!$A:$A</definedName>
    <definedName name="_xlnm.Print_Titles" localSheetId="5">'重度障がい者等包括支援'!$A:$A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<sst xmlns="http://schemas.openxmlformats.org/spreadsheetml/2006/main" count="488" uniqueCount="76">
  <si>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</si>
  <si>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</si>
  <si>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</si>
  <si>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</si>
  <si>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</si>
  <si>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</si>
  <si>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</si>
  <si>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</si>
  <si>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</si>
  <si>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</si>
  <si>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</si>
  <si>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</si>
  <si>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</si>
  <si>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</si>
  <si>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</si>
  <si>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</si>
  <si>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</si>
  <si>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</si>
  <si>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</si>
  <si>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</si>
  <si>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</si>
  <si>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</si>
  <si>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</si>
  <si>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</si>
  <si>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</si>
  <si>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</si>
  <si>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</si>
  <si>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</si>
  <si>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</si>
  <si>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</si>
  <si>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</si>
  <si>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</si>
  <si>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</si>
  <si>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</si>
  <si>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</si>
  <si>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</si>
  <si>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</si>
  <si>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</si>
  <si>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</si>
  <si>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</si>
  <si>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</si>
  <si>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</si>
  <si>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</si>
  <si>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</si>
  <si>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</si>
  <si>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</si>
  <si>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</si>
  <si>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</si>
  <si>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</si>
  <si>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</si>
  <si>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</si>
  <si>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</si>
  <si>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</si>
  <si>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</si>
  <si>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</si>
  <si>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</si>
  <si>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</si>
  <si>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</si>
  <si>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</si>
  <si>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</si>
  <si>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</si>
  <si>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重　度　訪　問　介　護</t>
  </si>
  <si>
    <t>同　行　援　護</t>
  </si>
  <si>
    <t>高石市</t>
  </si>
  <si>
    <t>箕面市</t>
  </si>
  <si>
    <t>守口市</t>
  </si>
  <si>
    <t>２７年度
見込量</t>
  </si>
  <si>
    <t>同　行　援　護</t>
  </si>
  <si>
    <t>重　度　訪　問　介　護</t>
  </si>
  <si>
    <t>　③　重度訪問介護</t>
  </si>
  <si>
    <t>　④　同行援護</t>
  </si>
  <si>
    <t>　⑤　行動援護</t>
  </si>
  <si>
    <t>　⑥　重度障がい者等包括支援</t>
  </si>
  <si>
    <t>（１）訪問系サービス</t>
  </si>
  <si>
    <t>（１）訪問系サービス</t>
  </si>
  <si>
    <t>２７年度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</si>
</sst>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8" fillId="3" borderId="0" applyNumberFormat="0" applyBorder="0" applyAlignment="0" applyProtection="0"/>
    <xf numFmtId="0" fontId="33" fillId="4" borderId="0" applyNumberFormat="0" applyBorder="0" applyAlignment="0" applyProtection="0"/>
    <xf numFmtId="0" fontId="18" fillId="5" borderId="0" applyNumberFormat="0" applyBorder="0" applyAlignment="0" applyProtection="0"/>
    <xf numFmtId="0" fontId="33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18" fillId="17" borderId="0" applyNumberFormat="0" applyBorder="0" applyAlignment="0" applyProtection="0"/>
    <xf numFmtId="0" fontId="33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18" fillId="9" borderId="0" applyNumberFormat="0" applyBorder="0" applyAlignment="0" applyProtection="0"/>
    <xf numFmtId="0" fontId="33" fillId="21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19" fillId="25" borderId="0" applyNumberFormat="0" applyBorder="0" applyAlignment="0" applyProtection="0"/>
    <xf numFmtId="0" fontId="34" fillId="26" borderId="0" applyNumberFormat="0" applyBorder="0" applyAlignment="0" applyProtection="0"/>
    <xf numFmtId="0" fontId="19" fillId="17" borderId="0" applyNumberFormat="0" applyBorder="0" applyAlignment="0" applyProtection="0"/>
    <xf numFmtId="0" fontId="34" fillId="27" borderId="0" applyNumberFormat="0" applyBorder="0" applyAlignment="0" applyProtection="0"/>
    <xf numFmtId="0" fontId="19" fillId="19" borderId="0" applyNumberFormat="0" applyBorder="0" applyAlignment="0" applyProtection="0"/>
    <xf numFmtId="0" fontId="34" fillId="28" borderId="0" applyNumberFormat="0" applyBorder="0" applyAlignment="0" applyProtection="0"/>
    <xf numFmtId="0" fontId="19" fillId="29" borderId="0" applyNumberFormat="0" applyBorder="0" applyAlignment="0" applyProtection="0"/>
    <xf numFmtId="0" fontId="34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19" fillId="33" borderId="0" applyNumberFormat="0" applyBorder="0" applyAlignment="0" applyProtection="0"/>
    <xf numFmtId="0" fontId="34" fillId="34" borderId="0" applyNumberFormat="0" applyBorder="0" applyAlignment="0" applyProtection="0"/>
    <xf numFmtId="0" fontId="19" fillId="35" borderId="0" applyNumberFormat="0" applyBorder="0" applyAlignment="0" applyProtection="0"/>
    <xf numFmtId="0" fontId="34" fillId="36" borderId="0" applyNumberFormat="0" applyBorder="0" applyAlignment="0" applyProtection="0"/>
    <xf numFmtId="0" fontId="19" fillId="37" borderId="0" applyNumberFormat="0" applyBorder="0" applyAlignment="0" applyProtection="0"/>
    <xf numFmtId="0" fontId="34" fillId="38" borderId="0" applyNumberFormat="0" applyBorder="0" applyAlignment="0" applyProtection="0"/>
    <xf numFmtId="0" fontId="19" fillId="39" borderId="0" applyNumberFormat="0" applyBorder="0" applyAlignment="0" applyProtection="0"/>
    <xf numFmtId="0" fontId="34" fillId="40" borderId="0" applyNumberFormat="0" applyBorder="0" applyAlignment="0" applyProtection="0"/>
    <xf numFmtId="0" fontId="19" fillId="29" borderId="0" applyNumberFormat="0" applyBorder="0" applyAlignment="0" applyProtection="0"/>
    <xf numFmtId="0" fontId="34" fillId="41" borderId="0" applyNumberFormat="0" applyBorder="0" applyAlignment="0" applyProtection="0"/>
    <xf numFmtId="0" fontId="19" fillId="31" borderId="0" applyNumberFormat="0" applyBorder="0" applyAlignment="0" applyProtection="0"/>
    <xf numFmtId="0" fontId="34" fillId="42" borderId="0" applyNumberFormat="0" applyBorder="0" applyAlignment="0" applyProtection="0"/>
    <xf numFmtId="0" fontId="19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44" borderId="1" applyNumberFormat="0" applyAlignment="0" applyProtection="0"/>
    <xf numFmtId="0" fontId="21" fillId="45" borderId="2" applyNumberFormat="0" applyAlignment="0" applyProtection="0"/>
    <xf numFmtId="0" fontId="37" fillId="46" borderId="0" applyNumberFormat="0" applyBorder="0" applyAlignment="0" applyProtection="0"/>
    <xf numFmtId="0" fontId="22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8" fillId="0" borderId="5" applyNumberFormat="0" applyFill="0" applyAlignment="0" applyProtection="0"/>
    <xf numFmtId="0" fontId="23" fillId="0" borderId="6" applyNumberFormat="0" applyFill="0" applyAlignment="0" applyProtection="0"/>
    <xf numFmtId="0" fontId="39" fillId="50" borderId="0" applyNumberFormat="0" applyBorder="0" applyAlignment="0" applyProtection="0"/>
    <xf numFmtId="0" fontId="24" fillId="5" borderId="0" applyNumberFormat="0" applyBorder="0" applyAlignment="0" applyProtection="0"/>
    <xf numFmtId="0" fontId="40" fillId="51" borderId="7" applyNumberFormat="0" applyAlignment="0" applyProtection="0"/>
    <xf numFmtId="0" fontId="25" fillId="52" borderId="8" applyNumberFormat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7" fillId="0" borderId="10" applyNumberFormat="0" applyFill="0" applyAlignment="0" applyProtection="0"/>
    <xf numFmtId="0" fontId="43" fillId="0" borderId="11" applyNumberFormat="0" applyFill="0" applyAlignment="0" applyProtection="0"/>
    <xf numFmtId="0" fontId="28" fillId="0" borderId="12" applyNumberFormat="0" applyFill="0" applyAlignment="0" applyProtection="0"/>
    <xf numFmtId="0" fontId="44" fillId="0" borderId="13" applyNumberFormat="0" applyFill="0" applyAlignment="0" applyProtection="0"/>
    <xf numFmtId="0" fontId="29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30" fillId="0" borderId="16" applyNumberFormat="0" applyFill="0" applyAlignment="0" applyProtection="0"/>
    <xf numFmtId="0" fontId="46" fillId="51" borderId="17" applyNumberFormat="0" applyAlignment="0" applyProtection="0"/>
    <xf numFmtId="0" fontId="17" fillId="52" borderId="1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3" borderId="7" applyNumberFormat="0" applyAlignment="0" applyProtection="0"/>
    <xf numFmtId="0" fontId="15" fillId="13" borderId="8" applyNumberFormat="0" applyAlignment="0" applyProtection="0"/>
    <xf numFmtId="0" fontId="2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31" fillId="7" borderId="0" applyNumberFormat="0" applyBorder="0" applyAlignment="0" applyProtection="0"/>
  </cellStyleXfs>
  <cellXfs count="49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7" borderId="19" xfId="0" applyFont="1" applyFill="1" applyBorder="1" applyAlignment="1">
      <alignment vertical="center"/>
    </xf>
    <xf numFmtId="0" fontId="8" fillId="47" borderId="20" xfId="0" applyFont="1" applyFill="1" applyBorder="1" applyAlignment="1">
      <alignment vertical="center"/>
    </xf>
    <xf numFmtId="0" fontId="8" fillId="47" borderId="2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47" borderId="19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47" borderId="2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47" borderId="21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22" xfId="0" applyFont="1" applyFill="1" applyBorder="1" applyAlignment="1">
      <alignment vertical="center"/>
    </xf>
    <xf numFmtId="38" fontId="50" fillId="55" borderId="0" xfId="81" applyFont="1" applyFill="1" applyBorder="1" applyAlignment="1">
      <alignment vertical="center" shrinkToFit="1"/>
    </xf>
    <xf numFmtId="38" fontId="50" fillId="0" borderId="23" xfId="81" applyFont="1" applyFill="1" applyBorder="1" applyAlignment="1">
      <alignment vertical="center" shrinkToFit="1"/>
    </xf>
    <xf numFmtId="38" fontId="50" fillId="0" borderId="20" xfId="81" applyFont="1" applyFill="1" applyBorder="1" applyAlignment="1">
      <alignment vertical="center" shrinkToFit="1"/>
    </xf>
    <xf numFmtId="38" fontId="50" fillId="0" borderId="24" xfId="81" applyFont="1" applyFill="1" applyBorder="1" applyAlignment="1">
      <alignment vertical="center" shrinkToFit="1"/>
    </xf>
    <xf numFmtId="38" fontId="50" fillId="0" borderId="25" xfId="81" applyFont="1" applyFill="1" applyBorder="1" applyAlignment="1">
      <alignment vertical="center" shrinkToFit="1"/>
    </xf>
    <xf numFmtId="38" fontId="50" fillId="0" borderId="26" xfId="81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7" fillId="56" borderId="0" xfId="0" applyFont="1" applyFill="1" applyBorder="1" applyAlignment="1">
      <alignment horizontal="right" vertical="center"/>
    </xf>
    <xf numFmtId="0" fontId="0" fillId="56" borderId="0" xfId="0" applyFont="1" applyFill="1" applyBorder="1" applyAlignment="1">
      <alignment vertical="center"/>
    </xf>
    <xf numFmtId="0" fontId="7" fillId="16" borderId="27" xfId="0" applyFont="1" applyFill="1" applyBorder="1" applyAlignment="1">
      <alignment horizontal="center" vertical="center" shrinkToFit="1"/>
    </xf>
    <xf numFmtId="0" fontId="7" fillId="16" borderId="22" xfId="0" applyFont="1" applyFill="1" applyBorder="1" applyAlignment="1">
      <alignment horizontal="center" vertical="center" shrinkToFit="1"/>
    </xf>
    <xf numFmtId="38" fontId="50" fillId="16" borderId="28" xfId="81" applyFont="1" applyFill="1" applyBorder="1" applyAlignment="1">
      <alignment vertical="center" shrinkToFit="1"/>
    </xf>
    <xf numFmtId="38" fontId="50" fillId="16" borderId="29" xfId="81" applyFont="1" applyFill="1" applyBorder="1" applyAlignment="1">
      <alignment horizontal="right" vertical="center" shrinkToFit="1"/>
    </xf>
    <xf numFmtId="38" fontId="50" fillId="16" borderId="20" xfId="81" applyFont="1" applyFill="1" applyBorder="1" applyAlignment="1">
      <alignment vertical="center" shrinkToFit="1"/>
    </xf>
    <xf numFmtId="38" fontId="50" fillId="16" borderId="30" xfId="81" applyFont="1" applyFill="1" applyBorder="1" applyAlignment="1">
      <alignment vertical="center" shrinkToFit="1"/>
    </xf>
    <xf numFmtId="38" fontId="50" fillId="16" borderId="24" xfId="81" applyFont="1" applyFill="1" applyBorder="1" applyAlignment="1">
      <alignment vertical="center" shrinkToFit="1"/>
    </xf>
    <xf numFmtId="38" fontId="50" fillId="16" borderId="31" xfId="81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38" fontId="50" fillId="0" borderId="33" xfId="81" applyFont="1" applyFill="1" applyBorder="1" applyAlignment="1">
      <alignment vertical="center" shrinkToFit="1"/>
    </xf>
    <xf numFmtId="38" fontId="50" fillId="0" borderId="34" xfId="81" applyFont="1" applyFill="1" applyBorder="1" applyAlignment="1">
      <alignment vertical="center" shrinkToFit="1"/>
    </xf>
    <xf numFmtId="38" fontId="50" fillId="0" borderId="35" xfId="81" applyFont="1" applyFill="1" applyBorder="1" applyAlignment="1">
      <alignment vertical="center" shrinkToFit="1"/>
    </xf>
    <xf numFmtId="0" fontId="7" fillId="16" borderId="36" xfId="0" applyFont="1" applyFill="1" applyBorder="1" applyAlignment="1">
      <alignment horizontal="center" vertical="center" shrinkToFit="1"/>
    </xf>
    <xf numFmtId="38" fontId="50" fillId="16" borderId="37" xfId="81" applyFont="1" applyFill="1" applyBorder="1" applyAlignment="1">
      <alignment vertical="center" shrinkToFit="1"/>
    </xf>
    <xf numFmtId="38" fontId="50" fillId="16" borderId="38" xfId="81" applyFont="1" applyFill="1" applyBorder="1" applyAlignment="1">
      <alignment horizontal="right" vertical="center" shrinkToFit="1"/>
    </xf>
    <xf numFmtId="38" fontId="50" fillId="16" borderId="39" xfId="81" applyFont="1" applyFill="1" applyBorder="1" applyAlignment="1">
      <alignment vertical="center" shrinkToFit="1"/>
    </xf>
    <xf numFmtId="0" fontId="7" fillId="16" borderId="40" xfId="0" applyFont="1" applyFill="1" applyBorder="1" applyAlignment="1">
      <alignment horizontal="center" vertical="center" shrinkToFit="1"/>
    </xf>
    <xf numFmtId="38" fontId="50" fillId="16" borderId="41" xfId="81" applyFont="1" applyFill="1" applyBorder="1" applyAlignment="1">
      <alignment vertical="center" shrinkToFit="1"/>
    </xf>
    <xf numFmtId="38" fontId="50" fillId="16" borderId="42" xfId="81" applyFont="1" applyFill="1" applyBorder="1" applyAlignment="1">
      <alignment vertical="center" shrinkToFit="1"/>
    </xf>
    <xf numFmtId="0" fontId="10" fillId="57" borderId="43" xfId="0" applyFont="1" applyFill="1" applyBorder="1" applyAlignment="1">
      <alignment vertical="center" shrinkToFit="1"/>
    </xf>
    <xf numFmtId="38" fontId="51" fillId="57" borderId="43" xfId="81" applyFont="1" applyFill="1" applyBorder="1" applyAlignment="1">
      <alignment vertical="center"/>
    </xf>
    <xf numFmtId="38" fontId="51" fillId="57" borderId="44" xfId="81" applyFont="1" applyFill="1" applyBorder="1" applyAlignment="1">
      <alignment vertical="center"/>
    </xf>
    <xf numFmtId="38" fontId="51" fillId="57" borderId="45" xfId="81" applyFont="1" applyFill="1" applyBorder="1" applyAlignment="1">
      <alignment vertical="center"/>
    </xf>
    <xf numFmtId="38" fontId="51" fillId="57" borderId="46" xfId="81" applyFont="1" applyFill="1" applyBorder="1" applyAlignment="1">
      <alignment vertical="center"/>
    </xf>
    <xf numFmtId="38" fontId="51" fillId="57" borderId="47" xfId="81" applyFont="1" applyFill="1" applyBorder="1" applyAlignment="1">
      <alignment vertical="center"/>
    </xf>
    <xf numFmtId="38" fontId="51" fillId="57" borderId="48" xfId="81" applyFont="1" applyFill="1" applyBorder="1" applyAlignment="1">
      <alignment vertical="center"/>
    </xf>
    <xf numFmtId="38" fontId="50" fillId="0" borderId="49" xfId="81" applyFont="1" applyFill="1" applyBorder="1" applyAlignment="1">
      <alignment vertical="center" shrinkToFit="1"/>
    </xf>
    <xf numFmtId="38" fontId="50" fillId="0" borderId="50" xfId="81" applyFont="1" applyFill="1" applyBorder="1" applyAlignment="1">
      <alignment vertical="center" shrinkToFit="1"/>
    </xf>
    <xf numFmtId="38" fontId="50" fillId="16" borderId="23" xfId="81" applyFont="1" applyFill="1" applyBorder="1" applyAlignment="1">
      <alignment vertical="center" shrinkToFit="1"/>
    </xf>
    <xf numFmtId="38" fontId="50" fillId="16" borderId="51" xfId="81" applyFont="1" applyFill="1" applyBorder="1" applyAlignment="1">
      <alignment vertical="center" shrinkToFit="1"/>
    </xf>
    <xf numFmtId="38" fontId="50" fillId="16" borderId="25" xfId="81" applyFont="1" applyFill="1" applyBorder="1" applyAlignment="1">
      <alignment vertical="center" shrinkToFit="1"/>
    </xf>
    <xf numFmtId="38" fontId="50" fillId="16" borderId="52" xfId="81" applyFont="1" applyFill="1" applyBorder="1" applyAlignment="1">
      <alignment vertical="center" shrinkToFit="1"/>
    </xf>
    <xf numFmtId="0" fontId="7" fillId="16" borderId="53" xfId="0" applyFont="1" applyFill="1" applyBorder="1" applyAlignment="1">
      <alignment horizontal="center" vertical="center" shrinkToFit="1"/>
    </xf>
    <xf numFmtId="38" fontId="50" fillId="16" borderId="54" xfId="81" applyFont="1" applyFill="1" applyBorder="1" applyAlignment="1">
      <alignment vertical="center" shrinkToFit="1"/>
    </xf>
    <xf numFmtId="0" fontId="11" fillId="56" borderId="0" xfId="0" applyFont="1" applyFill="1" applyBorder="1" applyAlignment="1">
      <alignment horizontal="center" vertical="center" shrinkToFit="1"/>
    </xf>
    <xf numFmtId="0" fontId="7" fillId="56" borderId="0" xfId="0" applyFont="1" applyFill="1" applyBorder="1" applyAlignment="1">
      <alignment horizontal="center" vertical="center" shrinkToFit="1"/>
    </xf>
    <xf numFmtId="38" fontId="50" fillId="56" borderId="0" xfId="81" applyFont="1" applyFill="1" applyBorder="1" applyAlignment="1">
      <alignment horizontal="right" vertical="center" shrinkToFit="1"/>
    </xf>
    <xf numFmtId="38" fontId="50" fillId="56" borderId="0" xfId="81" applyFont="1" applyFill="1" applyBorder="1" applyAlignment="1">
      <alignment vertical="center" shrinkToFit="1"/>
    </xf>
    <xf numFmtId="38" fontId="51" fillId="56" borderId="0" xfId="8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 shrinkToFit="1"/>
    </xf>
    <xf numFmtId="38" fontId="50" fillId="0" borderId="55" xfId="81" applyFont="1" applyFill="1" applyBorder="1" applyAlignment="1">
      <alignment vertical="center" shrinkToFit="1"/>
    </xf>
    <xf numFmtId="38" fontId="51" fillId="57" borderId="56" xfId="81" applyFont="1" applyFill="1" applyBorder="1" applyAlignment="1">
      <alignment vertical="center"/>
    </xf>
    <xf numFmtId="0" fontId="8" fillId="47" borderId="57" xfId="0" applyFont="1" applyFill="1" applyBorder="1" applyAlignment="1">
      <alignment vertical="center" shrinkToFit="1"/>
    </xf>
    <xf numFmtId="0" fontId="8" fillId="47" borderId="58" xfId="0" applyFont="1" applyFill="1" applyBorder="1" applyAlignment="1">
      <alignment vertical="center" shrinkToFit="1"/>
    </xf>
    <xf numFmtId="0" fontId="8" fillId="47" borderId="59" xfId="0" applyFont="1" applyFill="1" applyBorder="1" applyAlignment="1">
      <alignment vertical="center" shrinkToFit="1"/>
    </xf>
    <xf numFmtId="0" fontId="10" fillId="57" borderId="60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8" fontId="51" fillId="57" borderId="43" xfId="81" applyFont="1" applyFill="1" applyBorder="1" applyAlignment="1">
      <alignment vertical="center" shrinkToFit="1"/>
    </xf>
    <xf numFmtId="38" fontId="51" fillId="57" borderId="56" xfId="81" applyFont="1" applyFill="1" applyBorder="1" applyAlignment="1">
      <alignment vertical="center" shrinkToFit="1"/>
    </xf>
    <xf numFmtId="38" fontId="51" fillId="57" borderId="44" xfId="81" applyFont="1" applyFill="1" applyBorder="1" applyAlignment="1">
      <alignment vertical="center" shrinkToFit="1"/>
    </xf>
    <xf numFmtId="38" fontId="51" fillId="57" borderId="46" xfId="81" applyFont="1" applyFill="1" applyBorder="1" applyAlignment="1">
      <alignment vertical="center" shrinkToFit="1"/>
    </xf>
    <xf numFmtId="38" fontId="51" fillId="57" borderId="45" xfId="81" applyFont="1" applyFill="1" applyBorder="1" applyAlignment="1">
      <alignment vertical="center" shrinkToFit="1"/>
    </xf>
    <xf numFmtId="38" fontId="51" fillId="57" borderId="48" xfId="81" applyFont="1" applyFill="1" applyBorder="1" applyAlignment="1">
      <alignment vertical="center" shrinkToFit="1"/>
    </xf>
    <xf numFmtId="0" fontId="7" fillId="16" borderId="27" xfId="0" applyFont="1" applyFill="1" applyBorder="1" applyAlignment="1">
      <alignment horizontal="center" vertical="center"/>
    </xf>
    <xf numFmtId="0" fontId="7" fillId="16" borderId="22" xfId="0" applyFont="1" applyFill="1" applyBorder="1" applyAlignment="1">
      <alignment horizontal="center" vertical="center"/>
    </xf>
    <xf numFmtId="38" fontId="50" fillId="16" borderId="25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12" fillId="16" borderId="25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50" fillId="16" borderId="61" xfId="81" applyFont="1" applyFill="1" applyBorder="1" applyAlignment="1">
      <alignment vertical="center"/>
    </xf>
    <xf numFmtId="38" fontId="50" fillId="16" borderId="62" xfId="81" applyFont="1" applyFill="1" applyBorder="1" applyAlignment="1">
      <alignment vertical="center"/>
    </xf>
    <xf numFmtId="0" fontId="7" fillId="16" borderId="36" xfId="0" applyFont="1" applyFill="1" applyBorder="1" applyAlignment="1">
      <alignment horizontal="center" vertical="center"/>
    </xf>
    <xf numFmtId="38" fontId="50" fillId="16" borderId="5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30" xfId="81" applyFont="1" applyFill="1" applyBorder="1" applyAlignment="1">
      <alignment vertical="center"/>
    </xf>
    <xf numFmtId="0" fontId="7" fillId="16" borderId="40" xfId="0" applyFont="1" applyFill="1" applyBorder="1" applyAlignment="1">
      <alignment horizontal="center" vertical="center"/>
    </xf>
    <xf numFmtId="38" fontId="50" fillId="16" borderId="63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0" fontId="10" fillId="57" borderId="43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38" fontId="50" fillId="16" borderId="30" xfId="81" applyFont="1" applyFill="1" applyBorder="1" applyAlignment="1">
      <alignment vertical="center"/>
    </xf>
    <xf numFmtId="38" fontId="50" fillId="16" borderId="34" xfId="8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51" fillId="57" borderId="64" xfId="81" applyFont="1" applyFill="1" applyBorder="1" applyAlignment="1">
      <alignment vertical="center"/>
    </xf>
    <xf numFmtId="38" fontId="51" fillId="57" borderId="22" xfId="81" applyFont="1" applyFill="1" applyBorder="1" applyAlignment="1">
      <alignment vertical="center"/>
    </xf>
    <xf numFmtId="38" fontId="51" fillId="57" borderId="65" xfId="81" applyFont="1" applyFill="1" applyBorder="1" applyAlignment="1">
      <alignment vertical="center"/>
    </xf>
    <xf numFmtId="38" fontId="51" fillId="57" borderId="66" xfId="81" applyFont="1" applyFill="1" applyBorder="1" applyAlignment="1">
      <alignment vertical="center"/>
    </xf>
    <xf numFmtId="38" fontId="50" fillId="16" borderId="67" xfId="81" applyFont="1" applyFill="1" applyBorder="1" applyAlignment="1">
      <alignment vertical="center" shrinkToFit="1"/>
    </xf>
    <xf numFmtId="38" fontId="51" fillId="57" borderId="68" xfId="8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0" fillId="0" borderId="27" xfId="0" applyFont="1" applyFill="1" applyBorder="1" applyAlignment="1">
      <alignment horizontal="center" vertical="center" shrinkToFit="1"/>
    </xf>
    <xf numFmtId="0" fontId="50" fillId="0" borderId="32" xfId="0" applyFont="1" applyFill="1" applyBorder="1" applyAlignment="1">
      <alignment horizontal="center" vertical="center" shrinkToFit="1"/>
    </xf>
    <xf numFmtId="38" fontId="50" fillId="0" borderId="28" xfId="81" applyFont="1" applyFill="1" applyBorder="1" applyAlignment="1">
      <alignment vertical="center" shrinkToFit="1"/>
    </xf>
    <xf numFmtId="38" fontId="50" fillId="0" borderId="69" xfId="81" applyFont="1" applyFill="1" applyBorder="1" applyAlignment="1">
      <alignment vertical="center" shrinkToFit="1"/>
    </xf>
    <xf numFmtId="38" fontId="50" fillId="0" borderId="70" xfId="81" applyFont="1" applyFill="1" applyBorder="1" applyAlignment="1">
      <alignment vertical="center" shrinkToFit="1"/>
    </xf>
    <xf numFmtId="38" fontId="50" fillId="0" borderId="71" xfId="81" applyFont="1" applyFill="1" applyBorder="1" applyAlignment="1">
      <alignment vertical="center" shrinkToFit="1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50" fillId="16" borderId="72" xfId="81" applyFont="1" applyFill="1" applyBorder="1" applyAlignment="1">
      <alignment vertical="center"/>
    </xf>
    <xf numFmtId="38" fontId="50" fillId="16" borderId="67" xfId="81" applyFont="1" applyFill="1" applyBorder="1" applyAlignment="1">
      <alignment vertical="center"/>
    </xf>
    <xf numFmtId="38" fontId="50" fillId="16" borderId="25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25" xfId="81" applyFont="1" applyFill="1" applyBorder="1" applyAlignment="1">
      <alignment horizontal="right" vertical="center"/>
    </xf>
    <xf numFmtId="38" fontId="50" fillId="16" borderId="42" xfId="81" applyFont="1" applyFill="1" applyBorder="1" applyAlignment="1">
      <alignment horizontal="right" vertical="center"/>
    </xf>
    <xf numFmtId="38" fontId="50" fillId="16" borderId="73" xfId="81" applyFont="1" applyFill="1" applyBorder="1" applyAlignment="1">
      <alignment vertical="center"/>
    </xf>
    <xf numFmtId="38" fontId="50" fillId="16" borderId="25" xfId="81" applyFont="1" applyFill="1" applyBorder="1" applyAlignment="1">
      <alignment horizontal="right" vertical="center"/>
    </xf>
    <xf numFmtId="38" fontId="50" fillId="16" borderId="42" xfId="81" applyFont="1" applyFill="1" applyBorder="1" applyAlignment="1">
      <alignment horizontal="right" vertical="center"/>
    </xf>
    <xf numFmtId="38" fontId="50" fillId="16" borderId="73" xfId="81" applyFont="1" applyFill="1" applyBorder="1" applyAlignment="1">
      <alignment vertical="center"/>
    </xf>
    <xf numFmtId="38" fontId="50" fillId="16" borderId="74" xfId="81" applyFont="1" applyFill="1" applyBorder="1" applyAlignment="1">
      <alignment vertical="center"/>
    </xf>
    <xf numFmtId="38" fontId="50" fillId="16" borderId="25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25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12" fillId="16" borderId="42" xfId="81" applyFont="1" applyFill="1" applyBorder="1" applyAlignment="1">
      <alignment vertical="center"/>
    </xf>
    <xf numFmtId="38" fontId="12" fillId="16" borderId="52" xfId="81" applyFont="1" applyFill="1" applyBorder="1" applyAlignment="1">
      <alignment vertical="center"/>
    </xf>
    <xf numFmtId="38" fontId="12" fillId="16" borderId="63" xfId="81" applyFont="1" applyFill="1" applyBorder="1" applyAlignment="1">
      <alignment vertical="center"/>
    </xf>
    <xf numFmtId="38" fontId="50" fillId="16" borderId="62" xfId="81" applyFont="1" applyFill="1" applyBorder="1" applyAlignment="1">
      <alignment vertical="center"/>
    </xf>
    <xf numFmtId="38" fontId="50" fillId="16" borderId="75" xfId="81" applyFont="1" applyFill="1" applyBorder="1" applyAlignment="1">
      <alignment vertical="center"/>
    </xf>
    <xf numFmtId="38" fontId="50" fillId="16" borderId="76" xfId="81" applyFont="1" applyFill="1" applyBorder="1" applyAlignment="1">
      <alignment vertical="center"/>
    </xf>
    <xf numFmtId="38" fontId="50" fillId="16" borderId="62" xfId="81" applyFont="1" applyFill="1" applyBorder="1" applyAlignment="1">
      <alignment vertical="center"/>
    </xf>
    <xf numFmtId="38" fontId="50" fillId="16" borderId="75" xfId="81" applyFont="1" applyFill="1" applyBorder="1" applyAlignment="1">
      <alignment vertical="center"/>
    </xf>
    <xf numFmtId="38" fontId="50" fillId="16" borderId="76" xfId="81" applyFont="1" applyFill="1" applyBorder="1" applyAlignment="1">
      <alignment vertical="center"/>
    </xf>
    <xf numFmtId="38" fontId="50" fillId="16" borderId="62" xfId="81" applyFont="1" applyFill="1" applyBorder="1" applyAlignment="1">
      <alignment vertical="center"/>
    </xf>
    <xf numFmtId="38" fontId="50" fillId="16" borderId="75" xfId="81" applyFont="1" applyFill="1" applyBorder="1" applyAlignment="1">
      <alignment vertical="center"/>
    </xf>
    <xf numFmtId="38" fontId="50" fillId="16" borderId="76" xfId="81" applyFont="1" applyFill="1" applyBorder="1" applyAlignment="1">
      <alignment vertical="center"/>
    </xf>
    <xf numFmtId="38" fontId="50" fillId="16" borderId="62" xfId="81" applyFont="1" applyFill="1" applyBorder="1" applyAlignment="1">
      <alignment vertical="center"/>
    </xf>
    <xf numFmtId="38" fontId="50" fillId="16" borderId="75" xfId="81" applyFont="1" applyFill="1" applyBorder="1" applyAlignment="1">
      <alignment vertical="center"/>
    </xf>
    <xf numFmtId="38" fontId="50" fillId="16" borderId="76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16" borderId="42" xfId="81" applyFont="1" applyFill="1" applyBorder="1" applyAlignment="1">
      <alignment vertical="center"/>
    </xf>
    <xf numFmtId="38" fontId="50" fillId="16" borderId="52" xfId="81" applyFont="1" applyFill="1" applyBorder="1" applyAlignment="1">
      <alignment vertical="center"/>
    </xf>
    <xf numFmtId="38" fontId="50" fillId="16" borderId="63" xfId="81" applyFont="1" applyFill="1" applyBorder="1" applyAlignment="1">
      <alignment vertical="center"/>
    </xf>
    <xf numFmtId="38" fontId="50" fillId="0" borderId="25" xfId="81" applyFont="1" applyFill="1" applyBorder="1" applyAlignment="1">
      <alignment vertical="center"/>
    </xf>
    <xf numFmtId="38" fontId="50" fillId="0" borderId="30" xfId="81" applyFont="1" applyFill="1" applyBorder="1" applyAlignment="1">
      <alignment vertical="center"/>
    </xf>
    <xf numFmtId="38" fontId="12" fillId="0" borderId="25" xfId="81" applyFont="1" applyFill="1" applyBorder="1" applyAlignment="1">
      <alignment vertical="center"/>
    </xf>
    <xf numFmtId="38" fontId="12" fillId="0" borderId="30" xfId="81" applyFont="1" applyFill="1" applyBorder="1" applyAlignment="1">
      <alignment vertical="center"/>
    </xf>
    <xf numFmtId="38" fontId="7" fillId="0" borderId="25" xfId="81" applyFont="1" applyFill="1" applyBorder="1" applyAlignment="1">
      <alignment vertical="center"/>
    </xf>
    <xf numFmtId="38" fontId="50" fillId="0" borderId="61" xfId="81" applyFont="1" applyFill="1" applyBorder="1" applyAlignment="1">
      <alignment vertical="center"/>
    </xf>
    <xf numFmtId="38" fontId="50" fillId="0" borderId="77" xfId="81" applyFont="1" applyFill="1" applyBorder="1" applyAlignment="1">
      <alignment vertical="center"/>
    </xf>
    <xf numFmtId="38" fontId="50" fillId="0" borderId="70" xfId="81" applyFont="1" applyFill="1" applyBorder="1" applyAlignment="1">
      <alignment vertical="center"/>
    </xf>
    <xf numFmtId="38" fontId="12" fillId="0" borderId="70" xfId="81" applyFont="1" applyFill="1" applyBorder="1" applyAlignment="1">
      <alignment vertical="center"/>
    </xf>
    <xf numFmtId="38" fontId="50" fillId="0" borderId="20" xfId="81" applyFont="1" applyFill="1" applyBorder="1" applyAlignment="1">
      <alignment vertical="center"/>
    </xf>
    <xf numFmtId="38" fontId="50" fillId="0" borderId="78" xfId="81" applyFont="1" applyFill="1" applyBorder="1" applyAlignment="1">
      <alignment vertical="center"/>
    </xf>
    <xf numFmtId="38" fontId="50" fillId="0" borderId="34" xfId="81" applyFont="1" applyFill="1" applyBorder="1" applyAlignment="1">
      <alignment vertical="center"/>
    </xf>
    <xf numFmtId="38" fontId="12" fillId="0" borderId="34" xfId="81" applyFont="1" applyFill="1" applyBorder="1" applyAlignment="1">
      <alignment vertical="center"/>
    </xf>
    <xf numFmtId="38" fontId="50" fillId="0" borderId="79" xfId="81" applyFont="1" applyFill="1" applyBorder="1" applyAlignment="1">
      <alignment vertical="center"/>
    </xf>
    <xf numFmtId="38" fontId="50" fillId="0" borderId="26" xfId="81" applyFont="1" applyFill="1" applyBorder="1" applyAlignment="1">
      <alignment vertical="center"/>
    </xf>
    <xf numFmtId="38" fontId="50" fillId="0" borderId="28" xfId="81" applyFont="1" applyFill="1" applyBorder="1" applyAlignment="1">
      <alignment vertical="center"/>
    </xf>
    <xf numFmtId="38" fontId="50" fillId="0" borderId="80" xfId="81" applyFont="1" applyFill="1" applyBorder="1" applyAlignment="1">
      <alignment vertical="center"/>
    </xf>
    <xf numFmtId="38" fontId="7" fillId="0" borderId="30" xfId="81" applyFont="1" applyFill="1" applyBorder="1" applyAlignment="1">
      <alignment vertical="center"/>
    </xf>
    <xf numFmtId="38" fontId="7" fillId="0" borderId="34" xfId="81" applyFont="1" applyFill="1" applyBorder="1" applyAlignment="1">
      <alignment vertical="center"/>
    </xf>
    <xf numFmtId="38" fontId="50" fillId="0" borderId="35" xfId="81" applyFont="1" applyFill="1" applyBorder="1" applyAlignment="1">
      <alignment vertical="center"/>
    </xf>
    <xf numFmtId="38" fontId="50" fillId="0" borderId="42" xfId="81" applyFont="1" applyFill="1" applyBorder="1" applyAlignment="1">
      <alignment vertical="center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2" xfId="0" applyFont="1" applyBorder="1" applyAlignment="1">
      <alignment vertical="center" shrinkToFit="1"/>
    </xf>
    <xf numFmtId="0" fontId="7" fillId="0" borderId="83" xfId="0" applyFont="1" applyBorder="1" applyAlignment="1">
      <alignment vertical="center" shrinkToFit="1"/>
    </xf>
    <xf numFmtId="0" fontId="11" fillId="58" borderId="43" xfId="0" applyFont="1" applyFill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11" fillId="58" borderId="48" xfId="0" applyFont="1" applyFill="1" applyBorder="1" applyAlignment="1">
      <alignment horizontal="center" vertical="center" shrinkToFit="1"/>
    </xf>
    <xf numFmtId="0" fontId="11" fillId="58" borderId="85" xfId="0" applyFont="1" applyFill="1" applyBorder="1" applyAlignment="1">
      <alignment horizontal="center" vertical="center" shrinkToFit="1"/>
    </xf>
    <xf numFmtId="0" fontId="7" fillId="16" borderId="86" xfId="0" applyFont="1" applyFill="1" applyBorder="1" applyAlignment="1">
      <alignment horizontal="center" vertical="center" wrapText="1" shrinkToFit="1"/>
    </xf>
    <xf numFmtId="0" fontId="7" fillId="16" borderId="74" xfId="0" applyFont="1" applyFill="1" applyBorder="1" applyAlignment="1">
      <alignment horizontal="center" vertical="center" shrinkToFit="1"/>
    </xf>
    <xf numFmtId="0" fontId="50" fillId="0" borderId="86" xfId="0" applyFont="1" applyFill="1" applyBorder="1" applyAlignment="1">
      <alignment horizontal="center" vertical="center" wrapText="1" shrinkToFit="1"/>
    </xf>
    <xf numFmtId="0" fontId="50" fillId="0" borderId="87" xfId="0" applyFont="1" applyFill="1" applyBorder="1" applyAlignment="1">
      <alignment horizontal="center" vertical="center" shrinkToFit="1"/>
    </xf>
    <xf numFmtId="0" fontId="11" fillId="58" borderId="46" xfId="0" applyFont="1" applyFill="1" applyBorder="1" applyAlignment="1">
      <alignment horizontal="center" vertical="center" shrinkToFit="1"/>
    </xf>
    <xf numFmtId="0" fontId="7" fillId="0" borderId="86" xfId="0" applyFont="1" applyFill="1" applyBorder="1" applyAlignment="1">
      <alignment horizontal="center" vertical="center" wrapText="1" shrinkToFit="1"/>
    </xf>
    <xf numFmtId="0" fontId="7" fillId="0" borderId="87" xfId="0" applyFont="1" applyFill="1" applyBorder="1" applyAlignment="1">
      <alignment horizontal="center" vertical="center" shrinkToFit="1"/>
    </xf>
    <xf numFmtId="0" fontId="11" fillId="58" borderId="84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right" vertical="center"/>
    </xf>
    <xf numFmtId="0" fontId="50" fillId="0" borderId="88" xfId="0" applyFont="1" applyFill="1" applyBorder="1" applyAlignment="1">
      <alignment horizontal="center" vertical="center" shrinkToFit="1"/>
    </xf>
    <xf numFmtId="0" fontId="7" fillId="0" borderId="88" xfId="0" applyFont="1" applyFill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11" fillId="58" borderId="89" xfId="0" applyFont="1" applyFill="1" applyBorder="1" applyAlignment="1">
      <alignment horizontal="center" vertical="center" wrapText="1"/>
    </xf>
    <xf numFmtId="0" fontId="11" fillId="58" borderId="90" xfId="0" applyFont="1" applyFill="1" applyBorder="1" applyAlignment="1">
      <alignment horizontal="center" vertical="center" wrapText="1"/>
    </xf>
    <xf numFmtId="0" fontId="11" fillId="58" borderId="91" xfId="0" applyFont="1" applyFill="1" applyBorder="1" applyAlignment="1">
      <alignment horizontal="center" vertical="center" wrapText="1"/>
    </xf>
    <xf numFmtId="0" fontId="11" fillId="58" borderId="45" xfId="0" applyFont="1" applyFill="1" applyBorder="1" applyAlignment="1">
      <alignment horizontal="center" vertical="center" wrapText="1"/>
    </xf>
    <xf numFmtId="0" fontId="11" fillId="58" borderId="40" xfId="0" applyFont="1" applyFill="1" applyBorder="1" applyAlignment="1">
      <alignment horizontal="center" vertical="center" wrapText="1"/>
    </xf>
    <xf numFmtId="0" fontId="11" fillId="58" borderId="92" xfId="0" applyFont="1" applyFill="1" applyBorder="1" applyAlignment="1">
      <alignment horizontal="center" vertical="center" wrapText="1"/>
    </xf>
    <xf numFmtId="0" fontId="11" fillId="58" borderId="66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11" fillId="58" borderId="43" xfId="0" applyFont="1" applyFill="1" applyBorder="1" applyAlignment="1">
      <alignment horizontal="center" vertical="center" wrapText="1"/>
    </xf>
    <xf numFmtId="0" fontId="11" fillId="58" borderId="48" xfId="0" applyFont="1" applyFill="1" applyBorder="1" applyAlignment="1">
      <alignment horizontal="center" vertical="center" wrapText="1"/>
    </xf>
    <xf numFmtId="0" fontId="11" fillId="58" borderId="85" xfId="0" applyFont="1" applyFill="1" applyBorder="1" applyAlignment="1">
      <alignment horizontal="center" vertical="center" wrapText="1"/>
    </xf>
    <xf numFmtId="0" fontId="11" fillId="58" borderId="2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/>
    </xf>
    <xf numFmtId="0" fontId="11" fillId="58" borderId="56" xfId="0" applyFont="1" applyFill="1" applyBorder="1" applyAlignment="1">
      <alignment horizontal="center" vertical="center" wrapText="1"/>
    </xf>
    <xf numFmtId="0" fontId="7" fillId="16" borderId="94" xfId="0" applyFont="1" applyFill="1" applyBorder="1" applyAlignment="1">
      <alignment horizontal="center" vertical="center" wrapText="1" shrinkToFit="1"/>
    </xf>
    <xf numFmtId="0" fontId="11" fillId="58" borderId="65" xfId="0" applyFont="1" applyFill="1" applyBorder="1" applyAlignment="1">
      <alignment horizontal="center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8"/>
  <sheetViews>
    <sheetView view="pageBreakPreview" zoomScale="50" zoomScaleNormal="75" zoomScaleSheetLayoutView="50" zoomScalePageLayoutView="0" workbookViewId="0" topLeftCell="A1">
      <pane xSplit="1" ySplit="6" topLeftCell="B2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35" sqref="H35"/>
    </sheetView>
  </sheetViews>
  <sheetFormatPr defaultColWidth="17.625" defaultRowHeight="13.5"/>
  <cols>
    <col min="1" max="1" width="23.625" style="12" customWidth="1"/>
    <col min="2" max="2" width="15.1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5.125" style="12" bestFit="1" customWidth="1"/>
    <col min="7" max="7" width="17.625" style="12" bestFit="1" customWidth="1"/>
    <col min="8" max="8" width="12.00390625" style="12" bestFit="1" customWidth="1"/>
    <col min="9" max="9" width="15.75390625" style="12" bestFit="1" customWidth="1"/>
    <col min="10" max="10" width="13.00390625" style="12" bestFit="1" customWidth="1"/>
    <col min="11" max="11" width="17.625" style="12" bestFit="1" customWidth="1"/>
    <col min="12" max="12" width="12.00390625" style="12" bestFit="1" customWidth="1"/>
    <col min="13" max="13" width="15.75390625" style="12" bestFit="1" customWidth="1"/>
    <col min="14" max="15" width="3.75390625" style="29" customWidth="1"/>
    <col min="16" max="16" width="23.625" style="12" customWidth="1"/>
    <col min="17" max="17" width="13.00390625" style="12" bestFit="1" customWidth="1"/>
    <col min="18" max="18" width="15.75390625" style="12" bestFit="1" customWidth="1"/>
    <col min="19" max="19" width="12.00390625" style="12" bestFit="1" customWidth="1"/>
    <col min="20" max="20" width="15.75390625" style="12" bestFit="1" customWidth="1"/>
    <col min="21" max="21" width="12.00390625" style="12" bestFit="1" customWidth="1"/>
    <col min="22" max="22" width="15.75390625" style="12" bestFit="1" customWidth="1"/>
    <col min="23" max="23" width="12.00390625" style="12" bestFit="1" customWidth="1"/>
    <col min="24" max="24" width="15.75390625" style="12" bestFit="1" customWidth="1"/>
    <col min="25" max="25" width="12.00390625" style="12" bestFit="1" customWidth="1"/>
    <col min="26" max="26" width="15.75390625" style="12" bestFit="1" customWidth="1"/>
    <col min="27" max="27" width="12.00390625" style="12" bestFit="1" customWidth="1"/>
    <col min="28" max="28" width="15.75390625" style="12" bestFit="1" customWidth="1"/>
    <col min="29" max="16384" width="17.625" style="12" customWidth="1"/>
  </cols>
  <sheetData>
    <row r="1" spans="1:16" ht="33.75" customHeight="1">
      <c r="A1" s="27" t="s">
        <v>73</v>
      </c>
      <c r="N1" s="31"/>
      <c r="O1" s="31"/>
      <c r="P1" s="27" t="s">
        <v>73</v>
      </c>
    </row>
    <row r="2" spans="1:16" ht="36" customHeight="1">
      <c r="A2" s="28" t="s">
        <v>58</v>
      </c>
      <c r="B2" s="2"/>
      <c r="C2" s="2"/>
      <c r="F2" s="2"/>
      <c r="J2" s="2"/>
      <c r="N2" s="31"/>
      <c r="O2" s="31"/>
      <c r="P2" s="28" t="s">
        <v>59</v>
      </c>
    </row>
    <row r="3" spans="1:28" ht="25.5" customHeight="1" thickBot="1">
      <c r="A3" s="1"/>
      <c r="B3" s="1"/>
      <c r="C3" s="1"/>
      <c r="F3" s="1"/>
      <c r="I3" s="20"/>
      <c r="J3" s="476"/>
      <c r="K3" s="476"/>
      <c r="L3" s="476"/>
      <c r="M3" s="476"/>
      <c r="N3" s="30"/>
      <c r="O3" s="30"/>
      <c r="P3" s="1"/>
      <c r="Y3" s="476"/>
      <c r="Z3" s="476"/>
      <c r="AA3" s="476"/>
      <c r="AB3" s="476"/>
    </row>
    <row r="4" spans="1:28" s="13" customFormat="1" ht="39.75" customHeight="1" thickBot="1">
      <c r="A4" s="460" t="s">
        <v>42</v>
      </c>
      <c r="B4" s="463" t="s">
        <v>56</v>
      </c>
      <c r="C4" s="464"/>
      <c r="D4" s="464"/>
      <c r="E4" s="465"/>
      <c r="F4" s="472" t="s">
        <v>52</v>
      </c>
      <c r="G4" s="466"/>
      <c r="H4" s="466"/>
      <c r="I4" s="475"/>
      <c r="J4" s="466" t="s">
        <v>68</v>
      </c>
      <c r="K4" s="466"/>
      <c r="L4" s="466"/>
      <c r="M4" s="467"/>
      <c r="N4" s="67"/>
      <c r="O4" s="67"/>
      <c r="P4" s="460" t="s">
        <v>42</v>
      </c>
      <c r="Q4" s="463" t="s">
        <v>67</v>
      </c>
      <c r="R4" s="464"/>
      <c r="S4" s="464"/>
      <c r="T4" s="465"/>
      <c r="U4" s="472" t="s">
        <v>46</v>
      </c>
      <c r="V4" s="464"/>
      <c r="W4" s="464"/>
      <c r="X4" s="465"/>
      <c r="Y4" s="466" t="s">
        <v>47</v>
      </c>
      <c r="Z4" s="464"/>
      <c r="AA4" s="464"/>
      <c r="AB4" s="479"/>
    </row>
    <row r="5" spans="1:28" s="13" customFormat="1" ht="63.75" customHeight="1">
      <c r="A5" s="461"/>
      <c r="B5" s="468" t="s">
        <v>66</v>
      </c>
      <c r="C5" s="469"/>
      <c r="D5" s="470" t="s">
        <v>75</v>
      </c>
      <c r="E5" s="471"/>
      <c r="F5" s="468" t="s">
        <v>66</v>
      </c>
      <c r="G5" s="469"/>
      <c r="H5" s="473" t="s">
        <v>75</v>
      </c>
      <c r="I5" s="474"/>
      <c r="J5" s="468" t="s">
        <v>66</v>
      </c>
      <c r="K5" s="469"/>
      <c r="L5" s="473" t="s">
        <v>75</v>
      </c>
      <c r="M5" s="478"/>
      <c r="N5" s="68"/>
      <c r="O5" s="68"/>
      <c r="P5" s="461"/>
      <c r="Q5" s="468" t="s">
        <v>66</v>
      </c>
      <c r="R5" s="469"/>
      <c r="S5" s="470" t="s">
        <v>75</v>
      </c>
      <c r="T5" s="471"/>
      <c r="U5" s="468" t="s">
        <v>66</v>
      </c>
      <c r="V5" s="469"/>
      <c r="W5" s="470" t="s">
        <v>75</v>
      </c>
      <c r="X5" s="471"/>
      <c r="Y5" s="468" t="s">
        <v>66</v>
      </c>
      <c r="Z5" s="469"/>
      <c r="AA5" s="470" t="s">
        <v>75</v>
      </c>
      <c r="AB5" s="477"/>
    </row>
    <row r="6" spans="1:28" s="13" customFormat="1" ht="42" customHeight="1" thickBot="1">
      <c r="A6" s="462"/>
      <c r="B6" s="32" t="s">
        <v>57</v>
      </c>
      <c r="C6" s="33" t="s">
        <v>45</v>
      </c>
      <c r="D6" s="117" t="s">
        <v>57</v>
      </c>
      <c r="E6" s="118" t="s">
        <v>45</v>
      </c>
      <c r="F6" s="45" t="s">
        <v>57</v>
      </c>
      <c r="G6" s="33" t="s">
        <v>45</v>
      </c>
      <c r="H6" s="40" t="s">
        <v>57</v>
      </c>
      <c r="I6" s="41" t="s">
        <v>45</v>
      </c>
      <c r="J6" s="49" t="s">
        <v>57</v>
      </c>
      <c r="K6" s="33" t="s">
        <v>45</v>
      </c>
      <c r="L6" s="40" t="s">
        <v>57</v>
      </c>
      <c r="M6" s="73" t="s">
        <v>45</v>
      </c>
      <c r="N6" s="68"/>
      <c r="O6" s="68"/>
      <c r="P6" s="462"/>
      <c r="Q6" s="32" t="s">
        <v>57</v>
      </c>
      <c r="R6" s="33" t="s">
        <v>45</v>
      </c>
      <c r="S6" s="40" t="s">
        <v>57</v>
      </c>
      <c r="T6" s="41" t="s">
        <v>45</v>
      </c>
      <c r="U6" s="45" t="s">
        <v>57</v>
      </c>
      <c r="V6" s="33" t="s">
        <v>45</v>
      </c>
      <c r="W6" s="40" t="s">
        <v>57</v>
      </c>
      <c r="X6" s="41" t="s">
        <v>45</v>
      </c>
      <c r="Y6" s="49" t="s">
        <v>57</v>
      </c>
      <c r="Z6" s="65" t="s">
        <v>45</v>
      </c>
      <c r="AA6" s="40" t="s">
        <v>57</v>
      </c>
      <c r="AB6" s="73" t="s">
        <v>45</v>
      </c>
    </row>
    <row r="7" spans="1:28" s="15" customFormat="1" ht="24.75" customHeight="1">
      <c r="A7" s="14" t="s">
        <v>44</v>
      </c>
      <c r="B7" s="34">
        <v>13354</v>
      </c>
      <c r="C7" s="35">
        <v>531340</v>
      </c>
      <c r="D7" s="119">
        <f aca="true" t="shared" si="0" ref="D7:D49">H7+L7+S7+W7+AA7</f>
        <v>12566</v>
      </c>
      <c r="E7" s="120">
        <f aca="true" t="shared" si="1" ref="E7:E49">I7+M7+T7+X7+AB7</f>
        <v>473553</v>
      </c>
      <c r="F7" s="46">
        <v>9947</v>
      </c>
      <c r="G7" s="47">
        <v>216841</v>
      </c>
      <c r="H7" s="23">
        <f>'居宅介護'!R8</f>
        <v>9407</v>
      </c>
      <c r="I7" s="121">
        <f>'居宅介護'!S8</f>
        <v>200121</v>
      </c>
      <c r="J7" s="50">
        <v>1945</v>
      </c>
      <c r="K7" s="47">
        <v>275194</v>
      </c>
      <c r="L7" s="22">
        <f>'重度訪問介護'!N8</f>
        <v>1703</v>
      </c>
      <c r="M7" s="74">
        <f>'重度訪問介護'!O8</f>
        <v>235691</v>
      </c>
      <c r="N7" s="69"/>
      <c r="O7" s="69"/>
      <c r="P7" s="76" t="s">
        <v>44</v>
      </c>
      <c r="Q7" s="61">
        <v>1214</v>
      </c>
      <c r="R7" s="62">
        <v>33992</v>
      </c>
      <c r="S7" s="22">
        <f>'同行援護'!J8</f>
        <v>1205</v>
      </c>
      <c r="T7" s="42">
        <f>'同行援護'!K8</f>
        <v>32114</v>
      </c>
      <c r="U7" s="46">
        <v>248</v>
      </c>
      <c r="V7" s="62">
        <v>5313</v>
      </c>
      <c r="W7" s="25">
        <f>'行動援護'!N8</f>
        <v>251</v>
      </c>
      <c r="X7" s="59">
        <f>'行動援護'!O8</f>
        <v>5627</v>
      </c>
      <c r="Y7" s="50">
        <v>0</v>
      </c>
      <c r="Z7" s="66">
        <v>0</v>
      </c>
      <c r="AA7" s="23">
        <f>'重度障がい者等包括支援'!R8</f>
        <v>0</v>
      </c>
      <c r="AB7" s="43">
        <f>'重度障がい者等包括支援'!S8</f>
        <v>0</v>
      </c>
    </row>
    <row r="8" spans="1:28" s="17" customFormat="1" ht="24.75" customHeight="1">
      <c r="A8" s="16" t="s">
        <v>1</v>
      </c>
      <c r="B8" s="36">
        <v>208</v>
      </c>
      <c r="C8" s="37">
        <v>7071</v>
      </c>
      <c r="D8" s="25">
        <f t="shared" si="0"/>
        <v>218</v>
      </c>
      <c r="E8" s="121">
        <f t="shared" si="1"/>
        <v>6858</v>
      </c>
      <c r="F8" s="48">
        <v>173</v>
      </c>
      <c r="G8" s="37">
        <v>4730</v>
      </c>
      <c r="H8" s="23">
        <f>'居宅介護'!R9</f>
        <v>185</v>
      </c>
      <c r="I8" s="121">
        <f>'居宅介護'!S9</f>
        <v>4636</v>
      </c>
      <c r="J8" s="51">
        <v>5</v>
      </c>
      <c r="K8" s="37">
        <v>1606</v>
      </c>
      <c r="L8" s="22">
        <f>'重度訪問介護'!N9</f>
        <v>4</v>
      </c>
      <c r="M8" s="74">
        <f>'重度訪問介護'!O9</f>
        <v>1613</v>
      </c>
      <c r="N8" s="70"/>
      <c r="O8" s="70"/>
      <c r="P8" s="77" t="s">
        <v>1</v>
      </c>
      <c r="Q8" s="63">
        <v>25</v>
      </c>
      <c r="R8" s="51">
        <v>585</v>
      </c>
      <c r="S8" s="22">
        <f>'同行援護'!J9</f>
        <v>29</v>
      </c>
      <c r="T8" s="42">
        <f>'同行援護'!K9</f>
        <v>609</v>
      </c>
      <c r="U8" s="64">
        <v>2</v>
      </c>
      <c r="V8" s="51">
        <v>60</v>
      </c>
      <c r="W8" s="25">
        <f>'行動援護'!N9</f>
        <v>0</v>
      </c>
      <c r="X8" s="59">
        <f>'行動援護'!O9</f>
        <v>0</v>
      </c>
      <c r="Y8" s="51">
        <v>3</v>
      </c>
      <c r="Z8" s="37">
        <v>90</v>
      </c>
      <c r="AA8" s="23">
        <f>'重度障がい者等包括支援'!R9</f>
        <v>0</v>
      </c>
      <c r="AB8" s="43">
        <f>'重度障がい者等包括支援'!S9</f>
        <v>0</v>
      </c>
    </row>
    <row r="9" spans="1:28" s="17" customFormat="1" ht="24.75" customHeight="1">
      <c r="A9" s="16" t="s">
        <v>3</v>
      </c>
      <c r="B9" s="36">
        <v>18</v>
      </c>
      <c r="C9" s="37">
        <v>490</v>
      </c>
      <c r="D9" s="25">
        <f t="shared" si="0"/>
        <v>17</v>
      </c>
      <c r="E9" s="121">
        <f t="shared" si="1"/>
        <v>446</v>
      </c>
      <c r="F9" s="48">
        <v>14</v>
      </c>
      <c r="G9" s="37">
        <v>340</v>
      </c>
      <c r="H9" s="23">
        <f>'居宅介護'!R10</f>
        <v>16</v>
      </c>
      <c r="I9" s="121">
        <f>'居宅介護'!S10</f>
        <v>437</v>
      </c>
      <c r="J9" s="51">
        <v>1</v>
      </c>
      <c r="K9" s="37">
        <v>120</v>
      </c>
      <c r="L9" s="22">
        <f>'重度訪問介護'!N10</f>
        <v>0</v>
      </c>
      <c r="M9" s="74">
        <f>'重度訪問介護'!O10</f>
        <v>0</v>
      </c>
      <c r="N9" s="70"/>
      <c r="O9" s="70"/>
      <c r="P9" s="77" t="s">
        <v>3</v>
      </c>
      <c r="Q9" s="63">
        <v>2</v>
      </c>
      <c r="R9" s="51">
        <v>20</v>
      </c>
      <c r="S9" s="22">
        <f>'同行援護'!J10</f>
        <v>1</v>
      </c>
      <c r="T9" s="42">
        <f>'同行援護'!K10</f>
        <v>9</v>
      </c>
      <c r="U9" s="64">
        <v>1</v>
      </c>
      <c r="V9" s="51">
        <v>10</v>
      </c>
      <c r="W9" s="25">
        <f>'行動援護'!N10</f>
        <v>0</v>
      </c>
      <c r="X9" s="59">
        <f>'行動援護'!O10</f>
        <v>0</v>
      </c>
      <c r="Y9" s="51">
        <v>0</v>
      </c>
      <c r="Z9" s="37">
        <v>0</v>
      </c>
      <c r="AA9" s="23">
        <f>'重度障がい者等包括支援'!R10</f>
        <v>0</v>
      </c>
      <c r="AB9" s="43">
        <f>'重度障がい者等包括支援'!S10</f>
        <v>0</v>
      </c>
    </row>
    <row r="10" spans="1:28" s="17" customFormat="1" ht="24.75" customHeight="1">
      <c r="A10" s="16" t="s">
        <v>4</v>
      </c>
      <c r="B10" s="36">
        <v>18</v>
      </c>
      <c r="C10" s="37">
        <v>445</v>
      </c>
      <c r="D10" s="25">
        <f t="shared" si="0"/>
        <v>14</v>
      </c>
      <c r="E10" s="121">
        <f t="shared" si="1"/>
        <v>332</v>
      </c>
      <c r="F10" s="48">
        <v>15</v>
      </c>
      <c r="G10" s="37">
        <v>355</v>
      </c>
      <c r="H10" s="23">
        <f>'居宅介護'!R11</f>
        <v>13</v>
      </c>
      <c r="I10" s="121">
        <f>'居宅介護'!S11</f>
        <v>302</v>
      </c>
      <c r="J10" s="51">
        <v>1</v>
      </c>
      <c r="K10" s="37">
        <v>30</v>
      </c>
      <c r="L10" s="22">
        <f>'重度訪問介護'!N11</f>
        <v>0</v>
      </c>
      <c r="M10" s="74">
        <f>'重度訪問介護'!O11</f>
        <v>0</v>
      </c>
      <c r="N10" s="70"/>
      <c r="O10" s="70"/>
      <c r="P10" s="77" t="s">
        <v>4</v>
      </c>
      <c r="Q10" s="63">
        <v>1</v>
      </c>
      <c r="R10" s="51">
        <v>30</v>
      </c>
      <c r="S10" s="22">
        <f>'同行援護'!J11</f>
        <v>1</v>
      </c>
      <c r="T10" s="42">
        <f>'同行援護'!K11</f>
        <v>30</v>
      </c>
      <c r="U10" s="64">
        <v>0</v>
      </c>
      <c r="V10" s="51">
        <v>0</v>
      </c>
      <c r="W10" s="25">
        <f>'行動援護'!N11</f>
        <v>0</v>
      </c>
      <c r="X10" s="59">
        <f>'行動援護'!O11</f>
        <v>0</v>
      </c>
      <c r="Y10" s="51">
        <v>1</v>
      </c>
      <c r="Z10" s="37">
        <v>30</v>
      </c>
      <c r="AA10" s="23">
        <f>'重度障がい者等包括支援'!R11</f>
        <v>0</v>
      </c>
      <c r="AB10" s="43">
        <f>'重度障がい者等包括支援'!S11</f>
        <v>0</v>
      </c>
    </row>
    <row r="11" spans="1:28" s="17" customFormat="1" ht="24.75" customHeight="1">
      <c r="A11" s="16" t="s">
        <v>2</v>
      </c>
      <c r="B11" s="36">
        <v>203</v>
      </c>
      <c r="C11" s="37">
        <v>8784</v>
      </c>
      <c r="D11" s="25">
        <f t="shared" si="0"/>
        <v>223</v>
      </c>
      <c r="E11" s="121">
        <f t="shared" si="1"/>
        <v>9614</v>
      </c>
      <c r="F11" s="48">
        <v>160</v>
      </c>
      <c r="G11" s="37">
        <v>3200</v>
      </c>
      <c r="H11" s="23">
        <f>'居宅介護'!R12</f>
        <v>183</v>
      </c>
      <c r="I11" s="121">
        <f>'居宅介護'!S12</f>
        <v>3717</v>
      </c>
      <c r="J11" s="51">
        <v>12</v>
      </c>
      <c r="K11" s="37">
        <v>4800</v>
      </c>
      <c r="L11" s="22">
        <f>'重度訪問介護'!N12</f>
        <v>13</v>
      </c>
      <c r="M11" s="74">
        <f>'重度訪問介護'!O12</f>
        <v>5192</v>
      </c>
      <c r="N11" s="70"/>
      <c r="O11" s="70"/>
      <c r="P11" s="77" t="s">
        <v>64</v>
      </c>
      <c r="Q11" s="63">
        <v>28</v>
      </c>
      <c r="R11" s="51">
        <v>675</v>
      </c>
      <c r="S11" s="22">
        <f>'同行援護'!J12</f>
        <v>25</v>
      </c>
      <c r="T11" s="42">
        <f>'同行援護'!K12</f>
        <v>675</v>
      </c>
      <c r="U11" s="64">
        <v>2</v>
      </c>
      <c r="V11" s="51">
        <v>34</v>
      </c>
      <c r="W11" s="25">
        <f>'行動援護'!N12</f>
        <v>2</v>
      </c>
      <c r="X11" s="59">
        <f>'行動援護'!O12</f>
        <v>30</v>
      </c>
      <c r="Y11" s="51">
        <v>1</v>
      </c>
      <c r="Z11" s="37">
        <v>75</v>
      </c>
      <c r="AA11" s="23">
        <f>'重度障がい者等包括支援'!R12</f>
        <v>0</v>
      </c>
      <c r="AB11" s="43">
        <f>'重度障がい者等包括支援'!S12</f>
        <v>0</v>
      </c>
    </row>
    <row r="12" spans="1:28" s="17" customFormat="1" ht="24.75" customHeight="1">
      <c r="A12" s="16" t="s">
        <v>5</v>
      </c>
      <c r="B12" s="36">
        <v>1233</v>
      </c>
      <c r="C12" s="37">
        <v>49274</v>
      </c>
      <c r="D12" s="25">
        <f t="shared" si="0"/>
        <v>1223</v>
      </c>
      <c r="E12" s="121">
        <f t="shared" si="1"/>
        <v>49301</v>
      </c>
      <c r="F12" s="48">
        <v>1039</v>
      </c>
      <c r="G12" s="37">
        <v>30237</v>
      </c>
      <c r="H12" s="23">
        <f>'居宅介護'!R13</f>
        <v>1036</v>
      </c>
      <c r="I12" s="121">
        <f>'居宅介護'!S13</f>
        <v>28945</v>
      </c>
      <c r="J12" s="51">
        <v>50</v>
      </c>
      <c r="K12" s="37">
        <v>14948</v>
      </c>
      <c r="L12" s="22">
        <f>'重度訪問介護'!N13</f>
        <v>48</v>
      </c>
      <c r="M12" s="74">
        <f>'重度訪問介護'!O13</f>
        <v>16022</v>
      </c>
      <c r="N12" s="70"/>
      <c r="O12" s="70"/>
      <c r="P12" s="77" t="s">
        <v>5</v>
      </c>
      <c r="Q12" s="63">
        <v>139</v>
      </c>
      <c r="R12" s="51">
        <v>3813</v>
      </c>
      <c r="S12" s="22">
        <f>'同行援護'!J13</f>
        <v>134</v>
      </c>
      <c r="T12" s="42">
        <f>'同行援護'!K13</f>
        <v>3895</v>
      </c>
      <c r="U12" s="64">
        <v>5</v>
      </c>
      <c r="V12" s="51">
        <v>276</v>
      </c>
      <c r="W12" s="25">
        <f>'行動援護'!N13</f>
        <v>5</v>
      </c>
      <c r="X12" s="59">
        <f>'行動援護'!O13</f>
        <v>439</v>
      </c>
      <c r="Y12" s="51">
        <v>0</v>
      </c>
      <c r="Z12" s="37">
        <v>0</v>
      </c>
      <c r="AA12" s="23">
        <f>'重度障がい者等包括支援'!R13</f>
        <v>0</v>
      </c>
      <c r="AB12" s="43">
        <f>'重度障がい者等包括支援'!S13</f>
        <v>0</v>
      </c>
    </row>
    <row r="13" spans="1:28" s="17" customFormat="1" ht="24.75" customHeight="1">
      <c r="A13" s="16" t="s">
        <v>6</v>
      </c>
      <c r="B13" s="36">
        <v>928</v>
      </c>
      <c r="C13" s="37">
        <v>21925</v>
      </c>
      <c r="D13" s="25">
        <f t="shared" si="0"/>
        <v>1115</v>
      </c>
      <c r="E13" s="121">
        <f t="shared" si="1"/>
        <v>20289</v>
      </c>
      <c r="F13" s="48">
        <v>745</v>
      </c>
      <c r="G13" s="37">
        <v>15000</v>
      </c>
      <c r="H13" s="23">
        <f>'居宅介護'!R14</f>
        <v>875</v>
      </c>
      <c r="I13" s="121">
        <f>'居宅介護'!S14</f>
        <v>13296</v>
      </c>
      <c r="J13" s="51">
        <v>20</v>
      </c>
      <c r="K13" s="37">
        <v>3300</v>
      </c>
      <c r="L13" s="22">
        <f>'重度訪問介護'!N14</f>
        <v>18</v>
      </c>
      <c r="M13" s="74">
        <f>'重度訪問介護'!O14</f>
        <v>2994</v>
      </c>
      <c r="N13" s="70"/>
      <c r="O13" s="70"/>
      <c r="P13" s="77" t="s">
        <v>6</v>
      </c>
      <c r="Q13" s="63">
        <v>82</v>
      </c>
      <c r="R13" s="51">
        <v>2600</v>
      </c>
      <c r="S13" s="22">
        <f>'同行援護'!J14</f>
        <v>106</v>
      </c>
      <c r="T13" s="42">
        <f>'同行援護'!K14</f>
        <v>2508</v>
      </c>
      <c r="U13" s="64">
        <v>80</v>
      </c>
      <c r="V13" s="51">
        <v>950</v>
      </c>
      <c r="W13" s="25">
        <f>'行動援護'!N14</f>
        <v>116</v>
      </c>
      <c r="X13" s="59">
        <f>'行動援護'!O14</f>
        <v>1491</v>
      </c>
      <c r="Y13" s="51">
        <v>1</v>
      </c>
      <c r="Z13" s="37">
        <v>75</v>
      </c>
      <c r="AA13" s="23">
        <f>'重度障がい者等包括支援'!R14</f>
        <v>0</v>
      </c>
      <c r="AB13" s="43">
        <f>'重度障がい者等包括支援'!S14</f>
        <v>0</v>
      </c>
    </row>
    <row r="14" spans="1:28" s="17" customFormat="1" ht="24.75" customHeight="1">
      <c r="A14" s="16" t="s">
        <v>7</v>
      </c>
      <c r="B14" s="36">
        <v>416</v>
      </c>
      <c r="C14" s="37">
        <v>14231</v>
      </c>
      <c r="D14" s="25">
        <f t="shared" si="0"/>
        <v>422</v>
      </c>
      <c r="E14" s="121">
        <f t="shared" si="1"/>
        <v>13507</v>
      </c>
      <c r="F14" s="48">
        <v>331</v>
      </c>
      <c r="G14" s="37">
        <v>6509</v>
      </c>
      <c r="H14" s="23">
        <f>'居宅介護'!R15</f>
        <v>343</v>
      </c>
      <c r="I14" s="121">
        <f>'居宅介護'!S15</f>
        <v>6303</v>
      </c>
      <c r="J14" s="51">
        <v>20</v>
      </c>
      <c r="K14" s="37">
        <v>5936</v>
      </c>
      <c r="L14" s="22">
        <f>'重度訪問介護'!N15</f>
        <v>19</v>
      </c>
      <c r="M14" s="74">
        <f>'重度訪問介護'!O15</f>
        <v>5821</v>
      </c>
      <c r="N14" s="70"/>
      <c r="O14" s="70"/>
      <c r="P14" s="77" t="s">
        <v>7</v>
      </c>
      <c r="Q14" s="63">
        <v>60</v>
      </c>
      <c r="R14" s="51">
        <v>1531</v>
      </c>
      <c r="S14" s="22">
        <f>'同行援護'!J15</f>
        <v>60</v>
      </c>
      <c r="T14" s="42">
        <f>'同行援護'!K15</f>
        <v>1383</v>
      </c>
      <c r="U14" s="64">
        <v>4</v>
      </c>
      <c r="V14" s="51">
        <v>180</v>
      </c>
      <c r="W14" s="25">
        <f>'行動援護'!N15</f>
        <v>0</v>
      </c>
      <c r="X14" s="59">
        <f>'行動援護'!O15</f>
        <v>0</v>
      </c>
      <c r="Y14" s="51">
        <v>1</v>
      </c>
      <c r="Z14" s="37">
        <v>75</v>
      </c>
      <c r="AA14" s="23">
        <f>'重度障がい者等包括支援'!R15</f>
        <v>0</v>
      </c>
      <c r="AB14" s="43">
        <f>'重度障がい者等包括支援'!S15</f>
        <v>0</v>
      </c>
    </row>
    <row r="15" spans="1:28" s="17" customFormat="1" ht="24.75" customHeight="1">
      <c r="A15" s="16" t="s">
        <v>8</v>
      </c>
      <c r="B15" s="36">
        <v>191</v>
      </c>
      <c r="C15" s="37">
        <v>4360</v>
      </c>
      <c r="D15" s="25">
        <f t="shared" si="0"/>
        <v>176</v>
      </c>
      <c r="E15" s="121">
        <f t="shared" si="1"/>
        <v>3629</v>
      </c>
      <c r="F15" s="48">
        <v>162</v>
      </c>
      <c r="G15" s="37">
        <v>2702</v>
      </c>
      <c r="H15" s="23">
        <f>'居宅介護'!R16</f>
        <v>150</v>
      </c>
      <c r="I15" s="121">
        <f>'居宅介護'!S16</f>
        <v>1894</v>
      </c>
      <c r="J15" s="51">
        <v>5</v>
      </c>
      <c r="K15" s="37">
        <v>1448</v>
      </c>
      <c r="L15" s="22">
        <f>'重度訪問介護'!N16</f>
        <v>6</v>
      </c>
      <c r="M15" s="74">
        <f>'重度訪問介護'!O16</f>
        <v>1533</v>
      </c>
      <c r="N15" s="70"/>
      <c r="O15" s="70"/>
      <c r="P15" s="77" t="s">
        <v>8</v>
      </c>
      <c r="Q15" s="63">
        <v>24</v>
      </c>
      <c r="R15" s="51">
        <v>210</v>
      </c>
      <c r="S15" s="22">
        <f>'同行援護'!J16</f>
        <v>20</v>
      </c>
      <c r="T15" s="42">
        <f>'同行援護'!K16</f>
        <v>202</v>
      </c>
      <c r="U15" s="64">
        <v>0</v>
      </c>
      <c r="V15" s="51">
        <v>0</v>
      </c>
      <c r="W15" s="25">
        <f>'行動援護'!N16</f>
        <v>0</v>
      </c>
      <c r="X15" s="59">
        <f>'行動援護'!O16</f>
        <v>0</v>
      </c>
      <c r="Y15" s="51">
        <v>0</v>
      </c>
      <c r="Z15" s="37">
        <v>0</v>
      </c>
      <c r="AA15" s="23">
        <f>'重度障がい者等包括支援'!R16</f>
        <v>0</v>
      </c>
      <c r="AB15" s="43">
        <f>'重度障がい者等包括支援'!S16</f>
        <v>0</v>
      </c>
    </row>
    <row r="16" spans="1:28" s="17" customFormat="1" ht="24.75" customHeight="1">
      <c r="A16" s="16" t="s">
        <v>10</v>
      </c>
      <c r="B16" s="36">
        <v>60</v>
      </c>
      <c r="C16" s="37">
        <v>927</v>
      </c>
      <c r="D16" s="25">
        <f t="shared" si="0"/>
        <v>56</v>
      </c>
      <c r="E16" s="121">
        <f t="shared" si="1"/>
        <v>984</v>
      </c>
      <c r="F16" s="48">
        <v>54</v>
      </c>
      <c r="G16" s="37">
        <v>807</v>
      </c>
      <c r="H16" s="23">
        <f>'居宅介護'!R17</f>
        <v>49</v>
      </c>
      <c r="I16" s="121">
        <f>'居宅介護'!S17</f>
        <v>845</v>
      </c>
      <c r="J16" s="51">
        <v>0</v>
      </c>
      <c r="K16" s="37">
        <v>0</v>
      </c>
      <c r="L16" s="22">
        <f>'重度訪問介護'!N17</f>
        <v>0</v>
      </c>
      <c r="M16" s="74">
        <f>'重度訪問介護'!O17</f>
        <v>0</v>
      </c>
      <c r="N16" s="70"/>
      <c r="O16" s="70"/>
      <c r="P16" s="77" t="s">
        <v>10</v>
      </c>
      <c r="Q16" s="63">
        <v>6</v>
      </c>
      <c r="R16" s="51">
        <v>120</v>
      </c>
      <c r="S16" s="22">
        <f>'同行援護'!J17</f>
        <v>7</v>
      </c>
      <c r="T16" s="42">
        <f>'同行援護'!K17</f>
        <v>139</v>
      </c>
      <c r="U16" s="64">
        <v>0</v>
      </c>
      <c r="V16" s="51">
        <v>0</v>
      </c>
      <c r="W16" s="25">
        <f>'行動援護'!N17</f>
        <v>0</v>
      </c>
      <c r="X16" s="59">
        <f>'行動援護'!O17</f>
        <v>0</v>
      </c>
      <c r="Y16" s="51">
        <v>0</v>
      </c>
      <c r="Z16" s="37">
        <v>0</v>
      </c>
      <c r="AA16" s="23">
        <f>'重度障がい者等包括支援'!R17</f>
        <v>0</v>
      </c>
      <c r="AB16" s="43">
        <f>'重度障がい者等包括支援'!S17</f>
        <v>0</v>
      </c>
    </row>
    <row r="17" spans="1:28" s="17" customFormat="1" ht="24.75" customHeight="1">
      <c r="A17" s="16" t="s">
        <v>9</v>
      </c>
      <c r="B17" s="36">
        <v>1070</v>
      </c>
      <c r="C17" s="37">
        <v>18504</v>
      </c>
      <c r="D17" s="25">
        <f t="shared" si="0"/>
        <v>918</v>
      </c>
      <c r="E17" s="121">
        <f t="shared" si="1"/>
        <v>16328</v>
      </c>
      <c r="F17" s="48">
        <v>889</v>
      </c>
      <c r="G17" s="37">
        <v>10792</v>
      </c>
      <c r="H17" s="23">
        <f>'居宅介護'!R18</f>
        <v>752</v>
      </c>
      <c r="I17" s="121">
        <f>'居宅介護'!S18</f>
        <v>9634</v>
      </c>
      <c r="J17" s="51">
        <v>22</v>
      </c>
      <c r="K17" s="37">
        <v>5311</v>
      </c>
      <c r="L17" s="22">
        <f>'重度訪問介護'!N18</f>
        <v>16</v>
      </c>
      <c r="M17" s="74">
        <f>'重度訪問介護'!O18</f>
        <v>4350</v>
      </c>
      <c r="N17" s="70"/>
      <c r="O17" s="70"/>
      <c r="P17" s="77" t="s">
        <v>9</v>
      </c>
      <c r="Q17" s="63">
        <v>156</v>
      </c>
      <c r="R17" s="51">
        <v>2281</v>
      </c>
      <c r="S17" s="22">
        <f>'同行援護'!J18</f>
        <v>145</v>
      </c>
      <c r="T17" s="42">
        <f>'同行援護'!K18</f>
        <v>2253</v>
      </c>
      <c r="U17" s="64">
        <v>3</v>
      </c>
      <c r="V17" s="51">
        <v>120</v>
      </c>
      <c r="W17" s="25">
        <f>'行動援護'!N18</f>
        <v>5</v>
      </c>
      <c r="X17" s="59">
        <f>'行動援護'!O18</f>
        <v>91</v>
      </c>
      <c r="Y17" s="51">
        <v>0</v>
      </c>
      <c r="Z17" s="37">
        <v>0</v>
      </c>
      <c r="AA17" s="23">
        <f>'重度障がい者等包括支援'!R18</f>
        <v>0</v>
      </c>
      <c r="AB17" s="43">
        <f>'重度障がい者等包括支援'!S18</f>
        <v>0</v>
      </c>
    </row>
    <row r="18" spans="1:28" s="17" customFormat="1" ht="24.75" customHeight="1">
      <c r="A18" s="16" t="s">
        <v>11</v>
      </c>
      <c r="B18" s="36">
        <v>725</v>
      </c>
      <c r="C18" s="37">
        <v>22929</v>
      </c>
      <c r="D18" s="25">
        <f t="shared" si="0"/>
        <v>780</v>
      </c>
      <c r="E18" s="121">
        <f t="shared" si="1"/>
        <v>26721</v>
      </c>
      <c r="F18" s="48">
        <v>590</v>
      </c>
      <c r="G18" s="37">
        <v>16520</v>
      </c>
      <c r="H18" s="23">
        <f>'居宅介護'!R19</f>
        <v>646</v>
      </c>
      <c r="I18" s="121">
        <f>'居宅介護'!S19</f>
        <v>18358</v>
      </c>
      <c r="J18" s="51">
        <v>18</v>
      </c>
      <c r="K18" s="37">
        <v>3078</v>
      </c>
      <c r="L18" s="22">
        <f>'重度訪問介護'!N19</f>
        <v>20</v>
      </c>
      <c r="M18" s="74">
        <f>'重度訪問介護'!O19</f>
        <v>5072</v>
      </c>
      <c r="N18" s="70"/>
      <c r="O18" s="70"/>
      <c r="P18" s="77" t="s">
        <v>11</v>
      </c>
      <c r="Q18" s="63">
        <v>112</v>
      </c>
      <c r="R18" s="51">
        <v>3136</v>
      </c>
      <c r="S18" s="22">
        <f>'同行援護'!J19</f>
        <v>109</v>
      </c>
      <c r="T18" s="42">
        <f>'同行援護'!K19</f>
        <v>2975</v>
      </c>
      <c r="U18" s="64">
        <v>5</v>
      </c>
      <c r="V18" s="51">
        <v>195</v>
      </c>
      <c r="W18" s="25">
        <f>'行動援護'!N19</f>
        <v>5</v>
      </c>
      <c r="X18" s="59">
        <f>'行動援護'!O19</f>
        <v>316</v>
      </c>
      <c r="Y18" s="51">
        <v>0</v>
      </c>
      <c r="Z18" s="37">
        <v>0</v>
      </c>
      <c r="AA18" s="23">
        <f>'重度障がい者等包括支援'!R19</f>
        <v>0</v>
      </c>
      <c r="AB18" s="43">
        <f>'重度障がい者等包括支援'!S19</f>
        <v>0</v>
      </c>
    </row>
    <row r="19" spans="1:28" s="17" customFormat="1" ht="24.75" customHeight="1">
      <c r="A19" s="16" t="s">
        <v>12</v>
      </c>
      <c r="B19" s="36">
        <v>585</v>
      </c>
      <c r="C19" s="37">
        <v>22525</v>
      </c>
      <c r="D19" s="25">
        <f t="shared" si="0"/>
        <v>579</v>
      </c>
      <c r="E19" s="121">
        <f t="shared" si="1"/>
        <v>19678</v>
      </c>
      <c r="F19" s="48">
        <v>435</v>
      </c>
      <c r="G19" s="37">
        <v>10431</v>
      </c>
      <c r="H19" s="23">
        <f>'居宅介護'!R20</f>
        <v>442</v>
      </c>
      <c r="I19" s="121">
        <f>'居宅介護'!S20</f>
        <v>10583</v>
      </c>
      <c r="J19" s="51">
        <v>55</v>
      </c>
      <c r="K19" s="37">
        <v>8234</v>
      </c>
      <c r="L19" s="22">
        <f>'重度訪問介護'!N20</f>
        <v>43</v>
      </c>
      <c r="M19" s="74">
        <f>'重度訪問介護'!O20</f>
        <v>5456</v>
      </c>
      <c r="N19" s="70"/>
      <c r="O19" s="70"/>
      <c r="P19" s="77" t="s">
        <v>12</v>
      </c>
      <c r="Q19" s="63">
        <v>74</v>
      </c>
      <c r="R19" s="51">
        <v>2157</v>
      </c>
      <c r="S19" s="22">
        <f>'同行援護'!J20</f>
        <v>72</v>
      </c>
      <c r="T19" s="42">
        <f>'同行援護'!K20</f>
        <v>1970</v>
      </c>
      <c r="U19" s="64">
        <v>14</v>
      </c>
      <c r="V19" s="51">
        <v>429</v>
      </c>
      <c r="W19" s="25">
        <f>'行動援護'!N20</f>
        <v>15</v>
      </c>
      <c r="X19" s="59">
        <f>'行動援護'!O20</f>
        <v>404</v>
      </c>
      <c r="Y19" s="51">
        <v>7</v>
      </c>
      <c r="Z19" s="37">
        <v>1274</v>
      </c>
      <c r="AA19" s="23">
        <f>'重度障がい者等包括支援'!R20</f>
        <v>7</v>
      </c>
      <c r="AB19" s="43">
        <f>'重度障がい者等包括支援'!S20</f>
        <v>1265</v>
      </c>
    </row>
    <row r="20" spans="1:28" s="17" customFormat="1" ht="24.75" customHeight="1">
      <c r="A20" s="16" t="s">
        <v>13</v>
      </c>
      <c r="B20" s="36">
        <v>485</v>
      </c>
      <c r="C20" s="37">
        <v>20885</v>
      </c>
      <c r="D20" s="25">
        <f t="shared" si="0"/>
        <v>477</v>
      </c>
      <c r="E20" s="121">
        <f t="shared" si="1"/>
        <v>11782</v>
      </c>
      <c r="F20" s="48">
        <v>372</v>
      </c>
      <c r="G20" s="37">
        <v>5950</v>
      </c>
      <c r="H20" s="23">
        <f>'居宅介護'!R21</f>
        <v>362</v>
      </c>
      <c r="I20" s="121">
        <f>'居宅介護'!S21</f>
        <v>5775</v>
      </c>
      <c r="J20" s="51">
        <v>34</v>
      </c>
      <c r="K20" s="37">
        <v>12472</v>
      </c>
      <c r="L20" s="22">
        <f>'重度訪問介護'!N21</f>
        <v>34</v>
      </c>
      <c r="M20" s="74">
        <f>'重度訪問介護'!O21</f>
        <v>3733</v>
      </c>
      <c r="N20" s="70"/>
      <c r="O20" s="70"/>
      <c r="P20" s="77" t="s">
        <v>65</v>
      </c>
      <c r="Q20" s="63">
        <v>58</v>
      </c>
      <c r="R20" s="51">
        <v>1638</v>
      </c>
      <c r="S20" s="22">
        <f>'同行援護'!J21</f>
        <v>57</v>
      </c>
      <c r="T20" s="42">
        <f>'同行援護'!K21</f>
        <v>1552</v>
      </c>
      <c r="U20" s="64">
        <v>20</v>
      </c>
      <c r="V20" s="51">
        <v>675</v>
      </c>
      <c r="W20" s="25">
        <f>'行動援護'!N21</f>
        <v>24</v>
      </c>
      <c r="X20" s="59">
        <f>'行動援護'!O21</f>
        <v>722</v>
      </c>
      <c r="Y20" s="51">
        <v>1</v>
      </c>
      <c r="Z20" s="37">
        <v>150</v>
      </c>
      <c r="AA20" s="23">
        <f>'重度障がい者等包括支援'!R21</f>
        <v>0</v>
      </c>
      <c r="AB20" s="43">
        <f>'重度障がい者等包括支援'!S21</f>
        <v>0</v>
      </c>
    </row>
    <row r="21" spans="1:28" s="17" customFormat="1" ht="24.75" customHeight="1">
      <c r="A21" s="16" t="s">
        <v>14</v>
      </c>
      <c r="B21" s="36">
        <v>416</v>
      </c>
      <c r="C21" s="37">
        <v>7585</v>
      </c>
      <c r="D21" s="25">
        <f t="shared" si="0"/>
        <v>463</v>
      </c>
      <c r="E21" s="121">
        <f t="shared" si="1"/>
        <v>7957</v>
      </c>
      <c r="F21" s="48">
        <v>319</v>
      </c>
      <c r="G21" s="37">
        <v>5455</v>
      </c>
      <c r="H21" s="23">
        <f>'居宅介護'!R22</f>
        <v>369</v>
      </c>
      <c r="I21" s="121">
        <f>'居宅介護'!S22</f>
        <v>4842</v>
      </c>
      <c r="J21" s="51">
        <v>12</v>
      </c>
      <c r="K21" s="37">
        <v>660</v>
      </c>
      <c r="L21" s="22">
        <f>'重度訪問介護'!N22</f>
        <v>13</v>
      </c>
      <c r="M21" s="74">
        <f>'重度訪問介護'!O22</f>
        <v>1554</v>
      </c>
      <c r="N21" s="70"/>
      <c r="O21" s="70"/>
      <c r="P21" s="77" t="s">
        <v>14</v>
      </c>
      <c r="Q21" s="63">
        <v>70</v>
      </c>
      <c r="R21" s="51">
        <v>1190</v>
      </c>
      <c r="S21" s="22">
        <f>'同行援護'!J22</f>
        <v>66</v>
      </c>
      <c r="T21" s="42">
        <f>'同行援護'!K22</f>
        <v>1190</v>
      </c>
      <c r="U21" s="64">
        <v>15</v>
      </c>
      <c r="V21" s="51">
        <v>280</v>
      </c>
      <c r="W21" s="25">
        <f>'行動援護'!N22</f>
        <v>15</v>
      </c>
      <c r="X21" s="59">
        <f>'行動援護'!O22</f>
        <v>371</v>
      </c>
      <c r="Y21" s="51">
        <v>0</v>
      </c>
      <c r="Z21" s="37">
        <v>0</v>
      </c>
      <c r="AA21" s="23">
        <f>'重度障がい者等包括支援'!R22</f>
        <v>0</v>
      </c>
      <c r="AB21" s="43">
        <f>'重度障がい者等包括支援'!S22</f>
        <v>0</v>
      </c>
    </row>
    <row r="22" spans="1:28" s="17" customFormat="1" ht="24.75" customHeight="1">
      <c r="A22" s="16" t="s">
        <v>15</v>
      </c>
      <c r="B22" s="36">
        <v>227</v>
      </c>
      <c r="C22" s="37">
        <v>5504</v>
      </c>
      <c r="D22" s="25">
        <f t="shared" si="0"/>
        <v>217</v>
      </c>
      <c r="E22" s="121">
        <f t="shared" si="1"/>
        <v>5590</v>
      </c>
      <c r="F22" s="48">
        <v>161</v>
      </c>
      <c r="G22" s="37">
        <v>2591</v>
      </c>
      <c r="H22" s="23">
        <f>'居宅介護'!R23</f>
        <v>158</v>
      </c>
      <c r="I22" s="121">
        <f>'居宅介護'!S23</f>
        <v>2676</v>
      </c>
      <c r="J22" s="51">
        <v>14</v>
      </c>
      <c r="K22" s="37">
        <v>1879</v>
      </c>
      <c r="L22" s="22">
        <f>'重度訪問介護'!N23</f>
        <v>15</v>
      </c>
      <c r="M22" s="74">
        <f>'重度訪問介護'!O23</f>
        <v>1961</v>
      </c>
      <c r="N22" s="70"/>
      <c r="O22" s="70"/>
      <c r="P22" s="77" t="s">
        <v>15</v>
      </c>
      <c r="Q22" s="63">
        <v>44</v>
      </c>
      <c r="R22" s="51">
        <v>994</v>
      </c>
      <c r="S22" s="22">
        <f>'同行援護'!J23</f>
        <v>43</v>
      </c>
      <c r="T22" s="42">
        <f>'同行援護'!K23</f>
        <v>943</v>
      </c>
      <c r="U22" s="64">
        <v>8</v>
      </c>
      <c r="V22" s="51">
        <v>40</v>
      </c>
      <c r="W22" s="25">
        <f>'行動援護'!N23</f>
        <v>1</v>
      </c>
      <c r="X22" s="59">
        <f>'行動援護'!O23</f>
        <v>10</v>
      </c>
      <c r="Y22" s="51">
        <v>0</v>
      </c>
      <c r="Z22" s="37">
        <v>0</v>
      </c>
      <c r="AA22" s="23">
        <f>'重度障がい者等包括支援'!R23</f>
        <v>0</v>
      </c>
      <c r="AB22" s="43">
        <f>'重度障がい者等包括支援'!S23</f>
        <v>0</v>
      </c>
    </row>
    <row r="23" spans="1:28" s="17" customFormat="1" ht="24.75" customHeight="1">
      <c r="A23" s="16" t="s">
        <v>41</v>
      </c>
      <c r="B23" s="36">
        <v>254</v>
      </c>
      <c r="C23" s="37">
        <v>7384</v>
      </c>
      <c r="D23" s="25">
        <f t="shared" si="0"/>
        <v>182</v>
      </c>
      <c r="E23" s="121">
        <f t="shared" si="1"/>
        <v>5215</v>
      </c>
      <c r="F23" s="48">
        <v>207</v>
      </c>
      <c r="G23" s="37">
        <v>4138</v>
      </c>
      <c r="H23" s="23">
        <f>'居宅介護'!R24</f>
        <v>155</v>
      </c>
      <c r="I23" s="121">
        <f>'居宅介護'!S24</f>
        <v>3270</v>
      </c>
      <c r="J23" s="51">
        <v>24</v>
      </c>
      <c r="K23" s="37">
        <v>2814</v>
      </c>
      <c r="L23" s="22">
        <f>'重度訪問介護'!N24</f>
        <v>13</v>
      </c>
      <c r="M23" s="74">
        <f>'重度訪問介護'!O24</f>
        <v>1710</v>
      </c>
      <c r="N23" s="70"/>
      <c r="O23" s="70"/>
      <c r="P23" s="77" t="s">
        <v>41</v>
      </c>
      <c r="Q23" s="63">
        <v>19</v>
      </c>
      <c r="R23" s="51">
        <v>402</v>
      </c>
      <c r="S23" s="22">
        <f>'同行援護'!J24</f>
        <v>12</v>
      </c>
      <c r="T23" s="42">
        <f>'同行援護'!K24</f>
        <v>226</v>
      </c>
      <c r="U23" s="64">
        <v>3</v>
      </c>
      <c r="V23" s="51">
        <v>15</v>
      </c>
      <c r="W23" s="25">
        <f>'行動援護'!N24</f>
        <v>2</v>
      </c>
      <c r="X23" s="59">
        <f>'行動援護'!O24</f>
        <v>9</v>
      </c>
      <c r="Y23" s="51">
        <v>1</v>
      </c>
      <c r="Z23" s="37">
        <v>15</v>
      </c>
      <c r="AA23" s="23">
        <f>'重度障がい者等包括支援'!R24</f>
        <v>0</v>
      </c>
      <c r="AB23" s="43">
        <f>'重度障がい者等包括支援'!S24</f>
        <v>0</v>
      </c>
    </row>
    <row r="24" spans="1:28" s="17" customFormat="1" ht="24.75" customHeight="1">
      <c r="A24" s="16" t="s">
        <v>16</v>
      </c>
      <c r="B24" s="36">
        <v>239</v>
      </c>
      <c r="C24" s="37">
        <v>3780</v>
      </c>
      <c r="D24" s="25">
        <f t="shared" si="0"/>
        <v>250</v>
      </c>
      <c r="E24" s="121">
        <f t="shared" si="1"/>
        <v>4139</v>
      </c>
      <c r="F24" s="48">
        <v>196</v>
      </c>
      <c r="G24" s="37">
        <v>2703</v>
      </c>
      <c r="H24" s="23">
        <f>'居宅介護'!R25</f>
        <v>209</v>
      </c>
      <c r="I24" s="121">
        <f>'居宅介護'!S25</f>
        <v>3229</v>
      </c>
      <c r="J24" s="51">
        <v>0</v>
      </c>
      <c r="K24" s="37">
        <v>0</v>
      </c>
      <c r="L24" s="22">
        <f>'重度訪問介護'!N25</f>
        <v>0</v>
      </c>
      <c r="M24" s="74">
        <f>'重度訪問介護'!O25</f>
        <v>0</v>
      </c>
      <c r="N24" s="70"/>
      <c r="O24" s="70"/>
      <c r="P24" s="77" t="s">
        <v>16</v>
      </c>
      <c r="Q24" s="63">
        <v>43</v>
      </c>
      <c r="R24" s="51">
        <v>1077</v>
      </c>
      <c r="S24" s="22">
        <f>'同行援護'!J25</f>
        <v>41</v>
      </c>
      <c r="T24" s="42">
        <f>'同行援護'!K25</f>
        <v>910</v>
      </c>
      <c r="U24" s="64">
        <v>0</v>
      </c>
      <c r="V24" s="51">
        <v>0</v>
      </c>
      <c r="W24" s="25">
        <f>'行動援護'!N25</f>
        <v>0</v>
      </c>
      <c r="X24" s="59">
        <f>'行動援護'!O25</f>
        <v>0</v>
      </c>
      <c r="Y24" s="51">
        <v>0</v>
      </c>
      <c r="Z24" s="37">
        <v>0</v>
      </c>
      <c r="AA24" s="23">
        <f>'重度障がい者等包括支援'!R25</f>
        <v>0</v>
      </c>
      <c r="AB24" s="43">
        <f>'重度障がい者等包括支援'!S25</f>
        <v>0</v>
      </c>
    </row>
    <row r="25" spans="1:28" s="17" customFormat="1" ht="24.75" customHeight="1">
      <c r="A25" s="16" t="s">
        <v>17</v>
      </c>
      <c r="B25" s="36">
        <v>570</v>
      </c>
      <c r="C25" s="37">
        <v>15649</v>
      </c>
      <c r="D25" s="25">
        <f t="shared" si="0"/>
        <v>630</v>
      </c>
      <c r="E25" s="121">
        <f t="shared" si="1"/>
        <v>15597</v>
      </c>
      <c r="F25" s="48">
        <v>450</v>
      </c>
      <c r="G25" s="37">
        <v>9115</v>
      </c>
      <c r="H25" s="23">
        <f>'居宅介護'!R26</f>
        <v>526</v>
      </c>
      <c r="I25" s="121">
        <f>'居宅介護'!S26</f>
        <v>10930</v>
      </c>
      <c r="J25" s="51">
        <v>17</v>
      </c>
      <c r="K25" s="37">
        <v>3909</v>
      </c>
      <c r="L25" s="22">
        <f>'重度訪問介護'!N26</f>
        <v>8</v>
      </c>
      <c r="M25" s="74">
        <f>'重度訪問介護'!O26</f>
        <v>1925</v>
      </c>
      <c r="N25" s="70"/>
      <c r="O25" s="70"/>
      <c r="P25" s="77" t="s">
        <v>17</v>
      </c>
      <c r="Q25" s="63">
        <v>90</v>
      </c>
      <c r="R25" s="51">
        <v>2430</v>
      </c>
      <c r="S25" s="22">
        <f>'同行援護'!J26</f>
        <v>88</v>
      </c>
      <c r="T25" s="42">
        <f>'同行援護'!K26</f>
        <v>2593</v>
      </c>
      <c r="U25" s="64">
        <v>13</v>
      </c>
      <c r="V25" s="51">
        <v>195</v>
      </c>
      <c r="W25" s="25">
        <f>'行動援護'!N26</f>
        <v>8</v>
      </c>
      <c r="X25" s="59">
        <f>'行動援護'!O26</f>
        <v>149</v>
      </c>
      <c r="Y25" s="51">
        <v>0</v>
      </c>
      <c r="Z25" s="37">
        <v>0</v>
      </c>
      <c r="AA25" s="23">
        <f>'重度障がい者等包括支援'!R26</f>
        <v>0</v>
      </c>
      <c r="AB25" s="43">
        <f>'重度障がい者等包括支援'!S26</f>
        <v>0</v>
      </c>
    </row>
    <row r="26" spans="1:28" s="17" customFormat="1" ht="24.75" customHeight="1">
      <c r="A26" s="16" t="s">
        <v>18</v>
      </c>
      <c r="B26" s="36">
        <v>151</v>
      </c>
      <c r="C26" s="37">
        <v>3488</v>
      </c>
      <c r="D26" s="25">
        <f t="shared" si="0"/>
        <v>146</v>
      </c>
      <c r="E26" s="121">
        <f t="shared" si="1"/>
        <v>2892</v>
      </c>
      <c r="F26" s="48">
        <v>114</v>
      </c>
      <c r="G26" s="37">
        <v>1965</v>
      </c>
      <c r="H26" s="23">
        <f>'居宅介護'!R27</f>
        <v>115</v>
      </c>
      <c r="I26" s="121">
        <f>'居宅介護'!S27</f>
        <v>1800</v>
      </c>
      <c r="J26" s="51">
        <v>6</v>
      </c>
      <c r="K26" s="37">
        <v>982</v>
      </c>
      <c r="L26" s="22">
        <f>'重度訪問介護'!N27</f>
        <v>4</v>
      </c>
      <c r="M26" s="74">
        <f>'重度訪問介護'!O27</f>
        <v>505</v>
      </c>
      <c r="N26" s="70"/>
      <c r="O26" s="70"/>
      <c r="P26" s="77" t="s">
        <v>18</v>
      </c>
      <c r="Q26" s="63">
        <v>21</v>
      </c>
      <c r="R26" s="51">
        <v>266</v>
      </c>
      <c r="S26" s="22">
        <f>'同行援護'!J27</f>
        <v>16</v>
      </c>
      <c r="T26" s="42">
        <f>'同行援護'!K27</f>
        <v>216</v>
      </c>
      <c r="U26" s="64">
        <v>10</v>
      </c>
      <c r="V26" s="51">
        <v>275</v>
      </c>
      <c r="W26" s="25">
        <f>'行動援護'!N27</f>
        <v>11</v>
      </c>
      <c r="X26" s="59">
        <f>'行動援護'!O27</f>
        <v>371</v>
      </c>
      <c r="Y26" s="51">
        <v>0</v>
      </c>
      <c r="Z26" s="37">
        <v>0</v>
      </c>
      <c r="AA26" s="23">
        <f>'重度障がい者等包括支援'!R27</f>
        <v>0</v>
      </c>
      <c r="AB26" s="43">
        <f>'重度障がい者等包括支援'!S27</f>
        <v>0</v>
      </c>
    </row>
    <row r="27" spans="1:28" s="17" customFormat="1" ht="24.75" customHeight="1">
      <c r="A27" s="16" t="s">
        <v>19</v>
      </c>
      <c r="B27" s="36">
        <v>1858</v>
      </c>
      <c r="C27" s="37">
        <v>64169</v>
      </c>
      <c r="D27" s="25">
        <f t="shared" si="0"/>
        <v>2292</v>
      </c>
      <c r="E27" s="121">
        <f t="shared" si="1"/>
        <v>65627</v>
      </c>
      <c r="F27" s="48">
        <v>1455</v>
      </c>
      <c r="G27" s="37">
        <v>26084</v>
      </c>
      <c r="H27" s="23">
        <f>'居宅介護'!R28</f>
        <v>1826</v>
      </c>
      <c r="I27" s="121">
        <f>'居宅介護'!S28</f>
        <v>28836</v>
      </c>
      <c r="J27" s="51">
        <v>131</v>
      </c>
      <c r="K27" s="37">
        <v>28380</v>
      </c>
      <c r="L27" s="22">
        <f>'重度訪問介護'!N28</f>
        <v>155</v>
      </c>
      <c r="M27" s="74">
        <f>'重度訪問介護'!O28</f>
        <v>26592</v>
      </c>
      <c r="N27" s="70"/>
      <c r="O27" s="70"/>
      <c r="P27" s="77" t="s">
        <v>19</v>
      </c>
      <c r="Q27" s="63">
        <v>186</v>
      </c>
      <c r="R27" s="51">
        <v>7224</v>
      </c>
      <c r="S27" s="22">
        <f>'同行援護'!J28</f>
        <v>230</v>
      </c>
      <c r="T27" s="42">
        <f>'同行援護'!K28</f>
        <v>7743</v>
      </c>
      <c r="U27" s="64">
        <v>86</v>
      </c>
      <c r="V27" s="51">
        <v>2481</v>
      </c>
      <c r="W27" s="25">
        <f>'行動援護'!N28</f>
        <v>81</v>
      </c>
      <c r="X27" s="59">
        <f>'行動援護'!O28</f>
        <v>2456</v>
      </c>
      <c r="Y27" s="51">
        <v>0</v>
      </c>
      <c r="Z27" s="37">
        <v>0</v>
      </c>
      <c r="AA27" s="23">
        <f>'重度障がい者等包括支援'!R28</f>
        <v>0</v>
      </c>
      <c r="AB27" s="43">
        <f>'重度障がい者等包括支援'!S28</f>
        <v>0</v>
      </c>
    </row>
    <row r="28" spans="1:28" s="17" customFormat="1" ht="24.75" customHeight="1">
      <c r="A28" s="16" t="s">
        <v>20</v>
      </c>
      <c r="B28" s="36">
        <v>266</v>
      </c>
      <c r="C28" s="37">
        <v>6081</v>
      </c>
      <c r="D28" s="25">
        <f t="shared" si="0"/>
        <v>310</v>
      </c>
      <c r="E28" s="121">
        <f t="shared" si="1"/>
        <v>5583</v>
      </c>
      <c r="F28" s="48">
        <v>215</v>
      </c>
      <c r="G28" s="37">
        <v>3418</v>
      </c>
      <c r="H28" s="23">
        <f>'居宅介護'!R29</f>
        <v>258</v>
      </c>
      <c r="I28" s="121">
        <f>'居宅介護'!S29</f>
        <v>3651</v>
      </c>
      <c r="J28" s="51">
        <v>4</v>
      </c>
      <c r="K28" s="37">
        <v>1200</v>
      </c>
      <c r="L28" s="22">
        <f>'重度訪問介護'!N29</f>
        <v>4</v>
      </c>
      <c r="M28" s="74">
        <f>'重度訪問介護'!O29</f>
        <v>761</v>
      </c>
      <c r="N28" s="70"/>
      <c r="O28" s="70"/>
      <c r="P28" s="77" t="s">
        <v>20</v>
      </c>
      <c r="Q28" s="63">
        <v>40</v>
      </c>
      <c r="R28" s="51">
        <v>1109</v>
      </c>
      <c r="S28" s="22">
        <f>'同行援護'!J29</f>
        <v>43</v>
      </c>
      <c r="T28" s="42">
        <f>'同行援護'!K29</f>
        <v>943</v>
      </c>
      <c r="U28" s="64">
        <v>7</v>
      </c>
      <c r="V28" s="51">
        <v>354</v>
      </c>
      <c r="W28" s="25">
        <f>'行動援護'!N29</f>
        <v>5</v>
      </c>
      <c r="X28" s="59">
        <f>'行動援護'!O29</f>
        <v>228</v>
      </c>
      <c r="Y28" s="51">
        <v>0</v>
      </c>
      <c r="Z28" s="37">
        <v>0</v>
      </c>
      <c r="AA28" s="23">
        <f>'重度障がい者等包括支援'!R29</f>
        <v>0</v>
      </c>
      <c r="AB28" s="43">
        <f>'重度障がい者等包括支援'!S29</f>
        <v>0</v>
      </c>
    </row>
    <row r="29" spans="1:28" s="17" customFormat="1" ht="24.75" customHeight="1">
      <c r="A29" s="16" t="s">
        <v>21</v>
      </c>
      <c r="B29" s="36">
        <v>244</v>
      </c>
      <c r="C29" s="37">
        <v>7652</v>
      </c>
      <c r="D29" s="25">
        <f t="shared" si="0"/>
        <v>241</v>
      </c>
      <c r="E29" s="121">
        <f t="shared" si="1"/>
        <v>7428</v>
      </c>
      <c r="F29" s="48">
        <v>197</v>
      </c>
      <c r="G29" s="37">
        <v>5853</v>
      </c>
      <c r="H29" s="23">
        <f>'居宅介護'!R30</f>
        <v>195</v>
      </c>
      <c r="I29" s="121">
        <f>'居宅介護'!S30</f>
        <v>5432</v>
      </c>
      <c r="J29" s="51">
        <v>3</v>
      </c>
      <c r="K29" s="37">
        <v>478</v>
      </c>
      <c r="L29" s="22">
        <f>'重度訪問介護'!N30</f>
        <v>6</v>
      </c>
      <c r="M29" s="74">
        <f>'重度訪問介護'!O30</f>
        <v>708</v>
      </c>
      <c r="N29" s="70"/>
      <c r="O29" s="70"/>
      <c r="P29" s="77" t="s">
        <v>21</v>
      </c>
      <c r="Q29" s="63">
        <v>34</v>
      </c>
      <c r="R29" s="51">
        <v>844</v>
      </c>
      <c r="S29" s="22">
        <f>'同行援護'!J30</f>
        <v>30</v>
      </c>
      <c r="T29" s="42">
        <f>'同行援護'!K30</f>
        <v>818</v>
      </c>
      <c r="U29" s="64">
        <v>10</v>
      </c>
      <c r="V29" s="51">
        <v>477</v>
      </c>
      <c r="W29" s="25">
        <f>'行動援護'!N30</f>
        <v>10</v>
      </c>
      <c r="X29" s="59">
        <f>'行動援護'!O30</f>
        <v>470</v>
      </c>
      <c r="Y29" s="51">
        <v>0</v>
      </c>
      <c r="Z29" s="37">
        <v>0</v>
      </c>
      <c r="AA29" s="23">
        <f>'重度障がい者等包括支援'!R30</f>
        <v>0</v>
      </c>
      <c r="AB29" s="43">
        <f>'重度障がい者等包括支援'!S30</f>
        <v>0</v>
      </c>
    </row>
    <row r="30" spans="1:28" s="17" customFormat="1" ht="24.75" customHeight="1">
      <c r="A30" s="16" t="s">
        <v>23</v>
      </c>
      <c r="B30" s="36">
        <v>149</v>
      </c>
      <c r="C30" s="37">
        <v>3584</v>
      </c>
      <c r="D30" s="25">
        <f t="shared" si="0"/>
        <v>147</v>
      </c>
      <c r="E30" s="121">
        <f t="shared" si="1"/>
        <v>3411</v>
      </c>
      <c r="F30" s="48">
        <v>124</v>
      </c>
      <c r="G30" s="37">
        <v>2213</v>
      </c>
      <c r="H30" s="23">
        <f>'居宅介護'!R31</f>
        <v>119</v>
      </c>
      <c r="I30" s="121">
        <f>'居宅介護'!S31</f>
        <v>1972</v>
      </c>
      <c r="J30" s="51">
        <v>6</v>
      </c>
      <c r="K30" s="37">
        <v>954</v>
      </c>
      <c r="L30" s="22">
        <f>'重度訪問介護'!N31</f>
        <v>7</v>
      </c>
      <c r="M30" s="74">
        <f>'重度訪問介護'!O31</f>
        <v>1025</v>
      </c>
      <c r="N30" s="70"/>
      <c r="O30" s="70"/>
      <c r="P30" s="77" t="s">
        <v>23</v>
      </c>
      <c r="Q30" s="63">
        <v>17</v>
      </c>
      <c r="R30" s="51">
        <v>386</v>
      </c>
      <c r="S30" s="22">
        <f>'同行援護'!J31</f>
        <v>18</v>
      </c>
      <c r="T30" s="42">
        <f>'同行援護'!K31</f>
        <v>359</v>
      </c>
      <c r="U30" s="64">
        <v>2</v>
      </c>
      <c r="V30" s="51">
        <v>31</v>
      </c>
      <c r="W30" s="25">
        <f>'行動援護'!N31</f>
        <v>3</v>
      </c>
      <c r="X30" s="59">
        <f>'行動援護'!O31</f>
        <v>55</v>
      </c>
      <c r="Y30" s="51">
        <v>0</v>
      </c>
      <c r="Z30" s="37">
        <v>0</v>
      </c>
      <c r="AA30" s="23">
        <f>'重度障がい者等包括支援'!R31</f>
        <v>0</v>
      </c>
      <c r="AB30" s="43">
        <f>'重度障がい者等包括支援'!S31</f>
        <v>0</v>
      </c>
    </row>
    <row r="31" spans="1:28" s="17" customFormat="1" ht="24.75" customHeight="1">
      <c r="A31" s="16" t="s">
        <v>22</v>
      </c>
      <c r="B31" s="36">
        <v>160</v>
      </c>
      <c r="C31" s="37">
        <v>3769</v>
      </c>
      <c r="D31" s="25">
        <f t="shared" si="0"/>
        <v>159</v>
      </c>
      <c r="E31" s="121">
        <f t="shared" si="1"/>
        <v>3488</v>
      </c>
      <c r="F31" s="48">
        <v>112</v>
      </c>
      <c r="G31" s="37">
        <v>1132</v>
      </c>
      <c r="H31" s="23">
        <f>'居宅介護'!R32</f>
        <v>116</v>
      </c>
      <c r="I31" s="121">
        <f>'居宅介護'!S32</f>
        <v>1239</v>
      </c>
      <c r="J31" s="51">
        <v>19</v>
      </c>
      <c r="K31" s="37">
        <v>2014</v>
      </c>
      <c r="L31" s="22">
        <f>'重度訪問介護'!N32</f>
        <v>20</v>
      </c>
      <c r="M31" s="74">
        <f>'重度訪問介護'!O32</f>
        <v>1764</v>
      </c>
      <c r="N31" s="70"/>
      <c r="O31" s="70"/>
      <c r="P31" s="77" t="s">
        <v>22</v>
      </c>
      <c r="Q31" s="63">
        <v>24</v>
      </c>
      <c r="R31" s="51">
        <v>480</v>
      </c>
      <c r="S31" s="22">
        <f>'同行援護'!J32</f>
        <v>20</v>
      </c>
      <c r="T31" s="42">
        <f>'同行援護'!K32</f>
        <v>423</v>
      </c>
      <c r="U31" s="64">
        <v>5</v>
      </c>
      <c r="V31" s="51">
        <v>143</v>
      </c>
      <c r="W31" s="25">
        <f>'行動援護'!N32</f>
        <v>3</v>
      </c>
      <c r="X31" s="59">
        <f>'行動援護'!O32</f>
        <v>62</v>
      </c>
      <c r="Y31" s="51">
        <v>0</v>
      </c>
      <c r="Z31" s="37">
        <v>0</v>
      </c>
      <c r="AA31" s="23">
        <f>'重度障がい者等包括支援'!R32</f>
        <v>0</v>
      </c>
      <c r="AB31" s="43">
        <f>'重度障がい者等包括支援'!S32</f>
        <v>0</v>
      </c>
    </row>
    <row r="32" spans="1:28" s="17" customFormat="1" ht="24.75" customHeight="1">
      <c r="A32" s="16" t="s">
        <v>24</v>
      </c>
      <c r="B32" s="36">
        <v>237</v>
      </c>
      <c r="C32" s="37">
        <v>7147</v>
      </c>
      <c r="D32" s="25">
        <f t="shared" si="0"/>
        <v>255</v>
      </c>
      <c r="E32" s="121">
        <f t="shared" si="1"/>
        <v>7321</v>
      </c>
      <c r="F32" s="48">
        <v>173</v>
      </c>
      <c r="G32" s="37">
        <v>3974</v>
      </c>
      <c r="H32" s="23">
        <f>'居宅介護'!R33</f>
        <v>190</v>
      </c>
      <c r="I32" s="121">
        <f>'居宅介護'!S33</f>
        <v>4184</v>
      </c>
      <c r="J32" s="51">
        <v>3</v>
      </c>
      <c r="K32" s="37">
        <v>1041</v>
      </c>
      <c r="L32" s="22">
        <f>'重度訪問介護'!N33</f>
        <v>5</v>
      </c>
      <c r="M32" s="74">
        <f>'重度訪問介護'!O33</f>
        <v>893</v>
      </c>
      <c r="N32" s="70"/>
      <c r="O32" s="70"/>
      <c r="P32" s="77" t="s">
        <v>24</v>
      </c>
      <c r="Q32" s="63">
        <v>40</v>
      </c>
      <c r="R32" s="51">
        <v>1720</v>
      </c>
      <c r="S32" s="22">
        <f>'同行援護'!J33</f>
        <v>35</v>
      </c>
      <c r="T32" s="42">
        <f>'同行援護'!K33</f>
        <v>1628</v>
      </c>
      <c r="U32" s="64">
        <v>21</v>
      </c>
      <c r="V32" s="51">
        <v>412</v>
      </c>
      <c r="W32" s="25">
        <f>'行動援護'!N33</f>
        <v>25</v>
      </c>
      <c r="X32" s="59">
        <f>'行動援護'!O33</f>
        <v>616</v>
      </c>
      <c r="Y32" s="51">
        <v>0</v>
      </c>
      <c r="Z32" s="37">
        <v>0</v>
      </c>
      <c r="AA32" s="23">
        <f>'重度障がい者等包括支援'!R33</f>
        <v>0</v>
      </c>
      <c r="AB32" s="43">
        <f>'重度障がい者等包括支援'!S33</f>
        <v>0</v>
      </c>
    </row>
    <row r="33" spans="1:28" s="17" customFormat="1" ht="24.75" customHeight="1">
      <c r="A33" s="16" t="s">
        <v>25</v>
      </c>
      <c r="B33" s="36">
        <v>135</v>
      </c>
      <c r="C33" s="37">
        <v>3264</v>
      </c>
      <c r="D33" s="25">
        <f t="shared" si="0"/>
        <v>122</v>
      </c>
      <c r="E33" s="121">
        <f t="shared" si="1"/>
        <v>2853</v>
      </c>
      <c r="F33" s="48">
        <v>105</v>
      </c>
      <c r="G33" s="37">
        <v>1569</v>
      </c>
      <c r="H33" s="23">
        <f>'居宅介護'!R34</f>
        <v>96</v>
      </c>
      <c r="I33" s="121">
        <f>'居宅介護'!S34</f>
        <v>1515</v>
      </c>
      <c r="J33" s="51">
        <v>9</v>
      </c>
      <c r="K33" s="37">
        <v>810</v>
      </c>
      <c r="L33" s="22">
        <f>'重度訪問介護'!N34</f>
        <v>9</v>
      </c>
      <c r="M33" s="74">
        <f>'重度訪問介護'!O34</f>
        <v>586</v>
      </c>
      <c r="N33" s="70"/>
      <c r="O33" s="70"/>
      <c r="P33" s="77" t="s">
        <v>25</v>
      </c>
      <c r="Q33" s="63">
        <v>19</v>
      </c>
      <c r="R33" s="51">
        <v>855</v>
      </c>
      <c r="S33" s="22">
        <f>'同行援護'!J34</f>
        <v>17</v>
      </c>
      <c r="T33" s="42">
        <f>'同行援護'!K34</f>
        <v>752</v>
      </c>
      <c r="U33" s="64">
        <v>2</v>
      </c>
      <c r="V33" s="51">
        <v>30</v>
      </c>
      <c r="W33" s="25">
        <f>'行動援護'!N34</f>
        <v>0</v>
      </c>
      <c r="X33" s="59">
        <f>'行動援護'!O34</f>
        <v>0</v>
      </c>
      <c r="Y33" s="51">
        <v>0</v>
      </c>
      <c r="Z33" s="37">
        <v>0</v>
      </c>
      <c r="AA33" s="23">
        <f>'重度障がい者等包括支援'!R34</f>
        <v>0</v>
      </c>
      <c r="AB33" s="43">
        <f>'重度障がい者等包括支援'!S34</f>
        <v>0</v>
      </c>
    </row>
    <row r="34" spans="1:28" s="17" customFormat="1" ht="24.75" customHeight="1">
      <c r="A34" s="16" t="s">
        <v>27</v>
      </c>
      <c r="B34" s="36">
        <v>32</v>
      </c>
      <c r="C34" s="37">
        <v>880</v>
      </c>
      <c r="D34" s="25">
        <f t="shared" si="0"/>
        <v>27</v>
      </c>
      <c r="E34" s="121">
        <f t="shared" si="1"/>
        <v>1114</v>
      </c>
      <c r="F34" s="48">
        <v>27</v>
      </c>
      <c r="G34" s="37">
        <v>555</v>
      </c>
      <c r="H34" s="23">
        <f>'居宅介護'!R35</f>
        <v>21</v>
      </c>
      <c r="I34" s="121">
        <f>'居宅介護'!S35</f>
        <v>518</v>
      </c>
      <c r="J34" s="51">
        <v>2</v>
      </c>
      <c r="K34" s="37">
        <v>240</v>
      </c>
      <c r="L34" s="22">
        <f>'重度訪問介護'!N35</f>
        <v>2</v>
      </c>
      <c r="M34" s="74">
        <f>'重度訪問介護'!O35</f>
        <v>519</v>
      </c>
      <c r="N34" s="70"/>
      <c r="O34" s="70"/>
      <c r="P34" s="77" t="s">
        <v>27</v>
      </c>
      <c r="Q34" s="63">
        <v>2</v>
      </c>
      <c r="R34" s="51">
        <v>40</v>
      </c>
      <c r="S34" s="22">
        <f>'同行援護'!J35</f>
        <v>3</v>
      </c>
      <c r="T34" s="42">
        <f>'同行援護'!K35</f>
        <v>30</v>
      </c>
      <c r="U34" s="64">
        <v>1</v>
      </c>
      <c r="V34" s="51">
        <v>45</v>
      </c>
      <c r="W34" s="25">
        <f>'行動援護'!N35</f>
        <v>1</v>
      </c>
      <c r="X34" s="59">
        <f>'行動援護'!O35</f>
        <v>47</v>
      </c>
      <c r="Y34" s="51">
        <v>0</v>
      </c>
      <c r="Z34" s="37">
        <v>0</v>
      </c>
      <c r="AA34" s="23">
        <f>'重度障がい者等包括支援'!R35</f>
        <v>0</v>
      </c>
      <c r="AB34" s="43">
        <f>'重度障がい者等包括支援'!S35</f>
        <v>0</v>
      </c>
    </row>
    <row r="35" spans="1:28" s="17" customFormat="1" ht="24.75" customHeight="1">
      <c r="A35" s="16" t="s">
        <v>26</v>
      </c>
      <c r="B35" s="36">
        <v>28</v>
      </c>
      <c r="C35" s="37">
        <v>1064</v>
      </c>
      <c r="D35" s="25">
        <f t="shared" si="0"/>
        <v>21</v>
      </c>
      <c r="E35" s="121">
        <f t="shared" si="1"/>
        <v>691</v>
      </c>
      <c r="F35" s="48">
        <v>20</v>
      </c>
      <c r="G35" s="37">
        <v>700</v>
      </c>
      <c r="H35" s="23">
        <f>'居宅介護'!R36</f>
        <v>20</v>
      </c>
      <c r="I35" s="121">
        <f>'居宅介護'!S36</f>
        <v>685</v>
      </c>
      <c r="J35" s="51">
        <v>4</v>
      </c>
      <c r="K35" s="37">
        <v>240</v>
      </c>
      <c r="L35" s="22">
        <f>'重度訪問介護'!N36</f>
        <v>0</v>
      </c>
      <c r="M35" s="74">
        <f>'重度訪問介護'!O36</f>
        <v>0</v>
      </c>
      <c r="N35" s="70"/>
      <c r="O35" s="70"/>
      <c r="P35" s="77" t="s">
        <v>26</v>
      </c>
      <c r="Q35" s="63">
        <v>2</v>
      </c>
      <c r="R35" s="51">
        <v>90</v>
      </c>
      <c r="S35" s="22">
        <f>'同行援護'!J36</f>
        <v>0</v>
      </c>
      <c r="T35" s="42">
        <f>'同行援護'!K36</f>
        <v>0</v>
      </c>
      <c r="U35" s="64">
        <v>2</v>
      </c>
      <c r="V35" s="51">
        <v>34</v>
      </c>
      <c r="W35" s="25">
        <f>'行動援護'!N36</f>
        <v>1</v>
      </c>
      <c r="X35" s="59">
        <f>'行動援護'!O36</f>
        <v>6</v>
      </c>
      <c r="Y35" s="51">
        <v>0</v>
      </c>
      <c r="Z35" s="37">
        <v>0</v>
      </c>
      <c r="AA35" s="23">
        <f>'重度障がい者等包括支援'!R36</f>
        <v>0</v>
      </c>
      <c r="AB35" s="43">
        <f>'重度障がい者等包括支援'!S36</f>
        <v>0</v>
      </c>
    </row>
    <row r="36" spans="1:28" s="17" customFormat="1" ht="24.75" customHeight="1">
      <c r="A36" s="16" t="s">
        <v>28</v>
      </c>
      <c r="B36" s="36">
        <v>10</v>
      </c>
      <c r="C36" s="37">
        <v>197</v>
      </c>
      <c r="D36" s="25">
        <f t="shared" si="0"/>
        <v>7</v>
      </c>
      <c r="E36" s="121">
        <f t="shared" si="1"/>
        <v>130</v>
      </c>
      <c r="F36" s="48">
        <v>7</v>
      </c>
      <c r="G36" s="37">
        <v>126</v>
      </c>
      <c r="H36" s="23">
        <f>'居宅介護'!R37</f>
        <v>7</v>
      </c>
      <c r="I36" s="121">
        <f>'居宅介護'!S37</f>
        <v>130</v>
      </c>
      <c r="J36" s="51">
        <v>0</v>
      </c>
      <c r="K36" s="37">
        <v>0</v>
      </c>
      <c r="L36" s="22">
        <f>'重度訪問介護'!N37</f>
        <v>0</v>
      </c>
      <c r="M36" s="74">
        <f>'重度訪問介護'!O37</f>
        <v>0</v>
      </c>
      <c r="N36" s="70"/>
      <c r="O36" s="70"/>
      <c r="P36" s="77" t="s">
        <v>28</v>
      </c>
      <c r="Q36" s="63">
        <v>1</v>
      </c>
      <c r="R36" s="51">
        <v>23</v>
      </c>
      <c r="S36" s="22">
        <f>'同行援護'!J37</f>
        <v>0</v>
      </c>
      <c r="T36" s="42">
        <f>'同行援護'!K37</f>
        <v>0</v>
      </c>
      <c r="U36" s="64">
        <v>2</v>
      </c>
      <c r="V36" s="51">
        <v>48</v>
      </c>
      <c r="W36" s="25">
        <f>'行動援護'!N37</f>
        <v>0</v>
      </c>
      <c r="X36" s="59">
        <f>'行動援護'!O37</f>
        <v>0</v>
      </c>
      <c r="Y36" s="51">
        <v>0</v>
      </c>
      <c r="Z36" s="37">
        <v>0</v>
      </c>
      <c r="AA36" s="23">
        <f>'重度障がい者等包括支援'!R37</f>
        <v>0</v>
      </c>
      <c r="AB36" s="43">
        <f>'重度障がい者等包括支援'!S37</f>
        <v>0</v>
      </c>
    </row>
    <row r="37" spans="1:28" s="17" customFormat="1" ht="24.75" customHeight="1">
      <c r="A37" s="16" t="s">
        <v>0</v>
      </c>
      <c r="B37" s="36">
        <v>2655</v>
      </c>
      <c r="C37" s="37">
        <v>79539</v>
      </c>
      <c r="D37" s="25">
        <f t="shared" si="0"/>
        <v>2605</v>
      </c>
      <c r="E37" s="121">
        <f t="shared" si="1"/>
        <v>74169</v>
      </c>
      <c r="F37" s="48">
        <v>2108</v>
      </c>
      <c r="G37" s="37">
        <v>39627</v>
      </c>
      <c r="H37" s="23">
        <f>'居宅介護'!R38</f>
        <v>2102</v>
      </c>
      <c r="I37" s="121">
        <f>'居宅介護'!S38</f>
        <v>38645</v>
      </c>
      <c r="J37" s="51">
        <v>226</v>
      </c>
      <c r="K37" s="37">
        <v>30819</v>
      </c>
      <c r="L37" s="22">
        <f>'重度訪問介護'!N38</f>
        <v>201</v>
      </c>
      <c r="M37" s="74">
        <f>'重度訪問介護'!O38</f>
        <v>27176</v>
      </c>
      <c r="N37" s="70"/>
      <c r="O37" s="70"/>
      <c r="P37" s="77" t="s">
        <v>0</v>
      </c>
      <c r="Q37" s="63">
        <v>290</v>
      </c>
      <c r="R37" s="51">
        <v>8213</v>
      </c>
      <c r="S37" s="22">
        <f>'同行援護'!J38</f>
        <v>274</v>
      </c>
      <c r="T37" s="42">
        <f>'同行援護'!K38</f>
        <v>7629</v>
      </c>
      <c r="U37" s="64">
        <v>31</v>
      </c>
      <c r="V37" s="51">
        <v>880</v>
      </c>
      <c r="W37" s="25">
        <f>'行動援護'!N38</f>
        <v>28</v>
      </c>
      <c r="X37" s="59">
        <f>'行動援護'!O38</f>
        <v>719</v>
      </c>
      <c r="Y37" s="51">
        <v>0</v>
      </c>
      <c r="Z37" s="37">
        <v>0</v>
      </c>
      <c r="AA37" s="23">
        <f>'重度障がい者等包括支援'!R38</f>
        <v>0</v>
      </c>
      <c r="AB37" s="43">
        <f>'重度障がい者等包括支援'!S38</f>
        <v>0</v>
      </c>
    </row>
    <row r="38" spans="1:28" s="17" customFormat="1" ht="24.75" customHeight="1">
      <c r="A38" s="16" t="s">
        <v>29</v>
      </c>
      <c r="B38" s="36">
        <v>250</v>
      </c>
      <c r="C38" s="37">
        <v>5833</v>
      </c>
      <c r="D38" s="25">
        <f t="shared" si="0"/>
        <v>189</v>
      </c>
      <c r="E38" s="121">
        <f t="shared" si="1"/>
        <v>5693</v>
      </c>
      <c r="F38" s="48">
        <v>209</v>
      </c>
      <c r="G38" s="37">
        <v>3795</v>
      </c>
      <c r="H38" s="23">
        <f>'居宅介護'!R39</f>
        <v>156</v>
      </c>
      <c r="I38" s="121">
        <f>'居宅介護'!S39</f>
        <v>3599</v>
      </c>
      <c r="J38" s="51">
        <v>10</v>
      </c>
      <c r="K38" s="37">
        <v>1750</v>
      </c>
      <c r="L38" s="22">
        <f>'重度訪問介護'!N39</f>
        <v>9</v>
      </c>
      <c r="M38" s="74">
        <f>'重度訪問介護'!O39</f>
        <v>1710</v>
      </c>
      <c r="N38" s="70"/>
      <c r="O38" s="70"/>
      <c r="P38" s="77" t="s">
        <v>29</v>
      </c>
      <c r="Q38" s="63">
        <v>30</v>
      </c>
      <c r="R38" s="51">
        <v>280</v>
      </c>
      <c r="S38" s="22">
        <f>'同行援護'!J39</f>
        <v>21</v>
      </c>
      <c r="T38" s="42">
        <f>'同行援護'!K39</f>
        <v>349</v>
      </c>
      <c r="U38" s="64">
        <v>1</v>
      </c>
      <c r="V38" s="51">
        <v>8</v>
      </c>
      <c r="W38" s="25">
        <f>'行動援護'!N39</f>
        <v>3</v>
      </c>
      <c r="X38" s="59">
        <f>'行動援護'!O39</f>
        <v>35</v>
      </c>
      <c r="Y38" s="51">
        <v>0</v>
      </c>
      <c r="Z38" s="37">
        <v>0</v>
      </c>
      <c r="AA38" s="23">
        <f>'重度障がい者等包括支援'!R39</f>
        <v>0</v>
      </c>
      <c r="AB38" s="43">
        <f>'重度障がい者等包括支援'!S39</f>
        <v>0</v>
      </c>
    </row>
    <row r="39" spans="1:28" s="17" customFormat="1" ht="24.75" customHeight="1">
      <c r="A39" s="16" t="s">
        <v>30</v>
      </c>
      <c r="B39" s="36">
        <v>428</v>
      </c>
      <c r="C39" s="37">
        <v>14334</v>
      </c>
      <c r="D39" s="25">
        <f t="shared" si="0"/>
        <v>405</v>
      </c>
      <c r="E39" s="121">
        <f t="shared" si="1"/>
        <v>12823</v>
      </c>
      <c r="F39" s="48">
        <v>357</v>
      </c>
      <c r="G39" s="37">
        <v>8614</v>
      </c>
      <c r="H39" s="23">
        <f>'居宅介護'!R40</f>
        <v>340</v>
      </c>
      <c r="I39" s="121">
        <f>'居宅介護'!S40</f>
        <v>8082</v>
      </c>
      <c r="J39" s="51">
        <v>18</v>
      </c>
      <c r="K39" s="37">
        <v>3452</v>
      </c>
      <c r="L39" s="22">
        <f>'重度訪問介護'!N40</f>
        <v>12</v>
      </c>
      <c r="M39" s="74">
        <f>'重度訪問介護'!O40</f>
        <v>2684</v>
      </c>
      <c r="N39" s="70"/>
      <c r="O39" s="70"/>
      <c r="P39" s="77" t="s">
        <v>30</v>
      </c>
      <c r="Q39" s="63">
        <v>51</v>
      </c>
      <c r="R39" s="51">
        <v>2244</v>
      </c>
      <c r="S39" s="22">
        <f>'同行援護'!J40</f>
        <v>50</v>
      </c>
      <c r="T39" s="42">
        <f>'同行援護'!K40</f>
        <v>2038</v>
      </c>
      <c r="U39" s="64">
        <v>2</v>
      </c>
      <c r="V39" s="51">
        <v>24</v>
      </c>
      <c r="W39" s="25">
        <f>'行動援護'!N40</f>
        <v>3</v>
      </c>
      <c r="X39" s="59">
        <f>'行動援護'!O40</f>
        <v>19</v>
      </c>
      <c r="Y39" s="51">
        <v>0</v>
      </c>
      <c r="Z39" s="37">
        <v>0</v>
      </c>
      <c r="AA39" s="23">
        <f>'重度障がい者等包括支援'!R40</f>
        <v>0</v>
      </c>
      <c r="AB39" s="43">
        <f>'重度障がい者等包括支援'!S40</f>
        <v>0</v>
      </c>
    </row>
    <row r="40" spans="1:28" s="17" customFormat="1" ht="24.75" customHeight="1">
      <c r="A40" s="16" t="s">
        <v>31</v>
      </c>
      <c r="B40" s="36">
        <v>139</v>
      </c>
      <c r="C40" s="37">
        <v>2410</v>
      </c>
      <c r="D40" s="25">
        <f t="shared" si="0"/>
        <v>144</v>
      </c>
      <c r="E40" s="121">
        <f t="shared" si="1"/>
        <v>2455</v>
      </c>
      <c r="F40" s="48">
        <v>108</v>
      </c>
      <c r="G40" s="37">
        <v>1548</v>
      </c>
      <c r="H40" s="23">
        <f>'居宅介護'!R41</f>
        <v>117</v>
      </c>
      <c r="I40" s="121">
        <f>'居宅介護'!S41</f>
        <v>1636</v>
      </c>
      <c r="J40" s="51">
        <v>4</v>
      </c>
      <c r="K40" s="37">
        <v>268</v>
      </c>
      <c r="L40" s="22">
        <f>'重度訪問介護'!N41</f>
        <v>3</v>
      </c>
      <c r="M40" s="74">
        <f>'重度訪問介護'!O41</f>
        <v>285</v>
      </c>
      <c r="N40" s="70"/>
      <c r="O40" s="70"/>
      <c r="P40" s="77" t="s">
        <v>63</v>
      </c>
      <c r="Q40" s="63">
        <v>22</v>
      </c>
      <c r="R40" s="51">
        <v>484</v>
      </c>
      <c r="S40" s="22">
        <f>'同行援護'!J41</f>
        <v>22</v>
      </c>
      <c r="T40" s="42">
        <f>'同行援護'!K41</f>
        <v>515</v>
      </c>
      <c r="U40" s="64">
        <v>5</v>
      </c>
      <c r="V40" s="51">
        <v>110</v>
      </c>
      <c r="W40" s="25">
        <f>'行動援護'!N41</f>
        <v>2</v>
      </c>
      <c r="X40" s="59">
        <f>'行動援護'!O41</f>
        <v>19</v>
      </c>
      <c r="Y40" s="51">
        <v>0</v>
      </c>
      <c r="Z40" s="37">
        <v>0</v>
      </c>
      <c r="AA40" s="23">
        <f>'重度障がい者等包括支援'!R41</f>
        <v>0</v>
      </c>
      <c r="AB40" s="43">
        <f>'重度障がい者等包括支援'!S41</f>
        <v>0</v>
      </c>
    </row>
    <row r="41" spans="1:28" s="17" customFormat="1" ht="24.75" customHeight="1">
      <c r="A41" s="16" t="s">
        <v>32</v>
      </c>
      <c r="B41" s="36">
        <v>52</v>
      </c>
      <c r="C41" s="37">
        <v>1306</v>
      </c>
      <c r="D41" s="25">
        <f t="shared" si="0"/>
        <v>60</v>
      </c>
      <c r="E41" s="121">
        <f t="shared" si="1"/>
        <v>1632</v>
      </c>
      <c r="F41" s="48">
        <v>49</v>
      </c>
      <c r="G41" s="37">
        <v>1012</v>
      </c>
      <c r="H41" s="23">
        <f>'居宅介護'!R42</f>
        <v>55</v>
      </c>
      <c r="I41" s="121">
        <f>'居宅介護'!S42</f>
        <v>1274</v>
      </c>
      <c r="J41" s="51">
        <v>1</v>
      </c>
      <c r="K41" s="37">
        <v>219</v>
      </c>
      <c r="L41" s="22">
        <f>'重度訪問介護'!N42</f>
        <v>2</v>
      </c>
      <c r="M41" s="74">
        <f>'重度訪問介護'!O42</f>
        <v>280</v>
      </c>
      <c r="N41" s="70"/>
      <c r="O41" s="70"/>
      <c r="P41" s="77" t="s">
        <v>32</v>
      </c>
      <c r="Q41" s="63">
        <v>2</v>
      </c>
      <c r="R41" s="51">
        <v>75</v>
      </c>
      <c r="S41" s="22">
        <f>'同行援護'!J42</f>
        <v>3</v>
      </c>
      <c r="T41" s="42">
        <f>'同行援護'!K42</f>
        <v>78</v>
      </c>
      <c r="U41" s="64">
        <v>0</v>
      </c>
      <c r="V41" s="51">
        <v>0</v>
      </c>
      <c r="W41" s="25">
        <f>'行動援護'!N42</f>
        <v>0</v>
      </c>
      <c r="X41" s="59">
        <f>'行動援護'!O42</f>
        <v>0</v>
      </c>
      <c r="Y41" s="51">
        <v>0</v>
      </c>
      <c r="Z41" s="37">
        <v>0</v>
      </c>
      <c r="AA41" s="23">
        <f>'重度障がい者等包括支援'!R42</f>
        <v>0</v>
      </c>
      <c r="AB41" s="43">
        <f>'重度障がい者等包括支援'!S42</f>
        <v>0</v>
      </c>
    </row>
    <row r="42" spans="1:28" s="17" customFormat="1" ht="24.75" customHeight="1">
      <c r="A42" s="16" t="s">
        <v>33</v>
      </c>
      <c r="B42" s="36">
        <v>719</v>
      </c>
      <c r="C42" s="37">
        <v>13225</v>
      </c>
      <c r="D42" s="25">
        <f t="shared" si="0"/>
        <v>735</v>
      </c>
      <c r="E42" s="121">
        <f t="shared" si="1"/>
        <v>13903</v>
      </c>
      <c r="F42" s="48">
        <v>559</v>
      </c>
      <c r="G42" s="37">
        <v>7772</v>
      </c>
      <c r="H42" s="23">
        <f>'居宅介護'!R43</f>
        <v>574</v>
      </c>
      <c r="I42" s="121">
        <f>'居宅介護'!S43</f>
        <v>8017</v>
      </c>
      <c r="J42" s="51">
        <v>42</v>
      </c>
      <c r="K42" s="37">
        <v>2873</v>
      </c>
      <c r="L42" s="22">
        <f>'重度訪問介護'!N43</f>
        <v>50</v>
      </c>
      <c r="M42" s="74">
        <f>'重度訪問介護'!O43</f>
        <v>3525</v>
      </c>
      <c r="N42" s="70"/>
      <c r="O42" s="70"/>
      <c r="P42" s="77" t="s">
        <v>33</v>
      </c>
      <c r="Q42" s="63">
        <v>118</v>
      </c>
      <c r="R42" s="51">
        <v>2580</v>
      </c>
      <c r="S42" s="22">
        <f>'同行援護'!J43</f>
        <v>109</v>
      </c>
      <c r="T42" s="42">
        <f>'同行援護'!K43</f>
        <v>2338</v>
      </c>
      <c r="U42" s="64">
        <v>0</v>
      </c>
      <c r="V42" s="51">
        <v>0</v>
      </c>
      <c r="W42" s="25">
        <f>'行動援護'!N43</f>
        <v>2</v>
      </c>
      <c r="X42" s="59">
        <f>'行動援護'!O43</f>
        <v>23</v>
      </c>
      <c r="Y42" s="51">
        <v>0</v>
      </c>
      <c r="Z42" s="37">
        <v>0</v>
      </c>
      <c r="AA42" s="23">
        <f>'重度障がい者等包括支援'!R43</f>
        <v>0</v>
      </c>
      <c r="AB42" s="43">
        <f>'重度障がい者等包括支援'!S43</f>
        <v>0</v>
      </c>
    </row>
    <row r="43" spans="1:28" s="17" customFormat="1" ht="24.75" customHeight="1">
      <c r="A43" s="16" t="s">
        <v>34</v>
      </c>
      <c r="B43" s="36">
        <v>209</v>
      </c>
      <c r="C43" s="37">
        <v>5819</v>
      </c>
      <c r="D43" s="25">
        <f t="shared" si="0"/>
        <v>192</v>
      </c>
      <c r="E43" s="121">
        <f t="shared" si="1"/>
        <v>4734</v>
      </c>
      <c r="F43" s="48">
        <v>159</v>
      </c>
      <c r="G43" s="37">
        <v>2941</v>
      </c>
      <c r="H43" s="23">
        <f>'居宅介護'!R44</f>
        <v>150</v>
      </c>
      <c r="I43" s="121">
        <f>'居宅介護'!S44</f>
        <v>2692</v>
      </c>
      <c r="J43" s="51">
        <v>9</v>
      </c>
      <c r="K43" s="37">
        <v>1413</v>
      </c>
      <c r="L43" s="22">
        <f>'重度訪問介護'!N44</f>
        <v>9</v>
      </c>
      <c r="M43" s="74">
        <f>'重度訪問介護'!O44</f>
        <v>776</v>
      </c>
      <c r="N43" s="70"/>
      <c r="O43" s="70"/>
      <c r="P43" s="77" t="s">
        <v>34</v>
      </c>
      <c r="Q43" s="63">
        <v>41</v>
      </c>
      <c r="R43" s="51">
        <v>1465</v>
      </c>
      <c r="S43" s="22">
        <f>'同行援護'!J44</f>
        <v>33</v>
      </c>
      <c r="T43" s="42">
        <f>'同行援護'!K44</f>
        <v>1266</v>
      </c>
      <c r="U43" s="64">
        <v>0</v>
      </c>
      <c r="V43" s="51">
        <v>0</v>
      </c>
      <c r="W43" s="25">
        <f>'行動援護'!N44</f>
        <v>0</v>
      </c>
      <c r="X43" s="59">
        <f>'行動援護'!O44</f>
        <v>0</v>
      </c>
      <c r="Y43" s="51">
        <v>0</v>
      </c>
      <c r="Z43" s="37">
        <v>0</v>
      </c>
      <c r="AA43" s="23">
        <f>'重度障がい者等包括支援'!R44</f>
        <v>0</v>
      </c>
      <c r="AB43" s="43">
        <f>'重度障がい者等包括支援'!S44</f>
        <v>0</v>
      </c>
    </row>
    <row r="44" spans="1:28" s="17" customFormat="1" ht="24.75" customHeight="1">
      <c r="A44" s="16" t="s">
        <v>35</v>
      </c>
      <c r="B44" s="36">
        <v>231</v>
      </c>
      <c r="C44" s="37">
        <v>6371</v>
      </c>
      <c r="D44" s="25">
        <f t="shared" si="0"/>
        <v>235</v>
      </c>
      <c r="E44" s="121">
        <f t="shared" si="1"/>
        <v>5390</v>
      </c>
      <c r="F44" s="48">
        <v>183</v>
      </c>
      <c r="G44" s="37">
        <v>3604</v>
      </c>
      <c r="H44" s="23">
        <f>'居宅介護'!R45</f>
        <v>187</v>
      </c>
      <c r="I44" s="121">
        <f>'居宅介護'!S45</f>
        <v>3189</v>
      </c>
      <c r="J44" s="51">
        <v>30</v>
      </c>
      <c r="K44" s="37">
        <v>2412</v>
      </c>
      <c r="L44" s="22">
        <f>'重度訪問介護'!N45</f>
        <v>23</v>
      </c>
      <c r="M44" s="74">
        <f>'重度訪問介護'!O45</f>
        <v>1753</v>
      </c>
      <c r="N44" s="70"/>
      <c r="O44" s="70"/>
      <c r="P44" s="77" t="s">
        <v>35</v>
      </c>
      <c r="Q44" s="63">
        <v>18</v>
      </c>
      <c r="R44" s="51">
        <v>355</v>
      </c>
      <c r="S44" s="22">
        <f>'同行援護'!J45</f>
        <v>25</v>
      </c>
      <c r="T44" s="42">
        <f>'同行援護'!K45</f>
        <v>448</v>
      </c>
      <c r="U44" s="64">
        <v>0</v>
      </c>
      <c r="V44" s="51">
        <v>0</v>
      </c>
      <c r="W44" s="25">
        <f>'行動援護'!N45</f>
        <v>0</v>
      </c>
      <c r="X44" s="59">
        <f>'行動援護'!O45</f>
        <v>0</v>
      </c>
      <c r="Y44" s="51">
        <v>0</v>
      </c>
      <c r="Z44" s="37">
        <v>0</v>
      </c>
      <c r="AA44" s="23">
        <f>'重度障がい者等包括支援'!R45</f>
        <v>0</v>
      </c>
      <c r="AB44" s="43">
        <f>'重度障がい者等包括支援'!S45</f>
        <v>0</v>
      </c>
    </row>
    <row r="45" spans="1:28" s="17" customFormat="1" ht="24.75" customHeight="1">
      <c r="A45" s="16" t="s">
        <v>36</v>
      </c>
      <c r="B45" s="36">
        <v>180</v>
      </c>
      <c r="C45" s="37">
        <v>5409</v>
      </c>
      <c r="D45" s="25">
        <f t="shared" si="0"/>
        <v>195</v>
      </c>
      <c r="E45" s="121">
        <f t="shared" si="1"/>
        <v>5377</v>
      </c>
      <c r="F45" s="48">
        <v>133</v>
      </c>
      <c r="G45" s="37">
        <v>2522</v>
      </c>
      <c r="H45" s="23">
        <f>'居宅介護'!R46</f>
        <v>145</v>
      </c>
      <c r="I45" s="121">
        <f>'居宅介護'!S46</f>
        <v>2573</v>
      </c>
      <c r="J45" s="51">
        <v>9</v>
      </c>
      <c r="K45" s="37">
        <v>1577</v>
      </c>
      <c r="L45" s="22">
        <f>'重度訪問介護'!N46</f>
        <v>10</v>
      </c>
      <c r="M45" s="74">
        <f>'重度訪問介護'!O46</f>
        <v>1592</v>
      </c>
      <c r="N45" s="70"/>
      <c r="O45" s="70"/>
      <c r="P45" s="77" t="s">
        <v>36</v>
      </c>
      <c r="Q45" s="63">
        <v>21</v>
      </c>
      <c r="R45" s="51">
        <v>631</v>
      </c>
      <c r="S45" s="22">
        <f>'同行援護'!J46</f>
        <v>23</v>
      </c>
      <c r="T45" s="42">
        <f>'同行援護'!K46</f>
        <v>608</v>
      </c>
      <c r="U45" s="64">
        <v>17</v>
      </c>
      <c r="V45" s="51">
        <v>679</v>
      </c>
      <c r="W45" s="25">
        <f>'行動援護'!N46</f>
        <v>17</v>
      </c>
      <c r="X45" s="59">
        <f>'行動援護'!O46</f>
        <v>604</v>
      </c>
      <c r="Y45" s="51">
        <v>0</v>
      </c>
      <c r="Z45" s="37">
        <v>0</v>
      </c>
      <c r="AA45" s="23">
        <f>'重度障がい者等包括支援'!R46</f>
        <v>0</v>
      </c>
      <c r="AB45" s="43">
        <f>'重度障がい者等包括支援'!S46</f>
        <v>0</v>
      </c>
    </row>
    <row r="46" spans="1:28" s="17" customFormat="1" ht="24.75" customHeight="1">
      <c r="A46" s="16" t="s">
        <v>37</v>
      </c>
      <c r="B46" s="36">
        <v>198</v>
      </c>
      <c r="C46" s="37">
        <v>3939</v>
      </c>
      <c r="D46" s="25">
        <f t="shared" si="0"/>
        <v>208</v>
      </c>
      <c r="E46" s="121">
        <f t="shared" si="1"/>
        <v>3596</v>
      </c>
      <c r="F46" s="48">
        <v>157</v>
      </c>
      <c r="G46" s="37">
        <v>2709</v>
      </c>
      <c r="H46" s="23">
        <f>'居宅介護'!R47</f>
        <v>162</v>
      </c>
      <c r="I46" s="121">
        <f>'居宅介護'!S47</f>
        <v>2433</v>
      </c>
      <c r="J46" s="51">
        <v>2</v>
      </c>
      <c r="K46" s="37">
        <v>260</v>
      </c>
      <c r="L46" s="22">
        <f>'重度訪問介護'!N47</f>
        <v>0</v>
      </c>
      <c r="M46" s="74">
        <f>'重度訪問介護'!O47</f>
        <v>0</v>
      </c>
      <c r="N46" s="70"/>
      <c r="O46" s="70"/>
      <c r="P46" s="77" t="s">
        <v>37</v>
      </c>
      <c r="Q46" s="63">
        <v>34</v>
      </c>
      <c r="R46" s="51">
        <v>910</v>
      </c>
      <c r="S46" s="22">
        <f>'同行援護'!J47</f>
        <v>36</v>
      </c>
      <c r="T46" s="42">
        <f>'同行援護'!K47</f>
        <v>915</v>
      </c>
      <c r="U46" s="64">
        <v>5</v>
      </c>
      <c r="V46" s="51">
        <v>60</v>
      </c>
      <c r="W46" s="25">
        <f>'行動援護'!N47</f>
        <v>10</v>
      </c>
      <c r="X46" s="59">
        <f>'行動援護'!O47</f>
        <v>248</v>
      </c>
      <c r="Y46" s="51">
        <v>0</v>
      </c>
      <c r="Z46" s="37">
        <v>0</v>
      </c>
      <c r="AA46" s="23">
        <f>'重度障がい者等包括支援'!R47</f>
        <v>0</v>
      </c>
      <c r="AB46" s="43">
        <f>'重度障がい者等包括支援'!S47</f>
        <v>0</v>
      </c>
    </row>
    <row r="47" spans="1:28" s="17" customFormat="1" ht="24.75" customHeight="1">
      <c r="A47" s="16" t="s">
        <v>38</v>
      </c>
      <c r="B47" s="36">
        <v>67</v>
      </c>
      <c r="C47" s="37">
        <v>2115</v>
      </c>
      <c r="D47" s="25">
        <f t="shared" si="0"/>
        <v>71</v>
      </c>
      <c r="E47" s="121">
        <f t="shared" si="1"/>
        <v>1978</v>
      </c>
      <c r="F47" s="48">
        <v>48</v>
      </c>
      <c r="G47" s="37">
        <v>921</v>
      </c>
      <c r="H47" s="23">
        <f>'居宅介護'!R48</f>
        <v>53</v>
      </c>
      <c r="I47" s="121">
        <f>'居宅介護'!S48</f>
        <v>925</v>
      </c>
      <c r="J47" s="51">
        <v>4</v>
      </c>
      <c r="K47" s="37">
        <v>922</v>
      </c>
      <c r="L47" s="22">
        <f>'重度訪問介護'!N48</f>
        <v>5</v>
      </c>
      <c r="M47" s="74">
        <f>'重度訪問介護'!O48</f>
        <v>809</v>
      </c>
      <c r="N47" s="70"/>
      <c r="O47" s="70"/>
      <c r="P47" s="77" t="s">
        <v>38</v>
      </c>
      <c r="Q47" s="63">
        <v>15</v>
      </c>
      <c r="R47" s="51">
        <v>272</v>
      </c>
      <c r="S47" s="22">
        <f>'同行援護'!J48</f>
        <v>13</v>
      </c>
      <c r="T47" s="42">
        <f>'同行援護'!K48</f>
        <v>244</v>
      </c>
      <c r="U47" s="64">
        <v>0</v>
      </c>
      <c r="V47" s="51">
        <v>0</v>
      </c>
      <c r="W47" s="25">
        <f>'行動援護'!N48</f>
        <v>0</v>
      </c>
      <c r="X47" s="59">
        <f>'行動援護'!O48</f>
        <v>0</v>
      </c>
      <c r="Y47" s="51">
        <v>0</v>
      </c>
      <c r="Z47" s="37">
        <v>0</v>
      </c>
      <c r="AA47" s="23">
        <f>'重度障がい者等包括支援'!R48</f>
        <v>0</v>
      </c>
      <c r="AB47" s="43">
        <f>'重度障がい者等包括支援'!S48</f>
        <v>0</v>
      </c>
    </row>
    <row r="48" spans="1:28" s="17" customFormat="1" ht="24.75" customHeight="1">
      <c r="A48" s="16" t="s">
        <v>39</v>
      </c>
      <c r="B48" s="36">
        <v>32</v>
      </c>
      <c r="C48" s="37">
        <v>1162</v>
      </c>
      <c r="D48" s="25">
        <f t="shared" si="0"/>
        <v>32</v>
      </c>
      <c r="E48" s="121">
        <f t="shared" si="1"/>
        <v>948</v>
      </c>
      <c r="F48" s="48">
        <v>27</v>
      </c>
      <c r="G48" s="37">
        <v>718</v>
      </c>
      <c r="H48" s="23">
        <f>'居宅介護'!R49</f>
        <v>29</v>
      </c>
      <c r="I48" s="121">
        <f>'居宅介護'!S49</f>
        <v>646</v>
      </c>
      <c r="J48" s="51">
        <v>1</v>
      </c>
      <c r="K48" s="37">
        <v>284</v>
      </c>
      <c r="L48" s="22">
        <f>'重度訪問介護'!N49</f>
        <v>1</v>
      </c>
      <c r="M48" s="74">
        <f>'重度訪問介護'!O49</f>
        <v>209</v>
      </c>
      <c r="N48" s="70"/>
      <c r="O48" s="70"/>
      <c r="P48" s="77" t="s">
        <v>39</v>
      </c>
      <c r="Q48" s="63">
        <v>4</v>
      </c>
      <c r="R48" s="51">
        <v>160</v>
      </c>
      <c r="S48" s="22">
        <f>'同行援護'!J49</f>
        <v>2</v>
      </c>
      <c r="T48" s="42">
        <f>'同行援護'!K49</f>
        <v>93</v>
      </c>
      <c r="U48" s="64">
        <v>0</v>
      </c>
      <c r="V48" s="51">
        <v>0</v>
      </c>
      <c r="W48" s="25">
        <f>'行動援護'!N49</f>
        <v>0</v>
      </c>
      <c r="X48" s="59">
        <f>'行動援護'!O49</f>
        <v>0</v>
      </c>
      <c r="Y48" s="51">
        <v>0</v>
      </c>
      <c r="Z48" s="37">
        <v>0</v>
      </c>
      <c r="AA48" s="23">
        <f>'重度障がい者等包括支援'!R49</f>
        <v>0</v>
      </c>
      <c r="AB48" s="43">
        <f>'重度障がい者等包括支援'!S49</f>
        <v>0</v>
      </c>
    </row>
    <row r="49" spans="1:28" s="17" customFormat="1" ht="24.75" customHeight="1" thickBot="1">
      <c r="A49" s="18" t="s">
        <v>40</v>
      </c>
      <c r="B49" s="38">
        <v>53</v>
      </c>
      <c r="C49" s="39">
        <v>1141</v>
      </c>
      <c r="D49" s="26">
        <f t="shared" si="0"/>
        <v>51</v>
      </c>
      <c r="E49" s="122">
        <f t="shared" si="1"/>
        <v>1095</v>
      </c>
      <c r="F49" s="48">
        <v>44</v>
      </c>
      <c r="G49" s="39">
        <v>937</v>
      </c>
      <c r="H49" s="24">
        <f>'居宅介護'!R50</f>
        <v>44</v>
      </c>
      <c r="I49" s="122">
        <f>'居宅介護'!S50</f>
        <v>874</v>
      </c>
      <c r="J49" s="51">
        <v>1</v>
      </c>
      <c r="K49" s="39">
        <v>16</v>
      </c>
      <c r="L49" s="22">
        <f>'重度訪問介護'!N50</f>
        <v>0</v>
      </c>
      <c r="M49" s="74">
        <f>'重度訪問介護'!O50</f>
        <v>0</v>
      </c>
      <c r="N49" s="70"/>
      <c r="O49" s="70"/>
      <c r="P49" s="78" t="s">
        <v>40</v>
      </c>
      <c r="Q49" s="63">
        <v>7</v>
      </c>
      <c r="R49" s="51">
        <v>175</v>
      </c>
      <c r="S49" s="22">
        <f>'同行援護'!J50</f>
        <v>6</v>
      </c>
      <c r="T49" s="42">
        <f>'同行援護'!K50</f>
        <v>172</v>
      </c>
      <c r="U49" s="64">
        <v>1</v>
      </c>
      <c r="V49" s="51">
        <v>13</v>
      </c>
      <c r="W49" s="26">
        <f>'行動援護'!N50</f>
        <v>1</v>
      </c>
      <c r="X49" s="60">
        <f>'行動援護'!O50</f>
        <v>49</v>
      </c>
      <c r="Y49" s="114">
        <v>0</v>
      </c>
      <c r="Z49" s="39">
        <v>0</v>
      </c>
      <c r="AA49" s="24">
        <f>'重度障がい者等包括支援'!R50</f>
        <v>0</v>
      </c>
      <c r="AB49" s="44">
        <f>'重度障がい者等包括支援'!S50</f>
        <v>0</v>
      </c>
    </row>
    <row r="50" spans="1:28" s="19" customFormat="1" ht="46.5" customHeight="1" thickBot="1">
      <c r="A50" s="52" t="s">
        <v>43</v>
      </c>
      <c r="B50" s="53">
        <f>SUM(B7:B49)</f>
        <v>29683</v>
      </c>
      <c r="C50" s="54">
        <f aca="true" t="shared" si="2" ref="C50:K50">SUM(C7:C49)</f>
        <v>1007490</v>
      </c>
      <c r="D50" s="53">
        <f>SUM(D7:D49)</f>
        <v>29375</v>
      </c>
      <c r="E50" s="55">
        <f>SUM(E7:E49)</f>
        <v>925851</v>
      </c>
      <c r="F50" s="56">
        <f t="shared" si="2"/>
        <v>22949</v>
      </c>
      <c r="G50" s="54">
        <f t="shared" si="2"/>
        <v>472725</v>
      </c>
      <c r="H50" s="57">
        <f>SUM(H7:H49)</f>
        <v>22953</v>
      </c>
      <c r="I50" s="110">
        <f>SUM(I7:I49)</f>
        <v>454340</v>
      </c>
      <c r="J50" s="58">
        <f t="shared" si="2"/>
        <v>2799</v>
      </c>
      <c r="K50" s="54">
        <f t="shared" si="2"/>
        <v>428343</v>
      </c>
      <c r="L50" s="53">
        <f>SUM(L7:L49)</f>
        <v>2510</v>
      </c>
      <c r="M50" s="75">
        <f>SUM(M7:M49)</f>
        <v>368779</v>
      </c>
      <c r="N50" s="71"/>
      <c r="O50" s="71"/>
      <c r="P50" s="79" t="s">
        <v>43</v>
      </c>
      <c r="Q50" s="53">
        <f aca="true" t="shared" si="3" ref="Q50:Z50">SUM(Q7:Q49)</f>
        <v>3286</v>
      </c>
      <c r="R50" s="54">
        <f t="shared" si="3"/>
        <v>89762</v>
      </c>
      <c r="S50" s="53">
        <f>SUM(S7:S49)</f>
        <v>3250</v>
      </c>
      <c r="T50" s="55">
        <f>SUM(T7:T49)</f>
        <v>85781</v>
      </c>
      <c r="U50" s="56">
        <f t="shared" si="3"/>
        <v>633</v>
      </c>
      <c r="V50" s="54">
        <f t="shared" si="3"/>
        <v>14876</v>
      </c>
      <c r="W50" s="57">
        <f>SUM(W7:W49)</f>
        <v>655</v>
      </c>
      <c r="X50" s="110">
        <f>SUM(X7:X49)</f>
        <v>15686</v>
      </c>
      <c r="Y50" s="111">
        <f t="shared" si="3"/>
        <v>16</v>
      </c>
      <c r="Z50" s="112">
        <f t="shared" si="3"/>
        <v>1784</v>
      </c>
      <c r="AA50" s="57">
        <f>SUM(AA7:AA49)</f>
        <v>7</v>
      </c>
      <c r="AB50" s="113">
        <f>SUM(AB7:AB49)</f>
        <v>1265</v>
      </c>
    </row>
    <row r="51" spans="1:16" ht="24" customHeight="1">
      <c r="A51" s="11"/>
      <c r="B51" s="1"/>
      <c r="C51" s="1"/>
      <c r="D51" s="72"/>
      <c r="E51" s="72"/>
      <c r="F51" s="1"/>
      <c r="G51" s="72"/>
      <c r="H51" s="72"/>
      <c r="I51" s="72"/>
      <c r="J51" s="1"/>
      <c r="K51" s="72"/>
      <c r="L51" s="72"/>
      <c r="M51" s="72"/>
      <c r="N51" s="31"/>
      <c r="O51" s="31"/>
      <c r="P51" s="2"/>
    </row>
    <row r="52" spans="14:15" ht="13.5">
      <c r="N52" s="31"/>
      <c r="O52" s="31"/>
    </row>
    <row r="53" spans="14:15" ht="13.5">
      <c r="N53" s="31"/>
      <c r="O53" s="31"/>
    </row>
    <row r="56" spans="2:5" ht="18.75">
      <c r="B56" s="21"/>
      <c r="C56" s="21"/>
      <c r="D56" s="21"/>
      <c r="E56" s="21"/>
    </row>
    <row r="57" spans="2:5" ht="18.75">
      <c r="B57" s="21"/>
      <c r="C57" s="21"/>
      <c r="D57" s="21"/>
      <c r="E57" s="21"/>
    </row>
    <row r="58" spans="2:5" ht="18.75">
      <c r="B58" s="21"/>
      <c r="C58" s="21"/>
      <c r="D58" s="21"/>
      <c r="E58" s="21"/>
    </row>
    <row r="59" spans="2:5" ht="18.75">
      <c r="B59" s="21"/>
      <c r="C59" s="21"/>
      <c r="D59" s="21"/>
      <c r="E59" s="21"/>
    </row>
    <row r="60" spans="2:5" ht="18.75">
      <c r="B60" s="21"/>
      <c r="C60" s="21"/>
      <c r="D60" s="21"/>
      <c r="E60" s="21"/>
    </row>
    <row r="61" spans="2:5" ht="18.75">
      <c r="B61" s="21"/>
      <c r="C61" s="21"/>
      <c r="D61" s="21"/>
      <c r="E61" s="21"/>
    </row>
    <row r="62" spans="2:5" ht="18.75">
      <c r="B62" s="21"/>
      <c r="C62" s="21"/>
      <c r="D62" s="21"/>
      <c r="E62" s="21"/>
    </row>
    <row r="63" spans="2:5" ht="18.75">
      <c r="B63" s="21"/>
      <c r="C63" s="21"/>
      <c r="D63" s="21"/>
      <c r="E63" s="21"/>
    </row>
    <row r="64" spans="2:5" ht="18.75">
      <c r="B64" s="21"/>
      <c r="C64" s="21"/>
      <c r="D64" s="21"/>
      <c r="E64" s="21"/>
    </row>
    <row r="65" spans="2:5" ht="18.75">
      <c r="B65" s="21"/>
      <c r="C65" s="21"/>
      <c r="D65" s="21"/>
      <c r="E65" s="21"/>
    </row>
    <row r="66" spans="2:5" ht="18.75">
      <c r="B66" s="21"/>
      <c r="C66" s="21"/>
      <c r="D66" s="21"/>
      <c r="E66" s="21"/>
    </row>
    <row r="67" spans="2:5" ht="18.75">
      <c r="B67" s="21"/>
      <c r="C67" s="21"/>
      <c r="D67" s="21"/>
      <c r="E67" s="21"/>
    </row>
    <row r="68" spans="2:5" ht="18.75">
      <c r="B68" s="21"/>
      <c r="C68" s="21"/>
      <c r="D68" s="21"/>
      <c r="E68" s="21"/>
    </row>
    <row r="69" spans="2:5" ht="18.75">
      <c r="B69" s="21"/>
      <c r="C69" s="21"/>
      <c r="D69" s="21"/>
      <c r="E69" s="21"/>
    </row>
    <row r="70" spans="2:5" ht="18.75">
      <c r="B70" s="21"/>
      <c r="C70" s="21"/>
      <c r="D70" s="21"/>
      <c r="E70" s="21"/>
    </row>
    <row r="71" spans="2:5" ht="18.75">
      <c r="B71" s="21"/>
      <c r="C71" s="21"/>
      <c r="D71" s="21"/>
      <c r="E71" s="21"/>
    </row>
    <row r="72" spans="2:5" ht="18.75">
      <c r="B72" s="21"/>
      <c r="C72" s="21"/>
      <c r="D72" s="21"/>
      <c r="E72" s="21"/>
    </row>
    <row r="73" spans="2:5" ht="18.75">
      <c r="B73" s="21"/>
      <c r="C73" s="21"/>
      <c r="D73" s="21"/>
      <c r="E73" s="21"/>
    </row>
    <row r="74" spans="2:5" ht="18.75">
      <c r="B74" s="21"/>
      <c r="C74" s="21"/>
      <c r="D74" s="21"/>
      <c r="E74" s="21"/>
    </row>
    <row r="75" spans="2:5" ht="18.75">
      <c r="B75" s="21"/>
      <c r="C75" s="21"/>
      <c r="D75" s="21"/>
      <c r="E75" s="21"/>
    </row>
    <row r="76" spans="2:5" ht="18.75">
      <c r="B76" s="21"/>
      <c r="C76" s="21"/>
      <c r="D76" s="21"/>
      <c r="E76" s="21"/>
    </row>
    <row r="77" spans="2:5" ht="18.75">
      <c r="B77" s="21"/>
      <c r="C77" s="21"/>
      <c r="D77" s="21"/>
      <c r="E77" s="21"/>
    </row>
    <row r="78" spans="2:5" ht="18.75">
      <c r="B78" s="21"/>
      <c r="C78" s="21"/>
      <c r="D78" s="21"/>
      <c r="E78" s="21"/>
    </row>
    <row r="79" spans="2:5" ht="18.75">
      <c r="B79" s="21"/>
      <c r="C79" s="21"/>
      <c r="D79" s="21"/>
      <c r="E79" s="21"/>
    </row>
    <row r="80" spans="2:5" ht="18.75">
      <c r="B80" s="21"/>
      <c r="C80" s="21"/>
      <c r="D80" s="21"/>
      <c r="E80" s="21"/>
    </row>
    <row r="81" spans="2:5" ht="18.75">
      <c r="B81" s="21"/>
      <c r="C81" s="21"/>
      <c r="D81" s="21"/>
      <c r="E81" s="21"/>
    </row>
    <row r="82" spans="2:5" ht="18.75">
      <c r="B82" s="21"/>
      <c r="C82" s="21"/>
      <c r="D82" s="21"/>
      <c r="E82" s="21"/>
    </row>
    <row r="83" spans="2:5" ht="18.75">
      <c r="B83" s="21"/>
      <c r="C83" s="21"/>
      <c r="D83" s="21"/>
      <c r="E83" s="21"/>
    </row>
    <row r="84" spans="2:5" ht="18.75">
      <c r="B84" s="21"/>
      <c r="C84" s="21"/>
      <c r="D84" s="21"/>
      <c r="E84" s="21"/>
    </row>
    <row r="85" spans="2:5" ht="18.75">
      <c r="B85" s="21"/>
      <c r="C85" s="21"/>
      <c r="D85" s="21"/>
      <c r="E85" s="21"/>
    </row>
    <row r="86" spans="2:5" ht="18.75">
      <c r="B86" s="21"/>
      <c r="C86" s="21"/>
      <c r="D86" s="21"/>
      <c r="E86" s="21"/>
    </row>
    <row r="87" spans="2:5" ht="18.75">
      <c r="B87" s="21"/>
      <c r="C87" s="21"/>
      <c r="D87" s="21"/>
      <c r="E87" s="21"/>
    </row>
    <row r="88" spans="2:5" ht="18.75">
      <c r="B88" s="21"/>
      <c r="C88" s="21"/>
      <c r="D88" s="21"/>
      <c r="E88" s="21"/>
    </row>
    <row r="89" spans="2:5" ht="18.75">
      <c r="B89" s="21"/>
      <c r="C89" s="21"/>
      <c r="D89" s="21"/>
      <c r="E89" s="21"/>
    </row>
    <row r="90" spans="2:5" ht="18.75">
      <c r="B90" s="21"/>
      <c r="C90" s="21"/>
      <c r="D90" s="21"/>
      <c r="E90" s="21"/>
    </row>
    <row r="91" spans="2:5" ht="18.75">
      <c r="B91" s="21"/>
      <c r="C91" s="21"/>
      <c r="D91" s="21"/>
      <c r="E91" s="21"/>
    </row>
    <row r="92" spans="2:5" ht="18.75">
      <c r="B92" s="21"/>
      <c r="C92" s="21"/>
      <c r="D92" s="21"/>
      <c r="E92" s="21"/>
    </row>
    <row r="93" spans="2:5" ht="18.75">
      <c r="B93" s="21"/>
      <c r="C93" s="21"/>
      <c r="D93" s="21"/>
      <c r="E93" s="21"/>
    </row>
    <row r="94" spans="2:5" ht="18.75">
      <c r="B94" s="21"/>
      <c r="C94" s="21"/>
      <c r="D94" s="21"/>
      <c r="E94" s="21"/>
    </row>
    <row r="95" spans="2:5" ht="18.75">
      <c r="B95" s="21"/>
      <c r="C95" s="21"/>
      <c r="D95" s="21"/>
      <c r="E95" s="21"/>
    </row>
    <row r="96" spans="2:5" ht="18.75">
      <c r="B96" s="21"/>
      <c r="C96" s="21"/>
      <c r="D96" s="21"/>
      <c r="E96" s="21"/>
    </row>
    <row r="97" spans="2:5" ht="18.75">
      <c r="B97" s="21"/>
      <c r="C97" s="21"/>
      <c r="D97" s="21"/>
      <c r="E97" s="21"/>
    </row>
    <row r="98" spans="2:5" ht="18.75">
      <c r="B98" s="21"/>
      <c r="C98" s="21"/>
      <c r="D98" s="21"/>
      <c r="E98" s="21"/>
    </row>
  </sheetData>
  <sheetProtection/>
  <mergeCells count="22">
    <mergeCell ref="Y3:AB3"/>
    <mergeCell ref="Y5:Z5"/>
    <mergeCell ref="AA5:AB5"/>
    <mergeCell ref="J5:K5"/>
    <mergeCell ref="L5:M5"/>
    <mergeCell ref="U5:V5"/>
    <mergeCell ref="Y4:AB4"/>
    <mergeCell ref="J3:M3"/>
    <mergeCell ref="Q4:T4"/>
    <mergeCell ref="W5:X5"/>
    <mergeCell ref="S5:T5"/>
    <mergeCell ref="U4:X4"/>
    <mergeCell ref="H5:I5"/>
    <mergeCell ref="P4:P6"/>
    <mergeCell ref="Q5:R5"/>
    <mergeCell ref="F4:I4"/>
    <mergeCell ref="A4:A6"/>
    <mergeCell ref="B4:E4"/>
    <mergeCell ref="J4:M4"/>
    <mergeCell ref="B5:C5"/>
    <mergeCell ref="D5:E5"/>
    <mergeCell ref="F5:G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38" r:id="rId1"/>
  <colBreaks count="1" manualBreakCount="1"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X13" sqref="X13"/>
    </sheetView>
  </sheetViews>
  <sheetFormatPr defaultColWidth="9.00390625" defaultRowHeight="13.5"/>
  <cols>
    <col min="1" max="1" width="20.625" style="12" customWidth="1"/>
    <col min="2" max="2" width="13.003906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3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3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9" width="0" style="12" hidden="1" customWidth="1"/>
    <col min="20" max="16384" width="9.00390625" style="12" customWidth="1"/>
  </cols>
  <sheetData>
    <row r="1" ht="33" customHeight="1">
      <c r="A1" s="27" t="s">
        <v>73</v>
      </c>
    </row>
    <row r="2" spans="1:5" ht="31.5" customHeight="1">
      <c r="A2" s="28" t="s">
        <v>60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476"/>
      <c r="L3" s="495"/>
      <c r="M3" s="495"/>
      <c r="N3" s="476"/>
      <c r="O3" s="476"/>
      <c r="P3" s="476"/>
      <c r="Q3" s="476"/>
    </row>
    <row r="4" spans="1:17" s="2" customFormat="1" ht="27.75" customHeight="1" thickBot="1">
      <c r="A4" s="487" t="s">
        <v>42</v>
      </c>
      <c r="B4" s="491" t="s">
        <v>48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3"/>
    </row>
    <row r="5" spans="1:17" s="2" customFormat="1" ht="33" customHeight="1" thickBot="1">
      <c r="A5" s="488"/>
      <c r="B5" s="494" t="s">
        <v>49</v>
      </c>
      <c r="C5" s="484"/>
      <c r="D5" s="485"/>
      <c r="E5" s="485"/>
      <c r="F5" s="480" t="s">
        <v>50</v>
      </c>
      <c r="G5" s="481"/>
      <c r="H5" s="482"/>
      <c r="I5" s="483"/>
      <c r="J5" s="480" t="s">
        <v>51</v>
      </c>
      <c r="K5" s="481"/>
      <c r="L5" s="482"/>
      <c r="M5" s="483"/>
      <c r="N5" s="484" t="s">
        <v>54</v>
      </c>
      <c r="O5" s="484"/>
      <c r="P5" s="485"/>
      <c r="Q5" s="486"/>
    </row>
    <row r="6" spans="1:17" s="2" customFormat="1" ht="63" customHeight="1">
      <c r="A6" s="489"/>
      <c r="B6" s="468" t="s">
        <v>66</v>
      </c>
      <c r="C6" s="469"/>
      <c r="D6" s="470" t="s">
        <v>75</v>
      </c>
      <c r="E6" s="471"/>
      <c r="F6" s="468" t="s">
        <v>66</v>
      </c>
      <c r="G6" s="469"/>
      <c r="H6" s="470" t="s">
        <v>75</v>
      </c>
      <c r="I6" s="471"/>
      <c r="J6" s="468" t="s">
        <v>66</v>
      </c>
      <c r="K6" s="469"/>
      <c r="L6" s="470" t="s">
        <v>75</v>
      </c>
      <c r="M6" s="471"/>
      <c r="N6" s="468" t="s">
        <v>66</v>
      </c>
      <c r="O6" s="469"/>
      <c r="P6" s="470" t="s">
        <v>75</v>
      </c>
      <c r="Q6" s="477"/>
    </row>
    <row r="7" spans="1:17" s="2" customFormat="1" ht="42" customHeight="1" thickBot="1">
      <c r="A7" s="490"/>
      <c r="B7" s="88" t="s">
        <v>57</v>
      </c>
      <c r="C7" s="89" t="s">
        <v>45</v>
      </c>
      <c r="D7" s="80" t="s">
        <v>57</v>
      </c>
      <c r="E7" s="81" t="s">
        <v>45</v>
      </c>
      <c r="F7" s="96" t="s">
        <v>57</v>
      </c>
      <c r="G7" s="89" t="s">
        <v>45</v>
      </c>
      <c r="H7" s="80" t="s">
        <v>57</v>
      </c>
      <c r="I7" s="104" t="s">
        <v>45</v>
      </c>
      <c r="J7" s="96" t="s">
        <v>57</v>
      </c>
      <c r="K7" s="89" t="s">
        <v>45</v>
      </c>
      <c r="L7" s="80" t="s">
        <v>57</v>
      </c>
      <c r="M7" s="104" t="s">
        <v>45</v>
      </c>
      <c r="N7" s="100" t="s">
        <v>57</v>
      </c>
      <c r="O7" s="89" t="s">
        <v>45</v>
      </c>
      <c r="P7" s="80" t="s">
        <v>57</v>
      </c>
      <c r="Q7" s="105" t="s">
        <v>45</v>
      </c>
    </row>
    <row r="8" spans="1:19" ht="24.75" customHeight="1">
      <c r="A8" s="6" t="s">
        <v>44</v>
      </c>
      <c r="B8" s="279">
        <v>3731</v>
      </c>
      <c r="C8" s="280">
        <v>92732</v>
      </c>
      <c r="D8" s="439">
        <v>3490</v>
      </c>
      <c r="E8" s="440">
        <v>83513</v>
      </c>
      <c r="F8" s="281">
        <v>2010</v>
      </c>
      <c r="G8" s="280">
        <v>43524</v>
      </c>
      <c r="H8" s="439">
        <v>1937</v>
      </c>
      <c r="I8" s="446">
        <v>39944</v>
      </c>
      <c r="J8" s="281">
        <v>460</v>
      </c>
      <c r="K8" s="280">
        <v>13318</v>
      </c>
      <c r="L8" s="439">
        <v>465</v>
      </c>
      <c r="M8" s="446">
        <v>10526</v>
      </c>
      <c r="N8" s="282">
        <v>3746</v>
      </c>
      <c r="O8" s="280">
        <v>67267</v>
      </c>
      <c r="P8" s="439">
        <v>3515</v>
      </c>
      <c r="Q8" s="450">
        <v>66138</v>
      </c>
      <c r="R8" s="108">
        <f>SUM(D8,H8,L8,P8)</f>
        <v>9407</v>
      </c>
      <c r="S8" s="108">
        <f>SUM(E8,I8,M8,Q8)</f>
        <v>200121</v>
      </c>
    </row>
    <row r="9" spans="1:19" s="3" customFormat="1" ht="24.75" customHeight="1">
      <c r="A9" s="7" t="s">
        <v>1</v>
      </c>
      <c r="B9" s="90">
        <v>63</v>
      </c>
      <c r="C9" s="91">
        <v>2864</v>
      </c>
      <c r="D9" s="439">
        <v>71</v>
      </c>
      <c r="E9" s="440">
        <v>2730</v>
      </c>
      <c r="F9" s="97">
        <v>34</v>
      </c>
      <c r="G9" s="91">
        <v>647</v>
      </c>
      <c r="H9" s="439">
        <v>34</v>
      </c>
      <c r="I9" s="446">
        <v>715</v>
      </c>
      <c r="J9" s="97">
        <v>24</v>
      </c>
      <c r="K9" s="91">
        <v>664</v>
      </c>
      <c r="L9" s="439">
        <v>18</v>
      </c>
      <c r="M9" s="446">
        <v>470</v>
      </c>
      <c r="N9" s="101">
        <v>52</v>
      </c>
      <c r="O9" s="91">
        <v>555</v>
      </c>
      <c r="P9" s="439">
        <v>62</v>
      </c>
      <c r="Q9" s="450">
        <v>721</v>
      </c>
      <c r="R9" s="108">
        <f>SUM(D9,H9,L9,P9)</f>
        <v>185</v>
      </c>
      <c r="S9" s="108">
        <f>SUM(E9,I9,M9,Q9)</f>
        <v>4636</v>
      </c>
    </row>
    <row r="10" spans="1:19" s="3" customFormat="1" ht="24.75" customHeight="1">
      <c r="A10" s="7" t="s">
        <v>3</v>
      </c>
      <c r="B10" s="90">
        <v>6</v>
      </c>
      <c r="C10" s="91">
        <v>240</v>
      </c>
      <c r="D10" s="439">
        <v>7</v>
      </c>
      <c r="E10" s="440">
        <v>295</v>
      </c>
      <c r="F10" s="333">
        <v>2</v>
      </c>
      <c r="G10" s="332">
        <v>20</v>
      </c>
      <c r="H10" s="439">
        <v>4</v>
      </c>
      <c r="I10" s="446">
        <v>72</v>
      </c>
      <c r="J10" s="333">
        <v>2</v>
      </c>
      <c r="K10" s="332">
        <v>40</v>
      </c>
      <c r="L10" s="439">
        <v>1</v>
      </c>
      <c r="M10" s="446">
        <v>22</v>
      </c>
      <c r="N10" s="334">
        <v>4</v>
      </c>
      <c r="O10" s="332">
        <v>40</v>
      </c>
      <c r="P10" s="439">
        <v>4</v>
      </c>
      <c r="Q10" s="450">
        <v>48</v>
      </c>
      <c r="R10" s="108">
        <f aca="true" t="shared" si="0" ref="R10:R50">SUM(D10,H10,L10,P10)</f>
        <v>16</v>
      </c>
      <c r="S10" s="108">
        <f aca="true" t="shared" si="1" ref="S10:S50">SUM(E10,I10,M10,Q10)</f>
        <v>437</v>
      </c>
    </row>
    <row r="11" spans="1:19" s="3" customFormat="1" ht="24.75" customHeight="1">
      <c r="A11" s="7" t="s">
        <v>4</v>
      </c>
      <c r="B11" s="90">
        <v>5</v>
      </c>
      <c r="C11" s="91">
        <v>250</v>
      </c>
      <c r="D11" s="439">
        <v>6</v>
      </c>
      <c r="E11" s="440">
        <v>231</v>
      </c>
      <c r="F11" s="343">
        <v>1</v>
      </c>
      <c r="G11" s="342">
        <v>10</v>
      </c>
      <c r="H11" s="439">
        <v>1</v>
      </c>
      <c r="I11" s="446">
        <v>5</v>
      </c>
      <c r="J11" s="343">
        <v>1</v>
      </c>
      <c r="K11" s="342">
        <v>15</v>
      </c>
      <c r="L11" s="439">
        <v>0</v>
      </c>
      <c r="M11" s="446">
        <v>0</v>
      </c>
      <c r="N11" s="344">
        <v>8</v>
      </c>
      <c r="O11" s="342">
        <v>80</v>
      </c>
      <c r="P11" s="439">
        <v>6</v>
      </c>
      <c r="Q11" s="450">
        <v>66</v>
      </c>
      <c r="R11" s="108">
        <f t="shared" si="0"/>
        <v>13</v>
      </c>
      <c r="S11" s="108">
        <f t="shared" si="1"/>
        <v>302</v>
      </c>
    </row>
    <row r="12" spans="1:19" s="3" customFormat="1" ht="24.75" customHeight="1">
      <c r="A12" s="7" t="s">
        <v>2</v>
      </c>
      <c r="B12" s="92">
        <v>72</v>
      </c>
      <c r="C12" s="93">
        <v>1690</v>
      </c>
      <c r="D12" s="441">
        <v>73</v>
      </c>
      <c r="E12" s="442">
        <v>1983</v>
      </c>
      <c r="F12" s="276">
        <v>43</v>
      </c>
      <c r="G12" s="275">
        <v>747</v>
      </c>
      <c r="H12" s="441">
        <v>50</v>
      </c>
      <c r="I12" s="447">
        <v>855</v>
      </c>
      <c r="J12" s="276">
        <v>17</v>
      </c>
      <c r="K12" s="275">
        <v>538</v>
      </c>
      <c r="L12" s="441">
        <v>18</v>
      </c>
      <c r="M12" s="447">
        <v>595</v>
      </c>
      <c r="N12" s="236">
        <v>28</v>
      </c>
      <c r="O12" s="275">
        <v>225</v>
      </c>
      <c r="P12" s="441">
        <v>42</v>
      </c>
      <c r="Q12" s="451">
        <v>284</v>
      </c>
      <c r="R12" s="108">
        <f t="shared" si="0"/>
        <v>183</v>
      </c>
      <c r="S12" s="108">
        <f t="shared" si="1"/>
        <v>3717</v>
      </c>
    </row>
    <row r="13" spans="1:19" s="3" customFormat="1" ht="24.75" customHeight="1">
      <c r="A13" s="7" t="s">
        <v>5</v>
      </c>
      <c r="B13" s="90">
        <v>420</v>
      </c>
      <c r="C13" s="91">
        <v>15018</v>
      </c>
      <c r="D13" s="439">
        <v>403</v>
      </c>
      <c r="E13" s="440">
        <v>14000</v>
      </c>
      <c r="F13" s="97">
        <v>142</v>
      </c>
      <c r="G13" s="91">
        <v>5173</v>
      </c>
      <c r="H13" s="439">
        <v>166</v>
      </c>
      <c r="I13" s="446">
        <v>5197</v>
      </c>
      <c r="J13" s="97">
        <v>88</v>
      </c>
      <c r="K13" s="91">
        <v>2938</v>
      </c>
      <c r="L13" s="439">
        <v>82</v>
      </c>
      <c r="M13" s="446">
        <v>2515</v>
      </c>
      <c r="N13" s="101">
        <v>389</v>
      </c>
      <c r="O13" s="91">
        <v>7108</v>
      </c>
      <c r="P13" s="439">
        <v>385</v>
      </c>
      <c r="Q13" s="450">
        <v>7233</v>
      </c>
      <c r="R13" s="108">
        <f t="shared" si="0"/>
        <v>1036</v>
      </c>
      <c r="S13" s="108">
        <f t="shared" si="1"/>
        <v>28945</v>
      </c>
    </row>
    <row r="14" spans="1:19" s="3" customFormat="1" ht="24.75" customHeight="1">
      <c r="A14" s="7" t="s">
        <v>6</v>
      </c>
      <c r="B14" s="90">
        <v>235</v>
      </c>
      <c r="C14" s="91">
        <v>4722</v>
      </c>
      <c r="D14" s="439">
        <v>248</v>
      </c>
      <c r="E14" s="440">
        <v>6144</v>
      </c>
      <c r="F14" s="152">
        <v>220</v>
      </c>
      <c r="G14" s="151">
        <v>4439</v>
      </c>
      <c r="H14" s="439">
        <v>285</v>
      </c>
      <c r="I14" s="446">
        <v>3539</v>
      </c>
      <c r="J14" s="152">
        <v>64</v>
      </c>
      <c r="K14" s="151">
        <v>1295</v>
      </c>
      <c r="L14" s="439">
        <v>60</v>
      </c>
      <c r="M14" s="446">
        <v>899</v>
      </c>
      <c r="N14" s="153">
        <v>226</v>
      </c>
      <c r="O14" s="151">
        <v>4544</v>
      </c>
      <c r="P14" s="439">
        <v>282</v>
      </c>
      <c r="Q14" s="450">
        <v>2714</v>
      </c>
      <c r="R14" s="108">
        <f t="shared" si="0"/>
        <v>875</v>
      </c>
      <c r="S14" s="108">
        <f t="shared" si="1"/>
        <v>13296</v>
      </c>
    </row>
    <row r="15" spans="1:19" s="3" customFormat="1" ht="24.75" customHeight="1">
      <c r="A15" s="7" t="s">
        <v>7</v>
      </c>
      <c r="B15" s="90">
        <v>105</v>
      </c>
      <c r="C15" s="91">
        <v>3125</v>
      </c>
      <c r="D15" s="439">
        <v>101</v>
      </c>
      <c r="E15" s="440">
        <v>2979</v>
      </c>
      <c r="F15" s="195">
        <v>57</v>
      </c>
      <c r="G15" s="194">
        <v>1683</v>
      </c>
      <c r="H15" s="439">
        <v>66</v>
      </c>
      <c r="I15" s="446">
        <v>1584</v>
      </c>
      <c r="J15" s="195">
        <v>30</v>
      </c>
      <c r="K15" s="194">
        <v>423</v>
      </c>
      <c r="L15" s="439">
        <v>30</v>
      </c>
      <c r="M15" s="446">
        <v>371</v>
      </c>
      <c r="N15" s="196">
        <v>139</v>
      </c>
      <c r="O15" s="194">
        <v>1278</v>
      </c>
      <c r="P15" s="439">
        <v>146</v>
      </c>
      <c r="Q15" s="450">
        <v>1369</v>
      </c>
      <c r="R15" s="108">
        <f t="shared" si="0"/>
        <v>343</v>
      </c>
      <c r="S15" s="108">
        <f t="shared" si="1"/>
        <v>6303</v>
      </c>
    </row>
    <row r="16" spans="1:19" s="3" customFormat="1" ht="24.75" customHeight="1">
      <c r="A16" s="7" t="s">
        <v>8</v>
      </c>
      <c r="B16" s="90">
        <v>62</v>
      </c>
      <c r="C16" s="91">
        <v>1584</v>
      </c>
      <c r="D16" s="439">
        <v>52</v>
      </c>
      <c r="E16" s="440">
        <v>887</v>
      </c>
      <c r="F16" s="309">
        <v>30</v>
      </c>
      <c r="G16" s="308">
        <v>230</v>
      </c>
      <c r="H16" s="439">
        <v>34</v>
      </c>
      <c r="I16" s="446">
        <v>256</v>
      </c>
      <c r="J16" s="309">
        <v>22</v>
      </c>
      <c r="K16" s="308">
        <v>475</v>
      </c>
      <c r="L16" s="439">
        <v>19</v>
      </c>
      <c r="M16" s="446">
        <v>435</v>
      </c>
      <c r="N16" s="310">
        <v>48</v>
      </c>
      <c r="O16" s="308">
        <v>413</v>
      </c>
      <c r="P16" s="439">
        <v>45</v>
      </c>
      <c r="Q16" s="450">
        <v>316</v>
      </c>
      <c r="R16" s="108">
        <f t="shared" si="0"/>
        <v>150</v>
      </c>
      <c r="S16" s="108">
        <f t="shared" si="1"/>
        <v>1894</v>
      </c>
    </row>
    <row r="17" spans="1:19" s="3" customFormat="1" ht="24.75" customHeight="1">
      <c r="A17" s="7" t="s">
        <v>10</v>
      </c>
      <c r="B17" s="90">
        <v>15</v>
      </c>
      <c r="C17" s="91">
        <v>300</v>
      </c>
      <c r="D17" s="439">
        <v>12</v>
      </c>
      <c r="E17" s="440">
        <v>239</v>
      </c>
      <c r="F17" s="321">
        <v>15</v>
      </c>
      <c r="G17" s="320">
        <v>285</v>
      </c>
      <c r="H17" s="439">
        <v>18</v>
      </c>
      <c r="I17" s="446">
        <v>363</v>
      </c>
      <c r="J17" s="321">
        <v>1</v>
      </c>
      <c r="K17" s="320">
        <v>15</v>
      </c>
      <c r="L17" s="439">
        <v>1</v>
      </c>
      <c r="M17" s="446">
        <v>11</v>
      </c>
      <c r="N17" s="322">
        <v>23</v>
      </c>
      <c r="O17" s="320">
        <v>207</v>
      </c>
      <c r="P17" s="439">
        <v>18</v>
      </c>
      <c r="Q17" s="450">
        <v>232</v>
      </c>
      <c r="R17" s="108">
        <f t="shared" si="0"/>
        <v>49</v>
      </c>
      <c r="S17" s="108">
        <f t="shared" si="1"/>
        <v>845</v>
      </c>
    </row>
    <row r="18" spans="1:19" s="3" customFormat="1" ht="24.75" customHeight="1">
      <c r="A18" s="7" t="s">
        <v>9</v>
      </c>
      <c r="B18" s="92">
        <v>264</v>
      </c>
      <c r="C18" s="93">
        <v>5511</v>
      </c>
      <c r="D18" s="441">
        <v>231</v>
      </c>
      <c r="E18" s="442">
        <v>5055</v>
      </c>
      <c r="F18" s="180">
        <v>245</v>
      </c>
      <c r="G18" s="179">
        <v>2315</v>
      </c>
      <c r="H18" s="441">
        <v>210</v>
      </c>
      <c r="I18" s="447">
        <v>1773</v>
      </c>
      <c r="J18" s="180">
        <v>36</v>
      </c>
      <c r="K18" s="179">
        <v>426</v>
      </c>
      <c r="L18" s="441">
        <v>29</v>
      </c>
      <c r="M18" s="447">
        <v>336</v>
      </c>
      <c r="N18" s="181">
        <v>344</v>
      </c>
      <c r="O18" s="179">
        <v>2540</v>
      </c>
      <c r="P18" s="441">
        <v>282</v>
      </c>
      <c r="Q18" s="451">
        <v>2470</v>
      </c>
      <c r="R18" s="108">
        <f t="shared" si="0"/>
        <v>752</v>
      </c>
      <c r="S18" s="108">
        <f t="shared" si="1"/>
        <v>9634</v>
      </c>
    </row>
    <row r="19" spans="1:19" s="3" customFormat="1" ht="24.75" customHeight="1">
      <c r="A19" s="7" t="s">
        <v>11</v>
      </c>
      <c r="B19" s="90">
        <v>273</v>
      </c>
      <c r="C19" s="91">
        <v>11695</v>
      </c>
      <c r="D19" s="439">
        <v>275</v>
      </c>
      <c r="E19" s="440">
        <v>12108</v>
      </c>
      <c r="F19" s="166">
        <v>85</v>
      </c>
      <c r="G19" s="165">
        <v>1930</v>
      </c>
      <c r="H19" s="439">
        <v>97</v>
      </c>
      <c r="I19" s="446">
        <v>2429</v>
      </c>
      <c r="J19" s="166">
        <v>33</v>
      </c>
      <c r="K19" s="165">
        <v>440</v>
      </c>
      <c r="L19" s="439">
        <v>29</v>
      </c>
      <c r="M19" s="446">
        <v>443</v>
      </c>
      <c r="N19" s="167">
        <v>199</v>
      </c>
      <c r="O19" s="165">
        <v>2455</v>
      </c>
      <c r="P19" s="439">
        <v>245</v>
      </c>
      <c r="Q19" s="450">
        <v>3378</v>
      </c>
      <c r="R19" s="108">
        <f t="shared" si="0"/>
        <v>646</v>
      </c>
      <c r="S19" s="108">
        <f t="shared" si="1"/>
        <v>18358</v>
      </c>
    </row>
    <row r="20" spans="1:19" s="3" customFormat="1" ht="24.75" customHeight="1">
      <c r="A20" s="7" t="s">
        <v>12</v>
      </c>
      <c r="B20" s="90">
        <v>154</v>
      </c>
      <c r="C20" s="91">
        <v>4928</v>
      </c>
      <c r="D20" s="439">
        <v>146</v>
      </c>
      <c r="E20" s="440">
        <v>5130</v>
      </c>
      <c r="F20" s="309">
        <v>84</v>
      </c>
      <c r="G20" s="308">
        <v>2260</v>
      </c>
      <c r="H20" s="439">
        <v>88</v>
      </c>
      <c r="I20" s="446">
        <v>2301</v>
      </c>
      <c r="J20" s="309">
        <v>19</v>
      </c>
      <c r="K20" s="308">
        <v>591</v>
      </c>
      <c r="L20" s="439">
        <v>17</v>
      </c>
      <c r="M20" s="446">
        <v>322</v>
      </c>
      <c r="N20" s="310">
        <v>178</v>
      </c>
      <c r="O20" s="308">
        <v>2652</v>
      </c>
      <c r="P20" s="439">
        <v>191</v>
      </c>
      <c r="Q20" s="450">
        <v>2830</v>
      </c>
      <c r="R20" s="108">
        <f t="shared" si="0"/>
        <v>442</v>
      </c>
      <c r="S20" s="108">
        <f t="shared" si="1"/>
        <v>10583</v>
      </c>
    </row>
    <row r="21" spans="1:19" s="3" customFormat="1" ht="24.75" customHeight="1">
      <c r="A21" s="7" t="s">
        <v>13</v>
      </c>
      <c r="B21" s="92">
        <v>137</v>
      </c>
      <c r="C21" s="93">
        <v>2808</v>
      </c>
      <c r="D21" s="441">
        <v>133</v>
      </c>
      <c r="E21" s="442">
        <v>2651</v>
      </c>
      <c r="F21" s="276">
        <v>91</v>
      </c>
      <c r="G21" s="275">
        <v>1157</v>
      </c>
      <c r="H21" s="441">
        <v>96</v>
      </c>
      <c r="I21" s="447">
        <v>1184</v>
      </c>
      <c r="J21" s="276">
        <v>23</v>
      </c>
      <c r="K21" s="275">
        <v>268</v>
      </c>
      <c r="L21" s="441">
        <v>17</v>
      </c>
      <c r="M21" s="447">
        <v>296</v>
      </c>
      <c r="N21" s="236">
        <v>121</v>
      </c>
      <c r="O21" s="275">
        <v>1717</v>
      </c>
      <c r="P21" s="441">
        <v>116</v>
      </c>
      <c r="Q21" s="451">
        <v>1644</v>
      </c>
      <c r="R21" s="108">
        <f t="shared" si="0"/>
        <v>362</v>
      </c>
      <c r="S21" s="108">
        <f t="shared" si="1"/>
        <v>5775</v>
      </c>
    </row>
    <row r="22" spans="1:19" s="3" customFormat="1" ht="24.75" customHeight="1">
      <c r="A22" s="7" t="s">
        <v>14</v>
      </c>
      <c r="B22" s="90">
        <v>120</v>
      </c>
      <c r="C22" s="91">
        <v>3456</v>
      </c>
      <c r="D22" s="439">
        <v>121</v>
      </c>
      <c r="E22" s="440">
        <v>2719</v>
      </c>
      <c r="F22" s="309">
        <v>86</v>
      </c>
      <c r="G22" s="308">
        <v>860</v>
      </c>
      <c r="H22" s="439">
        <v>124</v>
      </c>
      <c r="I22" s="446">
        <v>1077</v>
      </c>
      <c r="J22" s="309">
        <v>26</v>
      </c>
      <c r="K22" s="308">
        <v>182</v>
      </c>
      <c r="L22" s="439">
        <v>22</v>
      </c>
      <c r="M22" s="446">
        <v>151</v>
      </c>
      <c r="N22" s="310">
        <v>87</v>
      </c>
      <c r="O22" s="308">
        <v>957</v>
      </c>
      <c r="P22" s="439">
        <v>102</v>
      </c>
      <c r="Q22" s="450">
        <v>895</v>
      </c>
      <c r="R22" s="108">
        <f t="shared" si="0"/>
        <v>369</v>
      </c>
      <c r="S22" s="108">
        <f t="shared" si="1"/>
        <v>4842</v>
      </c>
    </row>
    <row r="23" spans="1:19" s="3" customFormat="1" ht="24.75" customHeight="1">
      <c r="A23" s="7" t="s">
        <v>15</v>
      </c>
      <c r="B23" s="90">
        <v>88</v>
      </c>
      <c r="C23" s="91">
        <v>1830</v>
      </c>
      <c r="D23" s="439">
        <v>82</v>
      </c>
      <c r="E23" s="440">
        <v>1860</v>
      </c>
      <c r="F23" s="309">
        <v>26</v>
      </c>
      <c r="G23" s="308">
        <v>263</v>
      </c>
      <c r="H23" s="439">
        <v>28</v>
      </c>
      <c r="I23" s="446">
        <v>281</v>
      </c>
      <c r="J23" s="309">
        <v>9</v>
      </c>
      <c r="K23" s="308">
        <v>84</v>
      </c>
      <c r="L23" s="439">
        <v>4</v>
      </c>
      <c r="M23" s="446">
        <v>35</v>
      </c>
      <c r="N23" s="310">
        <v>38</v>
      </c>
      <c r="O23" s="308">
        <v>414</v>
      </c>
      <c r="P23" s="439">
        <v>44</v>
      </c>
      <c r="Q23" s="450">
        <v>500</v>
      </c>
      <c r="R23" s="108">
        <f t="shared" si="0"/>
        <v>158</v>
      </c>
      <c r="S23" s="108">
        <f t="shared" si="1"/>
        <v>2676</v>
      </c>
    </row>
    <row r="24" spans="1:19" s="3" customFormat="1" ht="24.75" customHeight="1">
      <c r="A24" s="7" t="s">
        <v>41</v>
      </c>
      <c r="B24" s="90">
        <v>93</v>
      </c>
      <c r="C24" s="91">
        <v>2488</v>
      </c>
      <c r="D24" s="439">
        <v>61</v>
      </c>
      <c r="E24" s="440">
        <v>1860</v>
      </c>
      <c r="F24" s="309">
        <v>28</v>
      </c>
      <c r="G24" s="308">
        <v>442</v>
      </c>
      <c r="H24" s="439">
        <v>30</v>
      </c>
      <c r="I24" s="446">
        <v>539</v>
      </c>
      <c r="J24" s="309">
        <v>12</v>
      </c>
      <c r="K24" s="308">
        <v>299</v>
      </c>
      <c r="L24" s="439">
        <v>8</v>
      </c>
      <c r="M24" s="446">
        <v>188</v>
      </c>
      <c r="N24" s="310">
        <v>74</v>
      </c>
      <c r="O24" s="308">
        <v>909</v>
      </c>
      <c r="P24" s="439">
        <v>56</v>
      </c>
      <c r="Q24" s="450">
        <v>683</v>
      </c>
      <c r="R24" s="108">
        <f t="shared" si="0"/>
        <v>155</v>
      </c>
      <c r="S24" s="108">
        <f t="shared" si="1"/>
        <v>3270</v>
      </c>
    </row>
    <row r="25" spans="1:19" s="3" customFormat="1" ht="24.75" customHeight="1">
      <c r="A25" s="7" t="s">
        <v>16</v>
      </c>
      <c r="B25" s="90">
        <v>90</v>
      </c>
      <c r="C25" s="91">
        <v>1502</v>
      </c>
      <c r="D25" s="439">
        <v>96</v>
      </c>
      <c r="E25" s="440">
        <v>1945</v>
      </c>
      <c r="F25" s="309">
        <v>30</v>
      </c>
      <c r="G25" s="308">
        <v>249</v>
      </c>
      <c r="H25" s="439">
        <v>36</v>
      </c>
      <c r="I25" s="446">
        <v>244</v>
      </c>
      <c r="J25" s="309">
        <v>5</v>
      </c>
      <c r="K25" s="308">
        <v>80</v>
      </c>
      <c r="L25" s="439">
        <v>4</v>
      </c>
      <c r="M25" s="446">
        <v>84</v>
      </c>
      <c r="N25" s="310">
        <v>71</v>
      </c>
      <c r="O25" s="308">
        <v>872</v>
      </c>
      <c r="P25" s="439">
        <v>73</v>
      </c>
      <c r="Q25" s="450">
        <v>956</v>
      </c>
      <c r="R25" s="108">
        <f t="shared" si="0"/>
        <v>209</v>
      </c>
      <c r="S25" s="108">
        <f t="shared" si="1"/>
        <v>3229</v>
      </c>
    </row>
    <row r="26" spans="1:19" s="3" customFormat="1" ht="24.75" customHeight="1">
      <c r="A26" s="7" t="s">
        <v>17</v>
      </c>
      <c r="B26" s="92">
        <v>288</v>
      </c>
      <c r="C26" s="93">
        <v>5760</v>
      </c>
      <c r="D26" s="441">
        <v>268</v>
      </c>
      <c r="E26" s="442">
        <v>5569</v>
      </c>
      <c r="F26" s="209">
        <v>45</v>
      </c>
      <c r="G26" s="208">
        <v>900</v>
      </c>
      <c r="H26" s="441">
        <v>86</v>
      </c>
      <c r="I26" s="447">
        <v>1779</v>
      </c>
      <c r="J26" s="209">
        <v>23</v>
      </c>
      <c r="K26" s="208">
        <v>575</v>
      </c>
      <c r="L26" s="441">
        <v>23</v>
      </c>
      <c r="M26" s="447">
        <v>479</v>
      </c>
      <c r="N26" s="210">
        <v>94</v>
      </c>
      <c r="O26" s="208">
        <v>1880</v>
      </c>
      <c r="P26" s="441">
        <v>149</v>
      </c>
      <c r="Q26" s="451">
        <v>3103</v>
      </c>
      <c r="R26" s="108">
        <f t="shared" si="0"/>
        <v>526</v>
      </c>
      <c r="S26" s="108">
        <f t="shared" si="1"/>
        <v>10930</v>
      </c>
    </row>
    <row r="27" spans="1:19" s="3" customFormat="1" ht="24.75" customHeight="1">
      <c r="A27" s="7" t="s">
        <v>18</v>
      </c>
      <c r="B27" s="92">
        <v>32</v>
      </c>
      <c r="C27" s="93">
        <v>586</v>
      </c>
      <c r="D27" s="441">
        <v>30</v>
      </c>
      <c r="E27" s="442">
        <v>551</v>
      </c>
      <c r="F27" s="276">
        <v>14</v>
      </c>
      <c r="G27" s="275">
        <v>297</v>
      </c>
      <c r="H27" s="441">
        <v>17</v>
      </c>
      <c r="I27" s="447">
        <v>313</v>
      </c>
      <c r="J27" s="276">
        <v>1</v>
      </c>
      <c r="K27" s="275">
        <v>10</v>
      </c>
      <c r="L27" s="441">
        <v>1</v>
      </c>
      <c r="M27" s="447">
        <v>4</v>
      </c>
      <c r="N27" s="236">
        <v>67</v>
      </c>
      <c r="O27" s="275">
        <v>1072</v>
      </c>
      <c r="P27" s="441">
        <v>67</v>
      </c>
      <c r="Q27" s="451">
        <v>932</v>
      </c>
      <c r="R27" s="108">
        <f t="shared" si="0"/>
        <v>115</v>
      </c>
      <c r="S27" s="108">
        <f t="shared" si="1"/>
        <v>1800</v>
      </c>
    </row>
    <row r="28" spans="1:19" s="3" customFormat="1" ht="24.75" customHeight="1">
      <c r="A28" s="7" t="s">
        <v>19</v>
      </c>
      <c r="B28" s="92">
        <v>440</v>
      </c>
      <c r="C28" s="93">
        <v>9734</v>
      </c>
      <c r="D28" s="441">
        <v>512</v>
      </c>
      <c r="E28" s="442">
        <v>10909</v>
      </c>
      <c r="F28" s="98">
        <v>310</v>
      </c>
      <c r="G28" s="93">
        <v>4716</v>
      </c>
      <c r="H28" s="441">
        <v>426</v>
      </c>
      <c r="I28" s="447">
        <v>5307</v>
      </c>
      <c r="J28" s="98">
        <v>60</v>
      </c>
      <c r="K28" s="93">
        <v>1105</v>
      </c>
      <c r="L28" s="441">
        <v>49</v>
      </c>
      <c r="M28" s="447">
        <v>676</v>
      </c>
      <c r="N28" s="102">
        <v>645</v>
      </c>
      <c r="O28" s="93">
        <v>10529</v>
      </c>
      <c r="P28" s="441">
        <v>839</v>
      </c>
      <c r="Q28" s="451">
        <v>11944</v>
      </c>
      <c r="R28" s="108">
        <f t="shared" si="0"/>
        <v>1826</v>
      </c>
      <c r="S28" s="108">
        <f t="shared" si="1"/>
        <v>28836</v>
      </c>
    </row>
    <row r="29" spans="1:19" s="3" customFormat="1" ht="24.75" customHeight="1">
      <c r="A29" s="7" t="s">
        <v>20</v>
      </c>
      <c r="B29" s="90">
        <v>98</v>
      </c>
      <c r="C29" s="91">
        <v>1633</v>
      </c>
      <c r="D29" s="439">
        <v>104</v>
      </c>
      <c r="E29" s="440">
        <v>1430</v>
      </c>
      <c r="F29" s="309">
        <v>46</v>
      </c>
      <c r="G29" s="308">
        <v>573</v>
      </c>
      <c r="H29" s="439">
        <v>62</v>
      </c>
      <c r="I29" s="446">
        <v>849</v>
      </c>
      <c r="J29" s="309">
        <v>11</v>
      </c>
      <c r="K29" s="308">
        <v>387</v>
      </c>
      <c r="L29" s="439">
        <v>7</v>
      </c>
      <c r="M29" s="446">
        <v>203</v>
      </c>
      <c r="N29" s="310">
        <v>60</v>
      </c>
      <c r="O29" s="308">
        <v>825</v>
      </c>
      <c r="P29" s="439">
        <v>85</v>
      </c>
      <c r="Q29" s="450">
        <v>1169</v>
      </c>
      <c r="R29" s="108">
        <f t="shared" si="0"/>
        <v>258</v>
      </c>
      <c r="S29" s="108">
        <f t="shared" si="1"/>
        <v>3651</v>
      </c>
    </row>
    <row r="30" spans="1:19" s="3" customFormat="1" ht="24.75" customHeight="1">
      <c r="A30" s="7" t="s">
        <v>21</v>
      </c>
      <c r="B30" s="90">
        <v>101</v>
      </c>
      <c r="C30" s="91">
        <v>4247</v>
      </c>
      <c r="D30" s="439">
        <v>101</v>
      </c>
      <c r="E30" s="440">
        <v>4117</v>
      </c>
      <c r="F30" s="309">
        <v>29</v>
      </c>
      <c r="G30" s="308">
        <v>370</v>
      </c>
      <c r="H30" s="439">
        <v>29</v>
      </c>
      <c r="I30" s="446">
        <v>304</v>
      </c>
      <c r="J30" s="309">
        <v>14</v>
      </c>
      <c r="K30" s="308">
        <v>483</v>
      </c>
      <c r="L30" s="439">
        <v>9</v>
      </c>
      <c r="M30" s="446">
        <v>237</v>
      </c>
      <c r="N30" s="310">
        <v>53</v>
      </c>
      <c r="O30" s="308">
        <v>753</v>
      </c>
      <c r="P30" s="439">
        <v>56</v>
      </c>
      <c r="Q30" s="450">
        <v>774</v>
      </c>
      <c r="R30" s="108">
        <f t="shared" si="0"/>
        <v>195</v>
      </c>
      <c r="S30" s="108">
        <f t="shared" si="1"/>
        <v>5432</v>
      </c>
    </row>
    <row r="31" spans="1:19" s="3" customFormat="1" ht="24.75" customHeight="1">
      <c r="A31" s="7" t="s">
        <v>23</v>
      </c>
      <c r="B31" s="90">
        <v>76</v>
      </c>
      <c r="C31" s="91">
        <v>1360</v>
      </c>
      <c r="D31" s="439">
        <v>73</v>
      </c>
      <c r="E31" s="440">
        <v>1212</v>
      </c>
      <c r="F31" s="309">
        <v>16</v>
      </c>
      <c r="G31" s="308">
        <v>267</v>
      </c>
      <c r="H31" s="439">
        <v>15</v>
      </c>
      <c r="I31" s="446">
        <v>238</v>
      </c>
      <c r="J31" s="309">
        <v>12</v>
      </c>
      <c r="K31" s="308">
        <v>228</v>
      </c>
      <c r="L31" s="439">
        <v>12</v>
      </c>
      <c r="M31" s="446">
        <v>203</v>
      </c>
      <c r="N31" s="310">
        <v>20</v>
      </c>
      <c r="O31" s="308">
        <v>358</v>
      </c>
      <c r="P31" s="439">
        <v>19</v>
      </c>
      <c r="Q31" s="450">
        <v>319</v>
      </c>
      <c r="R31" s="108">
        <f t="shared" si="0"/>
        <v>119</v>
      </c>
      <c r="S31" s="108">
        <f t="shared" si="1"/>
        <v>1972</v>
      </c>
    </row>
    <row r="32" spans="1:19" s="3" customFormat="1" ht="24.75" customHeight="1">
      <c r="A32" s="7" t="s">
        <v>22</v>
      </c>
      <c r="B32" s="90">
        <v>35</v>
      </c>
      <c r="C32" s="91">
        <v>490</v>
      </c>
      <c r="D32" s="439">
        <v>39</v>
      </c>
      <c r="E32" s="440">
        <v>559</v>
      </c>
      <c r="F32" s="301">
        <v>32</v>
      </c>
      <c r="G32" s="300">
        <v>288</v>
      </c>
      <c r="H32" s="439">
        <v>28</v>
      </c>
      <c r="I32" s="446">
        <v>235</v>
      </c>
      <c r="J32" s="301">
        <v>3</v>
      </c>
      <c r="K32" s="300">
        <v>18</v>
      </c>
      <c r="L32" s="439">
        <v>3</v>
      </c>
      <c r="M32" s="446">
        <v>27</v>
      </c>
      <c r="N32" s="302">
        <v>42</v>
      </c>
      <c r="O32" s="300">
        <v>336</v>
      </c>
      <c r="P32" s="439">
        <v>46</v>
      </c>
      <c r="Q32" s="450">
        <v>418</v>
      </c>
      <c r="R32" s="108">
        <f t="shared" si="0"/>
        <v>116</v>
      </c>
      <c r="S32" s="108">
        <f t="shared" si="1"/>
        <v>1239</v>
      </c>
    </row>
    <row r="33" spans="1:19" s="3" customFormat="1" ht="24.75" customHeight="1">
      <c r="A33" s="7" t="s">
        <v>24</v>
      </c>
      <c r="B33" s="92">
        <v>54</v>
      </c>
      <c r="C33" s="93">
        <v>1890</v>
      </c>
      <c r="D33" s="441">
        <v>55</v>
      </c>
      <c r="E33" s="442">
        <v>1706</v>
      </c>
      <c r="F33" s="276">
        <v>37</v>
      </c>
      <c r="G33" s="99">
        <v>740</v>
      </c>
      <c r="H33" s="441">
        <v>35</v>
      </c>
      <c r="I33" s="447">
        <v>773</v>
      </c>
      <c r="J33" s="276">
        <v>11</v>
      </c>
      <c r="K33" s="99">
        <v>492</v>
      </c>
      <c r="L33" s="441">
        <v>14</v>
      </c>
      <c r="M33" s="447">
        <v>604</v>
      </c>
      <c r="N33" s="236">
        <v>71</v>
      </c>
      <c r="O33" s="99">
        <v>852</v>
      </c>
      <c r="P33" s="441">
        <v>86</v>
      </c>
      <c r="Q33" s="451">
        <v>1101</v>
      </c>
      <c r="R33" s="108">
        <f t="shared" si="0"/>
        <v>190</v>
      </c>
      <c r="S33" s="108">
        <f t="shared" si="1"/>
        <v>4184</v>
      </c>
    </row>
    <row r="34" spans="1:19" s="3" customFormat="1" ht="24.75" customHeight="1">
      <c r="A34" s="7" t="s">
        <v>25</v>
      </c>
      <c r="B34" s="92">
        <v>30</v>
      </c>
      <c r="C34" s="93">
        <v>600</v>
      </c>
      <c r="D34" s="441">
        <v>24</v>
      </c>
      <c r="E34" s="442">
        <v>596</v>
      </c>
      <c r="F34" s="276">
        <v>20</v>
      </c>
      <c r="G34" s="275">
        <v>300</v>
      </c>
      <c r="H34" s="441">
        <v>17</v>
      </c>
      <c r="I34" s="447">
        <v>228</v>
      </c>
      <c r="J34" s="276">
        <v>3</v>
      </c>
      <c r="K34" s="275">
        <v>45</v>
      </c>
      <c r="L34" s="441">
        <v>3</v>
      </c>
      <c r="M34" s="447">
        <v>46</v>
      </c>
      <c r="N34" s="236">
        <v>52</v>
      </c>
      <c r="O34" s="275">
        <v>624</v>
      </c>
      <c r="P34" s="441">
        <v>52</v>
      </c>
      <c r="Q34" s="451">
        <v>645</v>
      </c>
      <c r="R34" s="108">
        <f t="shared" si="0"/>
        <v>96</v>
      </c>
      <c r="S34" s="108">
        <f t="shared" si="1"/>
        <v>1515</v>
      </c>
    </row>
    <row r="35" spans="1:19" s="3" customFormat="1" ht="24.75" customHeight="1">
      <c r="A35" s="7" t="s">
        <v>27</v>
      </c>
      <c r="B35" s="90">
        <v>15</v>
      </c>
      <c r="C35" s="91">
        <v>360</v>
      </c>
      <c r="D35" s="439">
        <v>12</v>
      </c>
      <c r="E35" s="440">
        <v>330</v>
      </c>
      <c r="F35" s="416">
        <v>1</v>
      </c>
      <c r="G35" s="415">
        <v>15</v>
      </c>
      <c r="H35" s="439">
        <v>4</v>
      </c>
      <c r="I35" s="446">
        <v>104</v>
      </c>
      <c r="J35" s="416">
        <v>3</v>
      </c>
      <c r="K35" s="415">
        <v>60</v>
      </c>
      <c r="L35" s="439">
        <v>3</v>
      </c>
      <c r="M35" s="446">
        <v>66</v>
      </c>
      <c r="N35" s="417">
        <v>8</v>
      </c>
      <c r="O35" s="415">
        <v>120</v>
      </c>
      <c r="P35" s="439">
        <v>2</v>
      </c>
      <c r="Q35" s="450">
        <v>18</v>
      </c>
      <c r="R35" s="108">
        <f t="shared" si="0"/>
        <v>21</v>
      </c>
      <c r="S35" s="108">
        <f t="shared" si="1"/>
        <v>518</v>
      </c>
    </row>
    <row r="36" spans="1:19" s="3" customFormat="1" ht="24.75" customHeight="1">
      <c r="A36" s="7" t="s">
        <v>26</v>
      </c>
      <c r="B36" s="90">
        <v>17</v>
      </c>
      <c r="C36" s="91">
        <v>595</v>
      </c>
      <c r="D36" s="439">
        <v>14</v>
      </c>
      <c r="E36" s="440">
        <v>604</v>
      </c>
      <c r="F36" s="404">
        <v>1</v>
      </c>
      <c r="G36" s="403">
        <v>35</v>
      </c>
      <c r="H36" s="439">
        <v>1</v>
      </c>
      <c r="I36" s="446">
        <v>1</v>
      </c>
      <c r="J36" s="404">
        <v>1</v>
      </c>
      <c r="K36" s="403">
        <v>35</v>
      </c>
      <c r="L36" s="439">
        <v>1</v>
      </c>
      <c r="M36" s="446">
        <v>4</v>
      </c>
      <c r="N36" s="405">
        <v>1</v>
      </c>
      <c r="O36" s="403">
        <v>35</v>
      </c>
      <c r="P36" s="439">
        <v>4</v>
      </c>
      <c r="Q36" s="450">
        <v>76</v>
      </c>
      <c r="R36" s="108">
        <f t="shared" si="0"/>
        <v>20</v>
      </c>
      <c r="S36" s="108">
        <f t="shared" si="1"/>
        <v>685</v>
      </c>
    </row>
    <row r="37" spans="1:19" s="3" customFormat="1" ht="24.75" customHeight="1">
      <c r="A37" s="7" t="s">
        <v>28</v>
      </c>
      <c r="B37" s="90">
        <v>5</v>
      </c>
      <c r="C37" s="91">
        <v>90</v>
      </c>
      <c r="D37" s="439">
        <v>5</v>
      </c>
      <c r="E37" s="440">
        <v>90</v>
      </c>
      <c r="F37" s="428">
        <v>1</v>
      </c>
      <c r="G37" s="427">
        <v>18</v>
      </c>
      <c r="H37" s="439">
        <v>1</v>
      </c>
      <c r="I37" s="446">
        <v>20</v>
      </c>
      <c r="J37" s="428">
        <v>0</v>
      </c>
      <c r="K37" s="427">
        <v>0</v>
      </c>
      <c r="L37" s="439">
        <v>0</v>
      </c>
      <c r="M37" s="446">
        <v>0</v>
      </c>
      <c r="N37" s="429">
        <v>1</v>
      </c>
      <c r="O37" s="427">
        <v>18</v>
      </c>
      <c r="P37" s="439">
        <v>1</v>
      </c>
      <c r="Q37" s="450">
        <v>20</v>
      </c>
      <c r="R37" s="108">
        <f t="shared" si="0"/>
        <v>7</v>
      </c>
      <c r="S37" s="108">
        <f t="shared" si="1"/>
        <v>130</v>
      </c>
    </row>
    <row r="38" spans="1:19" s="3" customFormat="1" ht="24.75" customHeight="1">
      <c r="A38" s="7" t="s">
        <v>0</v>
      </c>
      <c r="B38" s="90">
        <v>471</v>
      </c>
      <c r="C38" s="91">
        <v>10605</v>
      </c>
      <c r="D38" s="443">
        <v>457</v>
      </c>
      <c r="E38" s="440">
        <v>10630</v>
      </c>
      <c r="F38" s="97">
        <v>550</v>
      </c>
      <c r="G38" s="91">
        <v>11252</v>
      </c>
      <c r="H38" s="439">
        <v>578</v>
      </c>
      <c r="I38" s="446">
        <v>11297</v>
      </c>
      <c r="J38" s="97">
        <v>163</v>
      </c>
      <c r="K38" s="91">
        <v>2739</v>
      </c>
      <c r="L38" s="439">
        <v>151</v>
      </c>
      <c r="M38" s="446">
        <v>2276</v>
      </c>
      <c r="N38" s="101">
        <v>924</v>
      </c>
      <c r="O38" s="91">
        <v>15031</v>
      </c>
      <c r="P38" s="439">
        <v>916</v>
      </c>
      <c r="Q38" s="450">
        <v>14442</v>
      </c>
      <c r="R38" s="108">
        <f t="shared" si="0"/>
        <v>2102</v>
      </c>
      <c r="S38" s="108">
        <f t="shared" si="1"/>
        <v>38645</v>
      </c>
    </row>
    <row r="39" spans="1:19" s="3" customFormat="1" ht="24.75" customHeight="1">
      <c r="A39" s="7" t="s">
        <v>29</v>
      </c>
      <c r="B39" s="90">
        <v>120</v>
      </c>
      <c r="C39" s="91">
        <v>2230</v>
      </c>
      <c r="D39" s="439">
        <v>81</v>
      </c>
      <c r="E39" s="440">
        <v>2005</v>
      </c>
      <c r="F39" s="124">
        <v>25</v>
      </c>
      <c r="G39" s="123">
        <v>325</v>
      </c>
      <c r="H39" s="439">
        <v>17</v>
      </c>
      <c r="I39" s="446">
        <v>255</v>
      </c>
      <c r="J39" s="124">
        <v>7</v>
      </c>
      <c r="K39" s="123">
        <v>70</v>
      </c>
      <c r="L39" s="439">
        <v>5</v>
      </c>
      <c r="M39" s="446">
        <v>104</v>
      </c>
      <c r="N39" s="125">
        <v>57</v>
      </c>
      <c r="O39" s="123">
        <v>1170</v>
      </c>
      <c r="P39" s="439">
        <v>53</v>
      </c>
      <c r="Q39" s="450">
        <v>1235</v>
      </c>
      <c r="R39" s="108">
        <f t="shared" si="0"/>
        <v>156</v>
      </c>
      <c r="S39" s="108">
        <f t="shared" si="1"/>
        <v>3599</v>
      </c>
    </row>
    <row r="40" spans="1:19" s="3" customFormat="1" ht="24.75" customHeight="1">
      <c r="A40" s="7" t="s">
        <v>30</v>
      </c>
      <c r="B40" s="90">
        <v>193</v>
      </c>
      <c r="C40" s="91">
        <v>6794</v>
      </c>
      <c r="D40" s="439">
        <v>186</v>
      </c>
      <c r="E40" s="440">
        <v>6286</v>
      </c>
      <c r="F40" s="309">
        <v>63</v>
      </c>
      <c r="G40" s="308">
        <v>730</v>
      </c>
      <c r="H40" s="439">
        <v>53</v>
      </c>
      <c r="I40" s="446">
        <v>634</v>
      </c>
      <c r="J40" s="309">
        <v>11</v>
      </c>
      <c r="K40" s="308">
        <v>180</v>
      </c>
      <c r="L40" s="439">
        <v>13</v>
      </c>
      <c r="M40" s="446">
        <v>245</v>
      </c>
      <c r="N40" s="310">
        <v>90</v>
      </c>
      <c r="O40" s="308">
        <v>910</v>
      </c>
      <c r="P40" s="439">
        <v>88</v>
      </c>
      <c r="Q40" s="450">
        <v>917</v>
      </c>
      <c r="R40" s="108">
        <f t="shared" si="0"/>
        <v>340</v>
      </c>
      <c r="S40" s="108">
        <f t="shared" si="1"/>
        <v>8082</v>
      </c>
    </row>
    <row r="41" spans="1:19" s="3" customFormat="1" ht="24.75" customHeight="1">
      <c r="A41" s="7" t="s">
        <v>31</v>
      </c>
      <c r="B41" s="92">
        <v>40</v>
      </c>
      <c r="C41" s="93">
        <v>640</v>
      </c>
      <c r="D41" s="441">
        <v>40</v>
      </c>
      <c r="E41" s="442">
        <v>583</v>
      </c>
      <c r="F41" s="276">
        <v>18</v>
      </c>
      <c r="G41" s="275">
        <v>198</v>
      </c>
      <c r="H41" s="441">
        <v>27</v>
      </c>
      <c r="I41" s="447">
        <v>305</v>
      </c>
      <c r="J41" s="276">
        <v>10</v>
      </c>
      <c r="K41" s="275">
        <v>190</v>
      </c>
      <c r="L41" s="441">
        <v>7</v>
      </c>
      <c r="M41" s="447">
        <v>154</v>
      </c>
      <c r="N41" s="236">
        <v>40</v>
      </c>
      <c r="O41" s="275">
        <v>520</v>
      </c>
      <c r="P41" s="441">
        <v>43</v>
      </c>
      <c r="Q41" s="451">
        <v>594</v>
      </c>
      <c r="R41" s="108">
        <f t="shared" si="0"/>
        <v>117</v>
      </c>
      <c r="S41" s="108">
        <f t="shared" si="1"/>
        <v>1636</v>
      </c>
    </row>
    <row r="42" spans="1:19" s="3" customFormat="1" ht="24.75" customHeight="1">
      <c r="A42" s="7" t="s">
        <v>32</v>
      </c>
      <c r="B42" s="90">
        <v>28</v>
      </c>
      <c r="C42" s="91">
        <v>561</v>
      </c>
      <c r="D42" s="439">
        <v>26</v>
      </c>
      <c r="E42" s="440">
        <v>723</v>
      </c>
      <c r="F42" s="355">
        <v>8</v>
      </c>
      <c r="G42" s="354">
        <v>239</v>
      </c>
      <c r="H42" s="439">
        <v>10</v>
      </c>
      <c r="I42" s="446">
        <v>266</v>
      </c>
      <c r="J42" s="355">
        <v>3</v>
      </c>
      <c r="K42" s="354">
        <v>20</v>
      </c>
      <c r="L42" s="439">
        <v>2</v>
      </c>
      <c r="M42" s="446">
        <v>21</v>
      </c>
      <c r="N42" s="356">
        <v>10</v>
      </c>
      <c r="O42" s="354">
        <v>192</v>
      </c>
      <c r="P42" s="439">
        <v>17</v>
      </c>
      <c r="Q42" s="450">
        <v>264</v>
      </c>
      <c r="R42" s="108">
        <f t="shared" si="0"/>
        <v>55</v>
      </c>
      <c r="S42" s="108">
        <f t="shared" si="1"/>
        <v>1274</v>
      </c>
    </row>
    <row r="43" spans="1:19" s="3" customFormat="1" ht="24.75" customHeight="1">
      <c r="A43" s="7" t="s">
        <v>33</v>
      </c>
      <c r="B43" s="90">
        <v>294</v>
      </c>
      <c r="C43" s="91">
        <v>5057</v>
      </c>
      <c r="D43" s="439">
        <v>257</v>
      </c>
      <c r="E43" s="440">
        <v>4535</v>
      </c>
      <c r="F43" s="97">
        <v>97</v>
      </c>
      <c r="G43" s="91">
        <v>1028</v>
      </c>
      <c r="H43" s="448">
        <v>88</v>
      </c>
      <c r="I43" s="446">
        <v>993</v>
      </c>
      <c r="J43" s="97">
        <v>30</v>
      </c>
      <c r="K43" s="91">
        <v>321</v>
      </c>
      <c r="L43" s="439">
        <v>29</v>
      </c>
      <c r="M43" s="446">
        <v>300</v>
      </c>
      <c r="N43" s="101">
        <v>138</v>
      </c>
      <c r="O43" s="91">
        <v>1366</v>
      </c>
      <c r="P43" s="439">
        <v>200</v>
      </c>
      <c r="Q43" s="450">
        <v>2189</v>
      </c>
      <c r="R43" s="108">
        <f t="shared" si="0"/>
        <v>574</v>
      </c>
      <c r="S43" s="108">
        <f t="shared" si="1"/>
        <v>8017</v>
      </c>
    </row>
    <row r="44" spans="1:19" s="3" customFormat="1" ht="24.75" customHeight="1">
      <c r="A44" s="7" t="s">
        <v>34</v>
      </c>
      <c r="B44" s="90">
        <v>77</v>
      </c>
      <c r="C44" s="91">
        <v>1969</v>
      </c>
      <c r="D44" s="439">
        <v>70</v>
      </c>
      <c r="E44" s="440">
        <v>1768</v>
      </c>
      <c r="F44" s="138">
        <v>28</v>
      </c>
      <c r="G44" s="137">
        <v>367</v>
      </c>
      <c r="H44" s="439">
        <v>26</v>
      </c>
      <c r="I44" s="446">
        <v>322</v>
      </c>
      <c r="J44" s="138">
        <v>4</v>
      </c>
      <c r="K44" s="137">
        <v>44</v>
      </c>
      <c r="L44" s="439">
        <v>3</v>
      </c>
      <c r="M44" s="446">
        <v>46</v>
      </c>
      <c r="N44" s="139">
        <v>50</v>
      </c>
      <c r="O44" s="137">
        <v>561</v>
      </c>
      <c r="P44" s="439">
        <v>51</v>
      </c>
      <c r="Q44" s="450">
        <v>556</v>
      </c>
      <c r="R44" s="108">
        <f t="shared" si="0"/>
        <v>150</v>
      </c>
      <c r="S44" s="108">
        <f t="shared" si="1"/>
        <v>2692</v>
      </c>
    </row>
    <row r="45" spans="1:19" s="3" customFormat="1" ht="24.75" customHeight="1">
      <c r="A45" s="7" t="s">
        <v>35</v>
      </c>
      <c r="B45" s="90">
        <v>78</v>
      </c>
      <c r="C45" s="91">
        <v>2149</v>
      </c>
      <c r="D45" s="439">
        <v>79</v>
      </c>
      <c r="E45" s="440">
        <v>1890</v>
      </c>
      <c r="F45" s="220">
        <v>41</v>
      </c>
      <c r="G45" s="219">
        <v>685</v>
      </c>
      <c r="H45" s="439">
        <v>41</v>
      </c>
      <c r="I45" s="446">
        <v>510</v>
      </c>
      <c r="J45" s="220">
        <v>5</v>
      </c>
      <c r="K45" s="219">
        <v>62</v>
      </c>
      <c r="L45" s="439">
        <v>7</v>
      </c>
      <c r="M45" s="446">
        <v>80</v>
      </c>
      <c r="N45" s="221">
        <v>59</v>
      </c>
      <c r="O45" s="219">
        <v>708</v>
      </c>
      <c r="P45" s="439">
        <v>60</v>
      </c>
      <c r="Q45" s="450">
        <v>709</v>
      </c>
      <c r="R45" s="108">
        <f t="shared" si="0"/>
        <v>187</v>
      </c>
      <c r="S45" s="108">
        <f t="shared" si="1"/>
        <v>3189</v>
      </c>
    </row>
    <row r="46" spans="1:19" s="3" customFormat="1" ht="24.75" customHeight="1">
      <c r="A46" s="7" t="s">
        <v>36</v>
      </c>
      <c r="B46" s="90">
        <v>49</v>
      </c>
      <c r="C46" s="91">
        <v>1415</v>
      </c>
      <c r="D46" s="439">
        <v>50</v>
      </c>
      <c r="E46" s="440">
        <v>1392</v>
      </c>
      <c r="F46" s="309">
        <v>41</v>
      </c>
      <c r="G46" s="308">
        <v>478</v>
      </c>
      <c r="H46" s="439">
        <v>42</v>
      </c>
      <c r="I46" s="446">
        <v>439</v>
      </c>
      <c r="J46" s="309">
        <v>5</v>
      </c>
      <c r="K46" s="308">
        <v>75</v>
      </c>
      <c r="L46" s="439">
        <v>6</v>
      </c>
      <c r="M46" s="446">
        <v>66</v>
      </c>
      <c r="N46" s="310">
        <v>38</v>
      </c>
      <c r="O46" s="308">
        <v>554</v>
      </c>
      <c r="P46" s="439">
        <v>47</v>
      </c>
      <c r="Q46" s="450">
        <v>676</v>
      </c>
      <c r="R46" s="108">
        <f t="shared" si="0"/>
        <v>145</v>
      </c>
      <c r="S46" s="108">
        <f t="shared" si="1"/>
        <v>2573</v>
      </c>
    </row>
    <row r="47" spans="1:19" s="3" customFormat="1" ht="24.75" customHeight="1">
      <c r="A47" s="7" t="s">
        <v>37</v>
      </c>
      <c r="B47" s="90">
        <v>70</v>
      </c>
      <c r="C47" s="91">
        <v>1686</v>
      </c>
      <c r="D47" s="439">
        <v>72</v>
      </c>
      <c r="E47" s="440">
        <v>1539</v>
      </c>
      <c r="F47" s="312">
        <v>31</v>
      </c>
      <c r="G47" s="311">
        <v>253</v>
      </c>
      <c r="H47" s="439">
        <v>33</v>
      </c>
      <c r="I47" s="446">
        <v>236</v>
      </c>
      <c r="J47" s="312">
        <v>5</v>
      </c>
      <c r="K47" s="311">
        <v>91</v>
      </c>
      <c r="L47" s="439">
        <v>5</v>
      </c>
      <c r="M47" s="446">
        <v>44</v>
      </c>
      <c r="N47" s="313">
        <v>51</v>
      </c>
      <c r="O47" s="311">
        <v>679</v>
      </c>
      <c r="P47" s="439">
        <v>52</v>
      </c>
      <c r="Q47" s="450">
        <v>614</v>
      </c>
      <c r="R47" s="108">
        <f t="shared" si="0"/>
        <v>162</v>
      </c>
      <c r="S47" s="108">
        <f t="shared" si="1"/>
        <v>2433</v>
      </c>
    </row>
    <row r="48" spans="1:19" s="3" customFormat="1" ht="24.75" customHeight="1">
      <c r="A48" s="7" t="s">
        <v>38</v>
      </c>
      <c r="B48" s="90">
        <v>21</v>
      </c>
      <c r="C48" s="91">
        <v>516</v>
      </c>
      <c r="D48" s="439">
        <v>16</v>
      </c>
      <c r="E48" s="440">
        <v>478</v>
      </c>
      <c r="F48" s="367">
        <v>9</v>
      </c>
      <c r="G48" s="366">
        <v>124</v>
      </c>
      <c r="H48" s="439">
        <v>12</v>
      </c>
      <c r="I48" s="446">
        <v>147</v>
      </c>
      <c r="J48" s="367">
        <v>4</v>
      </c>
      <c r="K48" s="366">
        <v>73</v>
      </c>
      <c r="L48" s="439">
        <v>1</v>
      </c>
      <c r="M48" s="446">
        <v>16</v>
      </c>
      <c r="N48" s="368">
        <v>14</v>
      </c>
      <c r="O48" s="366">
        <v>208</v>
      </c>
      <c r="P48" s="439">
        <v>24</v>
      </c>
      <c r="Q48" s="450">
        <v>284</v>
      </c>
      <c r="R48" s="108">
        <f t="shared" si="0"/>
        <v>53</v>
      </c>
      <c r="S48" s="108">
        <f t="shared" si="1"/>
        <v>925</v>
      </c>
    </row>
    <row r="49" spans="1:19" s="3" customFormat="1" ht="24.75" customHeight="1">
      <c r="A49" s="7" t="s">
        <v>39</v>
      </c>
      <c r="B49" s="92">
        <v>14</v>
      </c>
      <c r="C49" s="93">
        <v>476</v>
      </c>
      <c r="D49" s="441">
        <v>15</v>
      </c>
      <c r="E49" s="442">
        <v>472</v>
      </c>
      <c r="F49" s="379">
        <v>5</v>
      </c>
      <c r="G49" s="378">
        <v>110</v>
      </c>
      <c r="H49" s="441">
        <v>3</v>
      </c>
      <c r="I49" s="447">
        <v>19</v>
      </c>
      <c r="J49" s="379">
        <v>1</v>
      </c>
      <c r="K49" s="378">
        <v>20</v>
      </c>
      <c r="L49" s="441">
        <v>1</v>
      </c>
      <c r="M49" s="447">
        <v>4</v>
      </c>
      <c r="N49" s="380">
        <v>7</v>
      </c>
      <c r="O49" s="378">
        <v>112</v>
      </c>
      <c r="P49" s="441">
        <v>10</v>
      </c>
      <c r="Q49" s="451">
        <v>151</v>
      </c>
      <c r="R49" s="108">
        <f t="shared" si="0"/>
        <v>29</v>
      </c>
      <c r="S49" s="108">
        <f t="shared" si="1"/>
        <v>646</v>
      </c>
    </row>
    <row r="50" spans="1:19" s="3" customFormat="1" ht="24.75" customHeight="1" thickBot="1">
      <c r="A50" s="8" t="s">
        <v>40</v>
      </c>
      <c r="B50" s="94">
        <v>33</v>
      </c>
      <c r="C50" s="95">
        <v>789</v>
      </c>
      <c r="D50" s="444">
        <v>28</v>
      </c>
      <c r="E50" s="445">
        <v>676</v>
      </c>
      <c r="F50" s="392">
        <v>4</v>
      </c>
      <c r="G50" s="391">
        <v>20</v>
      </c>
      <c r="H50" s="444">
        <v>6</v>
      </c>
      <c r="I50" s="449">
        <v>38</v>
      </c>
      <c r="J50" s="392">
        <v>1</v>
      </c>
      <c r="K50" s="391">
        <v>3</v>
      </c>
      <c r="L50" s="444">
        <v>2</v>
      </c>
      <c r="M50" s="449">
        <v>35</v>
      </c>
      <c r="N50" s="393">
        <v>6</v>
      </c>
      <c r="O50" s="391">
        <v>125</v>
      </c>
      <c r="P50" s="444">
        <v>8</v>
      </c>
      <c r="Q50" s="452">
        <v>125</v>
      </c>
      <c r="R50" s="108">
        <f t="shared" si="0"/>
        <v>44</v>
      </c>
      <c r="S50" s="108">
        <f t="shared" si="1"/>
        <v>874</v>
      </c>
    </row>
    <row r="51" spans="1:17" s="19" customFormat="1" ht="36.75" customHeight="1" thickBot="1">
      <c r="A51" s="52" t="s">
        <v>43</v>
      </c>
      <c r="B51" s="82">
        <f>SUM(B8:B50)</f>
        <v>8612</v>
      </c>
      <c r="C51" s="83">
        <f aca="true" t="shared" si="2" ref="C51:O51">SUM(C8:C50)</f>
        <v>218975</v>
      </c>
      <c r="D51" s="84">
        <f>SUM(D8:D50)</f>
        <v>8222</v>
      </c>
      <c r="E51" s="83">
        <f>SUM(E8:E50)</f>
        <v>206979</v>
      </c>
      <c r="F51" s="85">
        <f t="shared" si="2"/>
        <v>4701</v>
      </c>
      <c r="G51" s="83">
        <f t="shared" si="2"/>
        <v>90562</v>
      </c>
      <c r="H51" s="84">
        <f>SUM(H8:H50)</f>
        <v>4961</v>
      </c>
      <c r="I51" s="86">
        <f>SUM(I8:I50)</f>
        <v>87970</v>
      </c>
      <c r="J51" s="85">
        <f t="shared" si="2"/>
        <v>1263</v>
      </c>
      <c r="K51" s="83">
        <f t="shared" si="2"/>
        <v>29417</v>
      </c>
      <c r="L51" s="84">
        <f>SUM(L8:L50)</f>
        <v>1181</v>
      </c>
      <c r="M51" s="86">
        <f>SUM(M8:M50)</f>
        <v>23639</v>
      </c>
      <c r="N51" s="87">
        <f t="shared" si="2"/>
        <v>8373</v>
      </c>
      <c r="O51" s="83">
        <f t="shared" si="2"/>
        <v>133771</v>
      </c>
      <c r="P51" s="84">
        <f>SUM(P8:P50)</f>
        <v>8589</v>
      </c>
      <c r="Q51" s="83">
        <f>SUM(Q8:Q50)</f>
        <v>135752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L6:M6"/>
    <mergeCell ref="N3:Q3"/>
    <mergeCell ref="N6:O6"/>
    <mergeCell ref="K3:M3"/>
    <mergeCell ref="P6:Q6"/>
    <mergeCell ref="J6:K6"/>
    <mergeCell ref="F5:I5"/>
    <mergeCell ref="N5:Q5"/>
    <mergeCell ref="H6:I6"/>
    <mergeCell ref="A4:A7"/>
    <mergeCell ref="D6:E6"/>
    <mergeCell ref="B6:C6"/>
    <mergeCell ref="F6:G6"/>
    <mergeCell ref="B4:Q4"/>
    <mergeCell ref="B5:E5"/>
    <mergeCell ref="J5:M5"/>
  </mergeCells>
  <printOptions horizont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N1" sqref="N1:O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hidden="1" customWidth="1"/>
    <col min="15" max="15" width="0" style="9" hidden="1" customWidth="1"/>
    <col min="16" max="16384" width="9.00390625" style="9" customWidth="1"/>
  </cols>
  <sheetData>
    <row r="1" ht="36" customHeight="1">
      <c r="A1" s="27" t="s">
        <v>74</v>
      </c>
    </row>
    <row r="2" ht="32.25" customHeight="1">
      <c r="A2" s="28" t="s">
        <v>69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476"/>
      <c r="L3" s="495"/>
      <c r="M3" s="495"/>
    </row>
    <row r="4" spans="1:13" s="2" customFormat="1" ht="31.5" customHeight="1" thickBot="1">
      <c r="A4" s="487" t="s">
        <v>42</v>
      </c>
      <c r="B4" s="491" t="s">
        <v>61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3"/>
    </row>
    <row r="5" spans="1:13" s="2" customFormat="1" ht="33.75" customHeight="1" thickBot="1">
      <c r="A5" s="488"/>
      <c r="B5" s="494" t="s">
        <v>49</v>
      </c>
      <c r="C5" s="484"/>
      <c r="D5" s="485"/>
      <c r="E5" s="485"/>
      <c r="F5" s="480" t="s">
        <v>50</v>
      </c>
      <c r="G5" s="481"/>
      <c r="H5" s="482"/>
      <c r="I5" s="483"/>
      <c r="J5" s="484" t="s">
        <v>54</v>
      </c>
      <c r="K5" s="484"/>
      <c r="L5" s="485"/>
      <c r="M5" s="486"/>
    </row>
    <row r="6" spans="1:13" s="2" customFormat="1" ht="62.25" customHeight="1">
      <c r="A6" s="489"/>
      <c r="B6" s="468" t="s">
        <v>66</v>
      </c>
      <c r="C6" s="469"/>
      <c r="D6" s="470" t="s">
        <v>75</v>
      </c>
      <c r="E6" s="471"/>
      <c r="F6" s="468" t="s">
        <v>66</v>
      </c>
      <c r="G6" s="469"/>
      <c r="H6" s="470" t="s">
        <v>75</v>
      </c>
      <c r="I6" s="471"/>
      <c r="J6" s="468" t="s">
        <v>66</v>
      </c>
      <c r="K6" s="469"/>
      <c r="L6" s="470" t="s">
        <v>75</v>
      </c>
      <c r="M6" s="477"/>
    </row>
    <row r="7" spans="1:13" s="2" customFormat="1" ht="42" customHeight="1" thickBot="1">
      <c r="A7" s="490"/>
      <c r="B7" s="88" t="s">
        <v>57</v>
      </c>
      <c r="C7" s="89" t="s">
        <v>45</v>
      </c>
      <c r="D7" s="80" t="s">
        <v>57</v>
      </c>
      <c r="E7" s="81" t="s">
        <v>45</v>
      </c>
      <c r="F7" s="96" t="s">
        <v>57</v>
      </c>
      <c r="G7" s="89" t="s">
        <v>45</v>
      </c>
      <c r="H7" s="80" t="s">
        <v>57</v>
      </c>
      <c r="I7" s="104" t="s">
        <v>45</v>
      </c>
      <c r="J7" s="100" t="s">
        <v>57</v>
      </c>
      <c r="K7" s="89" t="s">
        <v>45</v>
      </c>
      <c r="L7" s="80" t="s">
        <v>57</v>
      </c>
      <c r="M7" s="105" t="s">
        <v>45</v>
      </c>
    </row>
    <row r="8" spans="1:15" ht="24.75" customHeight="1">
      <c r="A8" s="6" t="s">
        <v>44</v>
      </c>
      <c r="B8" s="285">
        <v>1742</v>
      </c>
      <c r="C8" s="286">
        <v>252661</v>
      </c>
      <c r="D8" s="439">
        <v>1676</v>
      </c>
      <c r="E8" s="440">
        <v>232148</v>
      </c>
      <c r="F8" s="284">
        <v>193</v>
      </c>
      <c r="G8" s="283">
        <v>21423</v>
      </c>
      <c r="H8" s="439">
        <v>19</v>
      </c>
      <c r="I8" s="440">
        <v>2573</v>
      </c>
      <c r="J8" s="287">
        <v>10</v>
      </c>
      <c r="K8" s="283">
        <v>1110</v>
      </c>
      <c r="L8" s="454">
        <v>8</v>
      </c>
      <c r="M8" s="455">
        <v>970</v>
      </c>
      <c r="N8" s="109">
        <f>SUM(D8,H8,L8)</f>
        <v>1703</v>
      </c>
      <c r="O8" s="109">
        <f>SUM(E8,I8,M8)</f>
        <v>235691</v>
      </c>
    </row>
    <row r="9" spans="1:15" ht="24.75" customHeight="1">
      <c r="A9" s="7" t="s">
        <v>1</v>
      </c>
      <c r="B9" s="90">
        <v>5</v>
      </c>
      <c r="C9" s="91">
        <v>1606</v>
      </c>
      <c r="D9" s="439">
        <v>4</v>
      </c>
      <c r="E9" s="440">
        <v>1613</v>
      </c>
      <c r="F9" s="97">
        <v>0</v>
      </c>
      <c r="G9" s="91">
        <v>0</v>
      </c>
      <c r="H9" s="439">
        <v>0</v>
      </c>
      <c r="I9" s="446">
        <v>0</v>
      </c>
      <c r="J9" s="101">
        <v>0</v>
      </c>
      <c r="K9" s="91">
        <v>0</v>
      </c>
      <c r="L9" s="439">
        <v>0</v>
      </c>
      <c r="M9" s="450">
        <v>0</v>
      </c>
      <c r="N9" s="109">
        <f>SUM(D9,H9,L9)</f>
        <v>4</v>
      </c>
      <c r="O9" s="109">
        <f>SUM(E9,I9,M9)</f>
        <v>1613</v>
      </c>
    </row>
    <row r="10" spans="1:15" ht="24.75" customHeight="1">
      <c r="A10" s="7" t="s">
        <v>3</v>
      </c>
      <c r="B10" s="90">
        <v>1</v>
      </c>
      <c r="C10" s="91">
        <v>120</v>
      </c>
      <c r="D10" s="439">
        <v>0</v>
      </c>
      <c r="E10" s="440">
        <v>0</v>
      </c>
      <c r="F10" s="336">
        <v>0</v>
      </c>
      <c r="G10" s="335">
        <v>0</v>
      </c>
      <c r="H10" s="439">
        <v>0</v>
      </c>
      <c r="I10" s="440">
        <v>0</v>
      </c>
      <c r="J10" s="336">
        <v>0</v>
      </c>
      <c r="K10" s="335">
        <v>0</v>
      </c>
      <c r="L10" s="439">
        <v>0</v>
      </c>
      <c r="M10" s="450">
        <v>0</v>
      </c>
      <c r="N10" s="109">
        <f aca="true" t="shared" si="0" ref="N10:O50">SUM(D10,H10,L10)</f>
        <v>0</v>
      </c>
      <c r="O10" s="109">
        <f t="shared" si="0"/>
        <v>0</v>
      </c>
    </row>
    <row r="11" spans="1:15" ht="24.75" customHeight="1">
      <c r="A11" s="7" t="s">
        <v>4</v>
      </c>
      <c r="B11" s="90">
        <v>1</v>
      </c>
      <c r="C11" s="91">
        <v>30</v>
      </c>
      <c r="D11" s="439">
        <v>0</v>
      </c>
      <c r="E11" s="440">
        <v>0</v>
      </c>
      <c r="F11" s="346">
        <v>0</v>
      </c>
      <c r="G11" s="345">
        <v>0</v>
      </c>
      <c r="H11" s="439">
        <v>0</v>
      </c>
      <c r="I11" s="446">
        <v>0</v>
      </c>
      <c r="J11" s="347">
        <v>0</v>
      </c>
      <c r="K11" s="345">
        <v>0</v>
      </c>
      <c r="L11" s="439">
        <v>0</v>
      </c>
      <c r="M11" s="450">
        <v>0</v>
      </c>
      <c r="N11" s="109">
        <f t="shared" si="0"/>
        <v>0</v>
      </c>
      <c r="O11" s="109">
        <f t="shared" si="0"/>
        <v>0</v>
      </c>
    </row>
    <row r="12" spans="1:15" ht="24.75" customHeight="1">
      <c r="A12" s="7" t="s">
        <v>2</v>
      </c>
      <c r="B12" s="92">
        <v>9</v>
      </c>
      <c r="C12" s="93">
        <v>3640</v>
      </c>
      <c r="D12" s="441">
        <v>10</v>
      </c>
      <c r="E12" s="442">
        <v>3821</v>
      </c>
      <c r="F12" s="309">
        <v>2</v>
      </c>
      <c r="G12" s="308">
        <v>820</v>
      </c>
      <c r="H12" s="441">
        <v>3</v>
      </c>
      <c r="I12" s="447">
        <v>1371</v>
      </c>
      <c r="J12" s="236">
        <v>1</v>
      </c>
      <c r="K12" s="275">
        <v>340</v>
      </c>
      <c r="L12" s="441">
        <v>0</v>
      </c>
      <c r="M12" s="451">
        <v>0</v>
      </c>
      <c r="N12" s="109">
        <f t="shared" si="0"/>
        <v>13</v>
      </c>
      <c r="O12" s="109">
        <f t="shared" si="0"/>
        <v>5192</v>
      </c>
    </row>
    <row r="13" spans="1:15" ht="24.75" customHeight="1">
      <c r="A13" s="7" t="s">
        <v>5</v>
      </c>
      <c r="B13" s="90">
        <v>46</v>
      </c>
      <c r="C13" s="91">
        <v>14344</v>
      </c>
      <c r="D13" s="439">
        <v>48</v>
      </c>
      <c r="E13" s="440">
        <v>16022</v>
      </c>
      <c r="F13" s="97">
        <v>3</v>
      </c>
      <c r="G13" s="91">
        <v>462</v>
      </c>
      <c r="H13" s="439">
        <v>0</v>
      </c>
      <c r="I13" s="446">
        <v>0</v>
      </c>
      <c r="J13" s="101">
        <v>1</v>
      </c>
      <c r="K13" s="91">
        <v>142</v>
      </c>
      <c r="L13" s="439">
        <v>0</v>
      </c>
      <c r="M13" s="446">
        <v>0</v>
      </c>
      <c r="N13" s="109">
        <f t="shared" si="0"/>
        <v>48</v>
      </c>
      <c r="O13" s="109">
        <f t="shared" si="0"/>
        <v>16022</v>
      </c>
    </row>
    <row r="14" spans="1:15" ht="24.75" customHeight="1">
      <c r="A14" s="7" t="s">
        <v>6</v>
      </c>
      <c r="B14" s="90">
        <v>19</v>
      </c>
      <c r="C14" s="91">
        <v>3171</v>
      </c>
      <c r="D14" s="439">
        <v>14</v>
      </c>
      <c r="E14" s="440">
        <v>2778</v>
      </c>
      <c r="F14" s="155">
        <v>1</v>
      </c>
      <c r="G14" s="154">
        <v>129</v>
      </c>
      <c r="H14" s="439">
        <v>4</v>
      </c>
      <c r="I14" s="446">
        <v>216</v>
      </c>
      <c r="J14" s="156">
        <v>0</v>
      </c>
      <c r="K14" s="154">
        <v>0</v>
      </c>
      <c r="L14" s="439">
        <v>0</v>
      </c>
      <c r="M14" s="450">
        <v>0</v>
      </c>
      <c r="N14" s="109">
        <f t="shared" si="0"/>
        <v>18</v>
      </c>
      <c r="O14" s="109">
        <f t="shared" si="0"/>
        <v>2994</v>
      </c>
    </row>
    <row r="15" spans="1:15" ht="24.75" customHeight="1">
      <c r="A15" s="7" t="s">
        <v>7</v>
      </c>
      <c r="B15" s="90">
        <v>19</v>
      </c>
      <c r="C15" s="91">
        <v>5639</v>
      </c>
      <c r="D15" s="439">
        <v>18</v>
      </c>
      <c r="E15" s="440">
        <v>5794</v>
      </c>
      <c r="F15" s="198">
        <v>1</v>
      </c>
      <c r="G15" s="197">
        <v>297</v>
      </c>
      <c r="H15" s="439">
        <v>1</v>
      </c>
      <c r="I15" s="446">
        <v>27</v>
      </c>
      <c r="J15" s="199">
        <v>0</v>
      </c>
      <c r="K15" s="197">
        <v>0</v>
      </c>
      <c r="L15" s="439">
        <v>0</v>
      </c>
      <c r="M15" s="450">
        <v>0</v>
      </c>
      <c r="N15" s="109">
        <f t="shared" si="0"/>
        <v>19</v>
      </c>
      <c r="O15" s="109">
        <f t="shared" si="0"/>
        <v>5821</v>
      </c>
    </row>
    <row r="16" spans="1:15" ht="24.75" customHeight="1">
      <c r="A16" s="7" t="s">
        <v>8</v>
      </c>
      <c r="B16" s="90">
        <v>5</v>
      </c>
      <c r="C16" s="91">
        <v>1448</v>
      </c>
      <c r="D16" s="439">
        <v>6</v>
      </c>
      <c r="E16" s="440">
        <v>1533</v>
      </c>
      <c r="F16" s="309">
        <v>0</v>
      </c>
      <c r="G16" s="308">
        <v>0</v>
      </c>
      <c r="H16" s="439">
        <v>0</v>
      </c>
      <c r="I16" s="446">
        <v>0</v>
      </c>
      <c r="J16" s="310">
        <v>0</v>
      </c>
      <c r="K16" s="308">
        <v>0</v>
      </c>
      <c r="L16" s="439">
        <v>0</v>
      </c>
      <c r="M16" s="450">
        <v>0</v>
      </c>
      <c r="N16" s="109">
        <f t="shared" si="0"/>
        <v>6</v>
      </c>
      <c r="O16" s="109">
        <f t="shared" si="0"/>
        <v>1533</v>
      </c>
    </row>
    <row r="17" spans="1:15" ht="24.75" customHeight="1">
      <c r="A17" s="7" t="s">
        <v>10</v>
      </c>
      <c r="B17" s="90">
        <v>0</v>
      </c>
      <c r="C17" s="91">
        <v>0</v>
      </c>
      <c r="D17" s="439">
        <v>0</v>
      </c>
      <c r="E17" s="440">
        <v>0</v>
      </c>
      <c r="F17" s="324">
        <v>0</v>
      </c>
      <c r="G17" s="323">
        <v>0</v>
      </c>
      <c r="H17" s="439">
        <v>0</v>
      </c>
      <c r="I17" s="446">
        <v>0</v>
      </c>
      <c r="J17" s="325">
        <v>0</v>
      </c>
      <c r="K17" s="323">
        <v>0</v>
      </c>
      <c r="L17" s="439">
        <v>0</v>
      </c>
      <c r="M17" s="450">
        <v>0</v>
      </c>
      <c r="N17" s="109">
        <f t="shared" si="0"/>
        <v>0</v>
      </c>
      <c r="O17" s="109">
        <f t="shared" si="0"/>
        <v>0</v>
      </c>
    </row>
    <row r="18" spans="1:15" ht="24.75" customHeight="1">
      <c r="A18" s="7" t="s">
        <v>9</v>
      </c>
      <c r="B18" s="92">
        <v>22</v>
      </c>
      <c r="C18" s="93">
        <v>5311</v>
      </c>
      <c r="D18" s="441">
        <v>16</v>
      </c>
      <c r="E18" s="442">
        <v>4350</v>
      </c>
      <c r="F18" s="184">
        <v>0</v>
      </c>
      <c r="G18" s="182">
        <v>0</v>
      </c>
      <c r="H18" s="441">
        <v>0</v>
      </c>
      <c r="I18" s="447">
        <v>0</v>
      </c>
      <c r="J18" s="185">
        <v>0</v>
      </c>
      <c r="K18" s="183">
        <v>0</v>
      </c>
      <c r="L18" s="441">
        <v>0</v>
      </c>
      <c r="M18" s="451">
        <v>0</v>
      </c>
      <c r="N18" s="109">
        <f t="shared" si="0"/>
        <v>16</v>
      </c>
      <c r="O18" s="109">
        <f t="shared" si="0"/>
        <v>4350</v>
      </c>
    </row>
    <row r="19" spans="1:15" ht="24.75" customHeight="1">
      <c r="A19" s="7" t="s">
        <v>11</v>
      </c>
      <c r="B19" s="90">
        <v>18</v>
      </c>
      <c r="C19" s="91">
        <v>3078</v>
      </c>
      <c r="D19" s="439">
        <v>19</v>
      </c>
      <c r="E19" s="440">
        <v>5063</v>
      </c>
      <c r="F19" s="169">
        <v>0</v>
      </c>
      <c r="G19" s="168">
        <v>0</v>
      </c>
      <c r="H19" s="439">
        <v>1</v>
      </c>
      <c r="I19" s="446">
        <v>9</v>
      </c>
      <c r="J19" s="170">
        <v>0</v>
      </c>
      <c r="K19" s="168">
        <v>0</v>
      </c>
      <c r="L19" s="439">
        <v>0</v>
      </c>
      <c r="M19" s="450">
        <v>0</v>
      </c>
      <c r="N19" s="109">
        <f t="shared" si="0"/>
        <v>20</v>
      </c>
      <c r="O19" s="109">
        <f t="shared" si="0"/>
        <v>5072</v>
      </c>
    </row>
    <row r="20" spans="1:15" ht="24.75" customHeight="1">
      <c r="A20" s="7" t="s">
        <v>12</v>
      </c>
      <c r="B20" s="90">
        <v>53</v>
      </c>
      <c r="C20" s="91">
        <v>7934</v>
      </c>
      <c r="D20" s="439">
        <v>41</v>
      </c>
      <c r="E20" s="440">
        <v>5210</v>
      </c>
      <c r="F20" s="309">
        <v>1</v>
      </c>
      <c r="G20" s="308">
        <v>150</v>
      </c>
      <c r="H20" s="439">
        <v>2</v>
      </c>
      <c r="I20" s="446">
        <v>246</v>
      </c>
      <c r="J20" s="310">
        <v>1</v>
      </c>
      <c r="K20" s="308">
        <v>150</v>
      </c>
      <c r="L20" s="439">
        <v>0</v>
      </c>
      <c r="M20" s="450">
        <v>0</v>
      </c>
      <c r="N20" s="109">
        <f t="shared" si="0"/>
        <v>43</v>
      </c>
      <c r="O20" s="109">
        <f t="shared" si="0"/>
        <v>5456</v>
      </c>
    </row>
    <row r="21" spans="1:15" ht="24.75" customHeight="1">
      <c r="A21" s="7" t="s">
        <v>13</v>
      </c>
      <c r="B21" s="92">
        <v>32</v>
      </c>
      <c r="C21" s="93">
        <v>12152</v>
      </c>
      <c r="D21" s="441">
        <v>33</v>
      </c>
      <c r="E21" s="442">
        <v>3634</v>
      </c>
      <c r="F21" s="276">
        <v>1</v>
      </c>
      <c r="G21" s="275">
        <v>160</v>
      </c>
      <c r="H21" s="441">
        <v>1</v>
      </c>
      <c r="I21" s="447">
        <v>99</v>
      </c>
      <c r="J21" s="236">
        <v>1</v>
      </c>
      <c r="K21" s="275">
        <v>160</v>
      </c>
      <c r="L21" s="441">
        <v>0</v>
      </c>
      <c r="M21" s="451">
        <v>0</v>
      </c>
      <c r="N21" s="109">
        <f t="shared" si="0"/>
        <v>34</v>
      </c>
      <c r="O21" s="109">
        <f t="shared" si="0"/>
        <v>3733</v>
      </c>
    </row>
    <row r="22" spans="1:15" ht="24.75" customHeight="1">
      <c r="A22" s="7" t="s">
        <v>14</v>
      </c>
      <c r="B22" s="90">
        <v>10</v>
      </c>
      <c r="C22" s="91">
        <v>554</v>
      </c>
      <c r="D22" s="439">
        <v>11</v>
      </c>
      <c r="E22" s="440">
        <v>964</v>
      </c>
      <c r="F22" s="309">
        <v>1</v>
      </c>
      <c r="G22" s="308">
        <v>53</v>
      </c>
      <c r="H22" s="439">
        <v>2</v>
      </c>
      <c r="I22" s="446">
        <v>590</v>
      </c>
      <c r="J22" s="310">
        <v>1</v>
      </c>
      <c r="K22" s="308">
        <v>53</v>
      </c>
      <c r="L22" s="439">
        <v>0</v>
      </c>
      <c r="M22" s="450">
        <v>0</v>
      </c>
      <c r="N22" s="109">
        <f t="shared" si="0"/>
        <v>13</v>
      </c>
      <c r="O22" s="109">
        <f t="shared" si="0"/>
        <v>1554</v>
      </c>
    </row>
    <row r="23" spans="1:15" ht="24.75" customHeight="1">
      <c r="A23" s="7" t="s">
        <v>15</v>
      </c>
      <c r="B23" s="90">
        <v>13</v>
      </c>
      <c r="C23" s="91">
        <v>1745</v>
      </c>
      <c r="D23" s="439">
        <v>15</v>
      </c>
      <c r="E23" s="440">
        <v>1961</v>
      </c>
      <c r="F23" s="309">
        <v>1</v>
      </c>
      <c r="G23" s="308">
        <v>134</v>
      </c>
      <c r="H23" s="439">
        <v>0</v>
      </c>
      <c r="I23" s="446">
        <v>0</v>
      </c>
      <c r="J23" s="310">
        <v>0</v>
      </c>
      <c r="K23" s="308">
        <v>0</v>
      </c>
      <c r="L23" s="439">
        <v>0</v>
      </c>
      <c r="M23" s="450">
        <v>0</v>
      </c>
      <c r="N23" s="109">
        <f t="shared" si="0"/>
        <v>15</v>
      </c>
      <c r="O23" s="109">
        <f t="shared" si="0"/>
        <v>1961</v>
      </c>
    </row>
    <row r="24" spans="1:15" ht="24.75" customHeight="1">
      <c r="A24" s="7" t="s">
        <v>41</v>
      </c>
      <c r="B24" s="90">
        <v>23</v>
      </c>
      <c r="C24" s="91">
        <v>2791</v>
      </c>
      <c r="D24" s="439">
        <v>13</v>
      </c>
      <c r="E24" s="440">
        <v>1710</v>
      </c>
      <c r="F24" s="309">
        <v>1</v>
      </c>
      <c r="G24" s="308">
        <v>23</v>
      </c>
      <c r="H24" s="439">
        <v>0</v>
      </c>
      <c r="I24" s="446">
        <v>0</v>
      </c>
      <c r="J24" s="310">
        <v>0</v>
      </c>
      <c r="K24" s="308">
        <v>0</v>
      </c>
      <c r="L24" s="439">
        <v>0</v>
      </c>
      <c r="M24" s="450">
        <v>0</v>
      </c>
      <c r="N24" s="109">
        <f t="shared" si="0"/>
        <v>13</v>
      </c>
      <c r="O24" s="109">
        <f t="shared" si="0"/>
        <v>1710</v>
      </c>
    </row>
    <row r="25" spans="1:15" ht="24.75" customHeight="1">
      <c r="A25" s="7" t="s">
        <v>16</v>
      </c>
      <c r="B25" s="90">
        <v>0</v>
      </c>
      <c r="C25" s="91">
        <v>0</v>
      </c>
      <c r="D25" s="439">
        <v>0</v>
      </c>
      <c r="E25" s="440">
        <v>0</v>
      </c>
      <c r="F25" s="309">
        <v>0</v>
      </c>
      <c r="G25" s="308">
        <v>0</v>
      </c>
      <c r="H25" s="439">
        <v>0</v>
      </c>
      <c r="I25" s="446">
        <v>0</v>
      </c>
      <c r="J25" s="310">
        <v>0</v>
      </c>
      <c r="K25" s="308">
        <v>0</v>
      </c>
      <c r="L25" s="439">
        <v>0</v>
      </c>
      <c r="M25" s="450">
        <v>0</v>
      </c>
      <c r="N25" s="109">
        <f t="shared" si="0"/>
        <v>0</v>
      </c>
      <c r="O25" s="109">
        <f t="shared" si="0"/>
        <v>0</v>
      </c>
    </row>
    <row r="26" spans="1:15" ht="24.75" customHeight="1">
      <c r="A26" s="7" t="s">
        <v>17</v>
      </c>
      <c r="B26" s="92">
        <v>14</v>
      </c>
      <c r="C26" s="93">
        <v>3254</v>
      </c>
      <c r="D26" s="441">
        <v>8</v>
      </c>
      <c r="E26" s="442">
        <v>1925</v>
      </c>
      <c r="F26" s="235">
        <v>1</v>
      </c>
      <c r="G26" s="233">
        <v>316</v>
      </c>
      <c r="H26" s="441">
        <v>0</v>
      </c>
      <c r="I26" s="447">
        <v>0</v>
      </c>
      <c r="J26" s="236">
        <v>2</v>
      </c>
      <c r="K26" s="234">
        <v>339</v>
      </c>
      <c r="L26" s="441">
        <v>0</v>
      </c>
      <c r="M26" s="451">
        <v>0</v>
      </c>
      <c r="N26" s="109">
        <f t="shared" si="0"/>
        <v>8</v>
      </c>
      <c r="O26" s="109">
        <f t="shared" si="0"/>
        <v>1925</v>
      </c>
    </row>
    <row r="27" spans="1:15" ht="24.75" customHeight="1">
      <c r="A27" s="7" t="s">
        <v>18</v>
      </c>
      <c r="B27" s="92">
        <v>3</v>
      </c>
      <c r="C27" s="93">
        <v>491</v>
      </c>
      <c r="D27" s="441">
        <v>3</v>
      </c>
      <c r="E27" s="442">
        <v>501</v>
      </c>
      <c r="F27" s="309">
        <v>3</v>
      </c>
      <c r="G27" s="308">
        <v>491</v>
      </c>
      <c r="H27" s="441">
        <v>1</v>
      </c>
      <c r="I27" s="447">
        <v>4</v>
      </c>
      <c r="J27" s="236">
        <v>0</v>
      </c>
      <c r="K27" s="275">
        <v>0</v>
      </c>
      <c r="L27" s="441">
        <v>0</v>
      </c>
      <c r="M27" s="451">
        <v>0</v>
      </c>
      <c r="N27" s="109">
        <f t="shared" si="0"/>
        <v>4</v>
      </c>
      <c r="O27" s="109">
        <f t="shared" si="0"/>
        <v>505</v>
      </c>
    </row>
    <row r="28" spans="1:15" ht="24.75" customHeight="1">
      <c r="A28" s="7" t="s">
        <v>19</v>
      </c>
      <c r="B28" s="92">
        <v>127</v>
      </c>
      <c r="C28" s="93">
        <v>27940</v>
      </c>
      <c r="D28" s="441">
        <v>148</v>
      </c>
      <c r="E28" s="442">
        <v>25166</v>
      </c>
      <c r="F28" s="97">
        <v>3</v>
      </c>
      <c r="G28" s="91">
        <v>330</v>
      </c>
      <c r="H28" s="441">
        <v>7</v>
      </c>
      <c r="I28" s="447">
        <v>1426</v>
      </c>
      <c r="J28" s="102">
        <v>1</v>
      </c>
      <c r="K28" s="93">
        <v>110</v>
      </c>
      <c r="L28" s="441">
        <v>0</v>
      </c>
      <c r="M28" s="451">
        <v>0</v>
      </c>
      <c r="N28" s="109">
        <f t="shared" si="0"/>
        <v>155</v>
      </c>
      <c r="O28" s="109">
        <f t="shared" si="0"/>
        <v>26592</v>
      </c>
    </row>
    <row r="29" spans="1:15" ht="24.75" customHeight="1">
      <c r="A29" s="7" t="s">
        <v>20</v>
      </c>
      <c r="B29" s="90">
        <v>4</v>
      </c>
      <c r="C29" s="91">
        <v>1200</v>
      </c>
      <c r="D29" s="439">
        <v>4</v>
      </c>
      <c r="E29" s="440">
        <v>761</v>
      </c>
      <c r="F29" s="309">
        <v>0</v>
      </c>
      <c r="G29" s="308">
        <v>0</v>
      </c>
      <c r="H29" s="439">
        <v>0</v>
      </c>
      <c r="I29" s="446">
        <v>0</v>
      </c>
      <c r="J29" s="310">
        <v>0</v>
      </c>
      <c r="K29" s="308">
        <v>0</v>
      </c>
      <c r="L29" s="439">
        <v>0</v>
      </c>
      <c r="M29" s="450">
        <v>0</v>
      </c>
      <c r="N29" s="109">
        <f t="shared" si="0"/>
        <v>4</v>
      </c>
      <c r="O29" s="109">
        <f t="shared" si="0"/>
        <v>761</v>
      </c>
    </row>
    <row r="30" spans="1:15" ht="24.75" customHeight="1">
      <c r="A30" s="7" t="s">
        <v>21</v>
      </c>
      <c r="B30" s="90">
        <v>3</v>
      </c>
      <c r="C30" s="91">
        <v>478</v>
      </c>
      <c r="D30" s="439">
        <v>3</v>
      </c>
      <c r="E30" s="440">
        <v>245</v>
      </c>
      <c r="F30" s="309">
        <v>0</v>
      </c>
      <c r="G30" s="308">
        <v>0</v>
      </c>
      <c r="H30" s="439">
        <v>3</v>
      </c>
      <c r="I30" s="446">
        <v>463</v>
      </c>
      <c r="J30" s="310">
        <v>0</v>
      </c>
      <c r="K30" s="308">
        <v>0</v>
      </c>
      <c r="L30" s="439">
        <v>0</v>
      </c>
      <c r="M30" s="450">
        <v>0</v>
      </c>
      <c r="N30" s="109">
        <f t="shared" si="0"/>
        <v>6</v>
      </c>
      <c r="O30" s="109">
        <f t="shared" si="0"/>
        <v>708</v>
      </c>
    </row>
    <row r="31" spans="1:15" ht="24.75" customHeight="1">
      <c r="A31" s="7" t="s">
        <v>23</v>
      </c>
      <c r="B31" s="90">
        <v>6</v>
      </c>
      <c r="C31" s="91">
        <v>954</v>
      </c>
      <c r="D31" s="439">
        <v>7</v>
      </c>
      <c r="E31" s="440">
        <v>1025</v>
      </c>
      <c r="F31" s="309">
        <v>0</v>
      </c>
      <c r="G31" s="308">
        <v>0</v>
      </c>
      <c r="H31" s="439">
        <v>0</v>
      </c>
      <c r="I31" s="446">
        <v>0</v>
      </c>
      <c r="J31" s="310">
        <v>0</v>
      </c>
      <c r="K31" s="308">
        <v>0</v>
      </c>
      <c r="L31" s="439">
        <v>0</v>
      </c>
      <c r="M31" s="450">
        <v>0</v>
      </c>
      <c r="N31" s="109">
        <f t="shared" si="0"/>
        <v>7</v>
      </c>
      <c r="O31" s="109">
        <f t="shared" si="0"/>
        <v>1025</v>
      </c>
    </row>
    <row r="32" spans="1:15" ht="24.75" customHeight="1">
      <c r="A32" s="7" t="s">
        <v>22</v>
      </c>
      <c r="B32" s="90">
        <v>19</v>
      </c>
      <c r="C32" s="91">
        <v>2014</v>
      </c>
      <c r="D32" s="439">
        <v>19</v>
      </c>
      <c r="E32" s="440">
        <v>1763</v>
      </c>
      <c r="F32" s="301">
        <v>0</v>
      </c>
      <c r="G32" s="300">
        <v>0</v>
      </c>
      <c r="H32" s="439">
        <v>1</v>
      </c>
      <c r="I32" s="446">
        <v>1</v>
      </c>
      <c r="J32" s="302">
        <v>0</v>
      </c>
      <c r="K32" s="300">
        <v>0</v>
      </c>
      <c r="L32" s="439">
        <v>0</v>
      </c>
      <c r="M32" s="450">
        <v>0</v>
      </c>
      <c r="N32" s="109">
        <f t="shared" si="0"/>
        <v>20</v>
      </c>
      <c r="O32" s="109">
        <f t="shared" si="0"/>
        <v>1764</v>
      </c>
    </row>
    <row r="33" spans="1:15" ht="24.75" customHeight="1">
      <c r="A33" s="7" t="s">
        <v>24</v>
      </c>
      <c r="B33" s="92">
        <v>3</v>
      </c>
      <c r="C33" s="93">
        <v>1041</v>
      </c>
      <c r="D33" s="441">
        <v>5</v>
      </c>
      <c r="E33" s="442">
        <v>893</v>
      </c>
      <c r="F33" s="309">
        <v>0</v>
      </c>
      <c r="G33" s="308">
        <v>0</v>
      </c>
      <c r="H33" s="441">
        <v>0</v>
      </c>
      <c r="I33" s="447">
        <v>0</v>
      </c>
      <c r="J33" s="236">
        <v>0</v>
      </c>
      <c r="K33" s="275">
        <v>0</v>
      </c>
      <c r="L33" s="441">
        <v>0</v>
      </c>
      <c r="M33" s="451">
        <v>0</v>
      </c>
      <c r="N33" s="109">
        <f t="shared" si="0"/>
        <v>5</v>
      </c>
      <c r="O33" s="109">
        <f t="shared" si="0"/>
        <v>893</v>
      </c>
    </row>
    <row r="34" spans="1:15" ht="24.75" customHeight="1">
      <c r="A34" s="7" t="s">
        <v>25</v>
      </c>
      <c r="B34" s="92">
        <v>8</v>
      </c>
      <c r="C34" s="93">
        <v>720</v>
      </c>
      <c r="D34" s="441">
        <v>9</v>
      </c>
      <c r="E34" s="442">
        <v>586</v>
      </c>
      <c r="F34" s="309">
        <v>1</v>
      </c>
      <c r="G34" s="308">
        <v>90</v>
      </c>
      <c r="H34" s="441">
        <v>0</v>
      </c>
      <c r="I34" s="447">
        <v>0</v>
      </c>
      <c r="J34" s="236">
        <v>0</v>
      </c>
      <c r="K34" s="275">
        <v>0</v>
      </c>
      <c r="L34" s="441">
        <v>0</v>
      </c>
      <c r="M34" s="451">
        <v>0</v>
      </c>
      <c r="N34" s="109">
        <f t="shared" si="0"/>
        <v>9</v>
      </c>
      <c r="O34" s="109">
        <f t="shared" si="0"/>
        <v>586</v>
      </c>
    </row>
    <row r="35" spans="1:15" ht="24.75" customHeight="1">
      <c r="A35" s="7" t="s">
        <v>27</v>
      </c>
      <c r="B35" s="90">
        <v>2</v>
      </c>
      <c r="C35" s="91">
        <v>240</v>
      </c>
      <c r="D35" s="439">
        <v>2</v>
      </c>
      <c r="E35" s="440">
        <v>519</v>
      </c>
      <c r="F35" s="419">
        <v>0</v>
      </c>
      <c r="G35" s="418">
        <v>0</v>
      </c>
      <c r="H35" s="439">
        <v>0</v>
      </c>
      <c r="I35" s="446">
        <v>0</v>
      </c>
      <c r="J35" s="420">
        <v>0</v>
      </c>
      <c r="K35" s="418">
        <v>0</v>
      </c>
      <c r="L35" s="439">
        <v>0</v>
      </c>
      <c r="M35" s="450">
        <v>0</v>
      </c>
      <c r="N35" s="109">
        <f t="shared" si="0"/>
        <v>2</v>
      </c>
      <c r="O35" s="109">
        <f t="shared" si="0"/>
        <v>519</v>
      </c>
    </row>
    <row r="36" spans="1:15" ht="24.75" customHeight="1">
      <c r="A36" s="7" t="s">
        <v>26</v>
      </c>
      <c r="B36" s="90">
        <v>3</v>
      </c>
      <c r="C36" s="91">
        <v>180</v>
      </c>
      <c r="D36" s="439">
        <v>0</v>
      </c>
      <c r="E36" s="440">
        <v>0</v>
      </c>
      <c r="F36" s="407">
        <v>1</v>
      </c>
      <c r="G36" s="406">
        <v>60</v>
      </c>
      <c r="H36" s="439">
        <v>0</v>
      </c>
      <c r="I36" s="446">
        <v>0</v>
      </c>
      <c r="J36" s="408">
        <v>0</v>
      </c>
      <c r="K36" s="406">
        <v>0</v>
      </c>
      <c r="L36" s="439">
        <v>0</v>
      </c>
      <c r="M36" s="450">
        <v>0</v>
      </c>
      <c r="N36" s="109">
        <f t="shared" si="0"/>
        <v>0</v>
      </c>
      <c r="O36" s="109">
        <f t="shared" si="0"/>
        <v>0</v>
      </c>
    </row>
    <row r="37" spans="1:15" ht="24.75" customHeight="1">
      <c r="A37" s="7" t="s">
        <v>28</v>
      </c>
      <c r="B37" s="90">
        <v>0</v>
      </c>
      <c r="C37" s="91">
        <v>0</v>
      </c>
      <c r="D37" s="439">
        <v>0</v>
      </c>
      <c r="E37" s="440">
        <v>0</v>
      </c>
      <c r="F37" s="431">
        <v>0</v>
      </c>
      <c r="G37" s="430">
        <v>0</v>
      </c>
      <c r="H37" s="439">
        <v>0</v>
      </c>
      <c r="I37" s="446">
        <v>0</v>
      </c>
      <c r="J37" s="432">
        <v>0</v>
      </c>
      <c r="K37" s="430">
        <v>0</v>
      </c>
      <c r="L37" s="439">
        <v>0</v>
      </c>
      <c r="M37" s="450">
        <v>0</v>
      </c>
      <c r="N37" s="109">
        <f t="shared" si="0"/>
        <v>0</v>
      </c>
      <c r="O37" s="109">
        <f t="shared" si="0"/>
        <v>0</v>
      </c>
    </row>
    <row r="38" spans="1:15" ht="24.75" customHeight="1">
      <c r="A38" s="7" t="s">
        <v>0</v>
      </c>
      <c r="B38" s="90">
        <v>181</v>
      </c>
      <c r="C38" s="91">
        <v>25121</v>
      </c>
      <c r="D38" s="439">
        <v>151</v>
      </c>
      <c r="E38" s="440">
        <v>21514</v>
      </c>
      <c r="F38" s="97">
        <v>36</v>
      </c>
      <c r="G38" s="91">
        <v>4717</v>
      </c>
      <c r="H38" s="439">
        <v>39</v>
      </c>
      <c r="I38" s="446">
        <v>4942</v>
      </c>
      <c r="J38" s="101">
        <v>9</v>
      </c>
      <c r="K38" s="91">
        <v>981</v>
      </c>
      <c r="L38" s="439">
        <v>11</v>
      </c>
      <c r="M38" s="450">
        <v>720</v>
      </c>
      <c r="N38" s="109">
        <f t="shared" si="0"/>
        <v>201</v>
      </c>
      <c r="O38" s="109">
        <f t="shared" si="0"/>
        <v>27176</v>
      </c>
    </row>
    <row r="39" spans="1:15" ht="24.75" customHeight="1">
      <c r="A39" s="7" t="s">
        <v>29</v>
      </c>
      <c r="B39" s="90">
        <v>10</v>
      </c>
      <c r="C39" s="91">
        <v>1750</v>
      </c>
      <c r="D39" s="439">
        <v>9</v>
      </c>
      <c r="E39" s="440">
        <v>1710</v>
      </c>
      <c r="F39" s="127">
        <v>0</v>
      </c>
      <c r="G39" s="126">
        <v>0</v>
      </c>
      <c r="H39" s="439">
        <v>0</v>
      </c>
      <c r="I39" s="446">
        <v>0</v>
      </c>
      <c r="J39" s="128">
        <v>0</v>
      </c>
      <c r="K39" s="126">
        <v>0</v>
      </c>
      <c r="L39" s="439">
        <v>0</v>
      </c>
      <c r="M39" s="450">
        <v>0</v>
      </c>
      <c r="N39" s="109">
        <f t="shared" si="0"/>
        <v>9</v>
      </c>
      <c r="O39" s="109">
        <f t="shared" si="0"/>
        <v>1710</v>
      </c>
    </row>
    <row r="40" spans="1:15" ht="24.75" customHeight="1">
      <c r="A40" s="7" t="s">
        <v>30</v>
      </c>
      <c r="B40" s="90">
        <v>16</v>
      </c>
      <c r="C40" s="91">
        <v>3068</v>
      </c>
      <c r="D40" s="439">
        <v>11</v>
      </c>
      <c r="E40" s="440">
        <v>2644</v>
      </c>
      <c r="F40" s="309">
        <v>1</v>
      </c>
      <c r="G40" s="308">
        <v>192</v>
      </c>
      <c r="H40" s="439">
        <v>0</v>
      </c>
      <c r="I40" s="446">
        <v>0</v>
      </c>
      <c r="J40" s="310">
        <v>1</v>
      </c>
      <c r="K40" s="308">
        <v>192</v>
      </c>
      <c r="L40" s="439">
        <v>1</v>
      </c>
      <c r="M40" s="450">
        <v>40</v>
      </c>
      <c r="N40" s="109">
        <f t="shared" si="0"/>
        <v>12</v>
      </c>
      <c r="O40" s="109">
        <f t="shared" si="0"/>
        <v>2684</v>
      </c>
    </row>
    <row r="41" spans="1:15" ht="24.75" customHeight="1">
      <c r="A41" s="7" t="s">
        <v>31</v>
      </c>
      <c r="B41" s="92">
        <v>4</v>
      </c>
      <c r="C41" s="93">
        <v>268</v>
      </c>
      <c r="D41" s="441">
        <v>3</v>
      </c>
      <c r="E41" s="442">
        <v>285</v>
      </c>
      <c r="F41" s="309">
        <v>0</v>
      </c>
      <c r="G41" s="308">
        <v>0</v>
      </c>
      <c r="H41" s="441">
        <v>0</v>
      </c>
      <c r="I41" s="447">
        <v>0</v>
      </c>
      <c r="J41" s="236">
        <v>0</v>
      </c>
      <c r="K41" s="275">
        <v>0</v>
      </c>
      <c r="L41" s="441">
        <v>0</v>
      </c>
      <c r="M41" s="451">
        <v>0</v>
      </c>
      <c r="N41" s="109">
        <f t="shared" si="0"/>
        <v>3</v>
      </c>
      <c r="O41" s="109">
        <f t="shared" si="0"/>
        <v>285</v>
      </c>
    </row>
    <row r="42" spans="1:15" ht="24.75" customHeight="1">
      <c r="A42" s="7" t="s">
        <v>32</v>
      </c>
      <c r="B42" s="90">
        <v>1</v>
      </c>
      <c r="C42" s="91">
        <v>219</v>
      </c>
      <c r="D42" s="439">
        <v>2</v>
      </c>
      <c r="E42" s="440">
        <v>280</v>
      </c>
      <c r="F42" s="358">
        <v>0</v>
      </c>
      <c r="G42" s="357">
        <v>0</v>
      </c>
      <c r="H42" s="439">
        <v>0</v>
      </c>
      <c r="I42" s="446">
        <v>0</v>
      </c>
      <c r="J42" s="359">
        <v>0</v>
      </c>
      <c r="K42" s="357">
        <v>0</v>
      </c>
      <c r="L42" s="439">
        <v>0</v>
      </c>
      <c r="M42" s="450">
        <v>0</v>
      </c>
      <c r="N42" s="109">
        <f t="shared" si="0"/>
        <v>2</v>
      </c>
      <c r="O42" s="109">
        <f t="shared" si="0"/>
        <v>280</v>
      </c>
    </row>
    <row r="43" spans="1:15" ht="24.75" customHeight="1">
      <c r="A43" s="7" t="s">
        <v>33</v>
      </c>
      <c r="B43" s="90">
        <v>42</v>
      </c>
      <c r="C43" s="91">
        <v>2873</v>
      </c>
      <c r="D43" s="439">
        <v>47</v>
      </c>
      <c r="E43" s="440">
        <v>3229</v>
      </c>
      <c r="F43" s="97">
        <v>0</v>
      </c>
      <c r="G43" s="91">
        <v>0</v>
      </c>
      <c r="H43" s="439">
        <v>3</v>
      </c>
      <c r="I43" s="446">
        <v>296</v>
      </c>
      <c r="J43" s="101">
        <v>0</v>
      </c>
      <c r="K43" s="91">
        <v>0</v>
      </c>
      <c r="L43" s="439">
        <v>0</v>
      </c>
      <c r="M43" s="450">
        <v>0</v>
      </c>
      <c r="N43" s="109">
        <f t="shared" si="0"/>
        <v>50</v>
      </c>
      <c r="O43" s="109">
        <f t="shared" si="0"/>
        <v>3525</v>
      </c>
    </row>
    <row r="44" spans="1:15" ht="24.75" customHeight="1">
      <c r="A44" s="7" t="s">
        <v>34</v>
      </c>
      <c r="B44" s="90">
        <v>9</v>
      </c>
      <c r="C44" s="91">
        <v>1413</v>
      </c>
      <c r="D44" s="439">
        <v>9</v>
      </c>
      <c r="E44" s="440">
        <v>776</v>
      </c>
      <c r="F44" s="141">
        <v>0</v>
      </c>
      <c r="G44" s="140">
        <v>0</v>
      </c>
      <c r="H44" s="439">
        <v>0</v>
      </c>
      <c r="I44" s="446">
        <v>0</v>
      </c>
      <c r="J44" s="142">
        <v>0</v>
      </c>
      <c r="K44" s="140">
        <v>0</v>
      </c>
      <c r="L44" s="439">
        <v>0</v>
      </c>
      <c r="M44" s="450">
        <v>0</v>
      </c>
      <c r="N44" s="109">
        <f t="shared" si="0"/>
        <v>9</v>
      </c>
      <c r="O44" s="109">
        <f t="shared" si="0"/>
        <v>776</v>
      </c>
    </row>
    <row r="45" spans="1:15" ht="24.75" customHeight="1">
      <c r="A45" s="7" t="s">
        <v>35</v>
      </c>
      <c r="B45" s="90">
        <v>30</v>
      </c>
      <c r="C45" s="91">
        <v>2412</v>
      </c>
      <c r="D45" s="439">
        <v>23</v>
      </c>
      <c r="E45" s="440">
        <v>1753</v>
      </c>
      <c r="F45" s="223">
        <v>0</v>
      </c>
      <c r="G45" s="222">
        <v>0</v>
      </c>
      <c r="H45" s="439">
        <v>0</v>
      </c>
      <c r="I45" s="446">
        <v>0</v>
      </c>
      <c r="J45" s="224">
        <v>0</v>
      </c>
      <c r="K45" s="222">
        <v>0</v>
      </c>
      <c r="L45" s="439">
        <v>0</v>
      </c>
      <c r="M45" s="450">
        <v>0</v>
      </c>
      <c r="N45" s="109">
        <f t="shared" si="0"/>
        <v>23</v>
      </c>
      <c r="O45" s="109">
        <f t="shared" si="0"/>
        <v>1753</v>
      </c>
    </row>
    <row r="46" spans="1:15" ht="24.75" customHeight="1">
      <c r="A46" s="7" t="s">
        <v>36</v>
      </c>
      <c r="B46" s="90">
        <v>8</v>
      </c>
      <c r="C46" s="91">
        <v>1402</v>
      </c>
      <c r="D46" s="439">
        <v>9</v>
      </c>
      <c r="E46" s="440">
        <v>1368</v>
      </c>
      <c r="F46" s="309">
        <v>1</v>
      </c>
      <c r="G46" s="308">
        <v>175</v>
      </c>
      <c r="H46" s="439">
        <v>1</v>
      </c>
      <c r="I46" s="446">
        <v>224</v>
      </c>
      <c r="J46" s="310">
        <v>0</v>
      </c>
      <c r="K46" s="308">
        <v>0</v>
      </c>
      <c r="L46" s="439">
        <v>0</v>
      </c>
      <c r="M46" s="450">
        <v>0</v>
      </c>
      <c r="N46" s="109">
        <f t="shared" si="0"/>
        <v>10</v>
      </c>
      <c r="O46" s="109">
        <f t="shared" si="0"/>
        <v>1592</v>
      </c>
    </row>
    <row r="47" spans="1:15" ht="24.75" customHeight="1">
      <c r="A47" s="7" t="s">
        <v>37</v>
      </c>
      <c r="B47" s="90">
        <v>1</v>
      </c>
      <c r="C47" s="91">
        <v>130</v>
      </c>
      <c r="D47" s="439">
        <v>0</v>
      </c>
      <c r="E47" s="440">
        <v>0</v>
      </c>
      <c r="F47" s="315">
        <v>1</v>
      </c>
      <c r="G47" s="314">
        <v>130</v>
      </c>
      <c r="H47" s="439">
        <v>0</v>
      </c>
      <c r="I47" s="446">
        <v>0</v>
      </c>
      <c r="J47" s="316">
        <v>0</v>
      </c>
      <c r="K47" s="314">
        <v>0</v>
      </c>
      <c r="L47" s="439">
        <v>0</v>
      </c>
      <c r="M47" s="450">
        <v>0</v>
      </c>
      <c r="N47" s="109">
        <f t="shared" si="0"/>
        <v>0</v>
      </c>
      <c r="O47" s="109">
        <f t="shared" si="0"/>
        <v>0</v>
      </c>
    </row>
    <row r="48" spans="1:15" ht="24.75" customHeight="1">
      <c r="A48" s="7" t="s">
        <v>38</v>
      </c>
      <c r="B48" s="90">
        <v>4</v>
      </c>
      <c r="C48" s="91">
        <v>922</v>
      </c>
      <c r="D48" s="439">
        <v>5</v>
      </c>
      <c r="E48" s="440">
        <v>809</v>
      </c>
      <c r="F48" s="370">
        <v>0</v>
      </c>
      <c r="G48" s="369">
        <v>0</v>
      </c>
      <c r="H48" s="439">
        <v>0</v>
      </c>
      <c r="I48" s="446">
        <v>0</v>
      </c>
      <c r="J48" s="371">
        <v>0</v>
      </c>
      <c r="K48" s="369">
        <v>0</v>
      </c>
      <c r="L48" s="439">
        <v>0</v>
      </c>
      <c r="M48" s="450">
        <v>0</v>
      </c>
      <c r="N48" s="109">
        <f t="shared" si="0"/>
        <v>5</v>
      </c>
      <c r="O48" s="109">
        <f t="shared" si="0"/>
        <v>809</v>
      </c>
    </row>
    <row r="49" spans="1:15" ht="24.75" customHeight="1">
      <c r="A49" s="7" t="s">
        <v>39</v>
      </c>
      <c r="B49" s="92">
        <v>1</v>
      </c>
      <c r="C49" s="93">
        <v>284</v>
      </c>
      <c r="D49" s="441">
        <v>1</v>
      </c>
      <c r="E49" s="442">
        <v>209</v>
      </c>
      <c r="F49" s="383">
        <v>0</v>
      </c>
      <c r="G49" s="381">
        <v>0</v>
      </c>
      <c r="H49" s="441">
        <v>0</v>
      </c>
      <c r="I49" s="447">
        <v>0</v>
      </c>
      <c r="J49" s="384">
        <v>0</v>
      </c>
      <c r="K49" s="382">
        <v>0</v>
      </c>
      <c r="L49" s="441">
        <v>0</v>
      </c>
      <c r="M49" s="451">
        <v>0</v>
      </c>
      <c r="N49" s="109">
        <f t="shared" si="0"/>
        <v>1</v>
      </c>
      <c r="O49" s="109">
        <f t="shared" si="0"/>
        <v>209</v>
      </c>
    </row>
    <row r="50" spans="1:15" ht="24.75" customHeight="1" thickBot="1">
      <c r="A50" s="8" t="s">
        <v>40</v>
      </c>
      <c r="B50" s="94">
        <v>1</v>
      </c>
      <c r="C50" s="95">
        <v>16</v>
      </c>
      <c r="D50" s="444">
        <v>0</v>
      </c>
      <c r="E50" s="445">
        <v>0</v>
      </c>
      <c r="F50" s="395">
        <v>0</v>
      </c>
      <c r="G50" s="394">
        <v>0</v>
      </c>
      <c r="H50" s="453">
        <v>0</v>
      </c>
      <c r="I50" s="449">
        <v>0</v>
      </c>
      <c r="J50" s="396">
        <v>0</v>
      </c>
      <c r="K50" s="394">
        <v>0</v>
      </c>
      <c r="L50" s="444">
        <v>0</v>
      </c>
      <c r="M50" s="452">
        <v>0</v>
      </c>
      <c r="N50" s="109">
        <f t="shared" si="0"/>
        <v>0</v>
      </c>
      <c r="O50" s="109">
        <f t="shared" si="0"/>
        <v>0</v>
      </c>
    </row>
    <row r="51" spans="1:13" s="10" customFormat="1" ht="37.5" customHeight="1" thickBot="1">
      <c r="A51" s="103" t="s">
        <v>43</v>
      </c>
      <c r="B51" s="53">
        <f>SUM(B8:B50)</f>
        <v>2518</v>
      </c>
      <c r="C51" s="54">
        <f aca="true" t="shared" si="1" ref="C51:K51">SUM(C8:C50)</f>
        <v>394614</v>
      </c>
      <c r="D51" s="53">
        <f>SUM(D8:D50)</f>
        <v>2402</v>
      </c>
      <c r="E51" s="54">
        <f>SUM(E8:E50)</f>
        <v>354562</v>
      </c>
      <c r="F51" s="56">
        <f t="shared" si="1"/>
        <v>253</v>
      </c>
      <c r="G51" s="54">
        <f t="shared" si="1"/>
        <v>30152</v>
      </c>
      <c r="H51" s="57">
        <f>SUM(H8:H50)</f>
        <v>88</v>
      </c>
      <c r="I51" s="55">
        <f>SUM(I8:I50)</f>
        <v>12487</v>
      </c>
      <c r="J51" s="58">
        <f t="shared" si="1"/>
        <v>28</v>
      </c>
      <c r="K51" s="54">
        <f t="shared" si="1"/>
        <v>3577</v>
      </c>
      <c r="L51" s="53">
        <f>SUM(L8:L50)</f>
        <v>20</v>
      </c>
      <c r="M51" s="75">
        <f>SUM(M8:M50)</f>
        <v>1730</v>
      </c>
    </row>
    <row r="52" ht="24" customHeight="1">
      <c r="A52" s="116"/>
    </row>
    <row r="53" ht="23.25" customHeight="1">
      <c r="A53" s="116"/>
    </row>
  </sheetData>
  <sheetProtection/>
  <mergeCells count="12">
    <mergeCell ref="B6:C6"/>
    <mergeCell ref="D6:E6"/>
    <mergeCell ref="F6:G6"/>
    <mergeCell ref="H6:I6"/>
    <mergeCell ref="J6:K6"/>
    <mergeCell ref="L6:M6"/>
    <mergeCell ref="K3:M3"/>
    <mergeCell ref="A4:A7"/>
    <mergeCell ref="B4:M4"/>
    <mergeCell ref="B5:E5"/>
    <mergeCell ref="F5:I5"/>
    <mergeCell ref="J5:M5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J1" sqref="J1:K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1.125" style="9" hidden="1" customWidth="1"/>
    <col min="11" max="11" width="0" style="9" hidden="1" customWidth="1"/>
    <col min="12" max="16384" width="9.00390625" style="9" customWidth="1"/>
  </cols>
  <sheetData>
    <row r="1" ht="36" customHeight="1">
      <c r="A1" s="27" t="s">
        <v>74</v>
      </c>
    </row>
    <row r="2" ht="32.25" customHeight="1">
      <c r="A2" s="28" t="s">
        <v>70</v>
      </c>
    </row>
    <row r="3" spans="1:9" s="2" customFormat="1" ht="25.5" customHeight="1" thickBot="1">
      <c r="A3" s="11"/>
      <c r="B3" s="11"/>
      <c r="C3" s="11"/>
      <c r="D3" s="11"/>
      <c r="E3" s="11"/>
      <c r="I3" s="11"/>
    </row>
    <row r="4" spans="1:9" s="2" customFormat="1" ht="31.5" customHeight="1" thickBot="1">
      <c r="A4" s="487" t="s">
        <v>42</v>
      </c>
      <c r="B4" s="491" t="s">
        <v>62</v>
      </c>
      <c r="C4" s="492"/>
      <c r="D4" s="492"/>
      <c r="E4" s="492"/>
      <c r="F4" s="492"/>
      <c r="G4" s="492"/>
      <c r="H4" s="492"/>
      <c r="I4" s="493"/>
    </row>
    <row r="5" spans="1:9" s="2" customFormat="1" ht="33.75" customHeight="1" thickBot="1">
      <c r="A5" s="488"/>
      <c r="B5" s="494" t="s">
        <v>49</v>
      </c>
      <c r="C5" s="484"/>
      <c r="D5" s="485"/>
      <c r="E5" s="485"/>
      <c r="F5" s="480" t="s">
        <v>51</v>
      </c>
      <c r="G5" s="481"/>
      <c r="H5" s="482"/>
      <c r="I5" s="496"/>
    </row>
    <row r="6" spans="1:9" s="2" customFormat="1" ht="60.75" customHeight="1">
      <c r="A6" s="489"/>
      <c r="B6" s="468" t="s">
        <v>66</v>
      </c>
      <c r="C6" s="469"/>
      <c r="D6" s="470" t="s">
        <v>75</v>
      </c>
      <c r="E6" s="471"/>
      <c r="F6" s="468" t="s">
        <v>66</v>
      </c>
      <c r="G6" s="469"/>
      <c r="H6" s="470" t="s">
        <v>75</v>
      </c>
      <c r="I6" s="477"/>
    </row>
    <row r="7" spans="1:9" s="2" customFormat="1" ht="42" customHeight="1" thickBot="1">
      <c r="A7" s="490"/>
      <c r="B7" s="88" t="s">
        <v>57</v>
      </c>
      <c r="C7" s="89" t="s">
        <v>45</v>
      </c>
      <c r="D7" s="80" t="s">
        <v>57</v>
      </c>
      <c r="E7" s="81" t="s">
        <v>45</v>
      </c>
      <c r="F7" s="96" t="s">
        <v>57</v>
      </c>
      <c r="G7" s="89" t="s">
        <v>45</v>
      </c>
      <c r="H7" s="80" t="s">
        <v>57</v>
      </c>
      <c r="I7" s="105" t="s">
        <v>45</v>
      </c>
    </row>
    <row r="8" spans="1:11" ht="24.75" customHeight="1">
      <c r="A8" s="6" t="s">
        <v>44</v>
      </c>
      <c r="B8" s="288">
        <v>1199</v>
      </c>
      <c r="C8" s="289">
        <v>33747</v>
      </c>
      <c r="D8" s="439">
        <v>1193</v>
      </c>
      <c r="E8" s="440">
        <v>31946</v>
      </c>
      <c r="F8" s="290">
        <v>15</v>
      </c>
      <c r="G8" s="291">
        <v>245</v>
      </c>
      <c r="H8" s="454">
        <v>12</v>
      </c>
      <c r="I8" s="455">
        <v>168</v>
      </c>
      <c r="J8" s="109">
        <f>SUM(D8,H8)</f>
        <v>1205</v>
      </c>
      <c r="K8" s="109">
        <f>SUM(E8,I8)</f>
        <v>32114</v>
      </c>
    </row>
    <row r="9" spans="1:11" ht="24.75" customHeight="1">
      <c r="A9" s="7" t="s">
        <v>1</v>
      </c>
      <c r="B9" s="90">
        <v>25</v>
      </c>
      <c r="C9" s="91">
        <v>585</v>
      </c>
      <c r="D9" s="439">
        <v>29</v>
      </c>
      <c r="E9" s="440">
        <v>609</v>
      </c>
      <c r="F9" s="97">
        <v>0</v>
      </c>
      <c r="G9" s="91">
        <v>0</v>
      </c>
      <c r="H9" s="439">
        <v>0</v>
      </c>
      <c r="I9" s="450">
        <v>0</v>
      </c>
      <c r="J9" s="109">
        <f aca="true" t="shared" si="0" ref="J9:K11">SUM(D9,H9)</f>
        <v>29</v>
      </c>
      <c r="K9" s="109">
        <f t="shared" si="0"/>
        <v>609</v>
      </c>
    </row>
    <row r="10" spans="1:11" ht="24.75" customHeight="1">
      <c r="A10" s="7" t="s">
        <v>3</v>
      </c>
      <c r="B10" s="90">
        <v>2</v>
      </c>
      <c r="C10" s="91">
        <v>20</v>
      </c>
      <c r="D10" s="439">
        <v>1</v>
      </c>
      <c r="E10" s="440">
        <v>9</v>
      </c>
      <c r="F10" s="239">
        <v>0</v>
      </c>
      <c r="G10" s="237">
        <v>0</v>
      </c>
      <c r="H10" s="439">
        <v>0</v>
      </c>
      <c r="I10" s="450">
        <v>0</v>
      </c>
      <c r="J10" s="109">
        <f t="shared" si="0"/>
        <v>1</v>
      </c>
      <c r="K10" s="109">
        <f t="shared" si="0"/>
        <v>9</v>
      </c>
    </row>
    <row r="11" spans="1:11" ht="24.75" customHeight="1">
      <c r="A11" s="7" t="s">
        <v>4</v>
      </c>
      <c r="B11" s="90">
        <v>1</v>
      </c>
      <c r="C11" s="91">
        <v>30</v>
      </c>
      <c r="D11" s="439">
        <v>1</v>
      </c>
      <c r="E11" s="440">
        <v>30</v>
      </c>
      <c r="F11" s="239">
        <v>0</v>
      </c>
      <c r="G11" s="237">
        <v>0</v>
      </c>
      <c r="H11" s="439">
        <v>0</v>
      </c>
      <c r="I11" s="450">
        <v>0</v>
      </c>
      <c r="J11" s="109">
        <f t="shared" si="0"/>
        <v>1</v>
      </c>
      <c r="K11" s="109">
        <f t="shared" si="0"/>
        <v>30</v>
      </c>
    </row>
    <row r="12" spans="1:11" ht="24.75" customHeight="1">
      <c r="A12" s="7" t="s">
        <v>2</v>
      </c>
      <c r="B12" s="92">
        <v>25</v>
      </c>
      <c r="C12" s="93">
        <v>668</v>
      </c>
      <c r="D12" s="441">
        <v>25</v>
      </c>
      <c r="E12" s="442">
        <v>675</v>
      </c>
      <c r="F12" s="240">
        <v>3</v>
      </c>
      <c r="G12" s="238">
        <v>7</v>
      </c>
      <c r="H12" s="441">
        <v>0</v>
      </c>
      <c r="I12" s="451">
        <v>0</v>
      </c>
      <c r="J12" s="109">
        <f aca="true" t="shared" si="1" ref="J12:J50">SUM(D12,H12)</f>
        <v>25</v>
      </c>
      <c r="K12" s="109">
        <f aca="true" t="shared" si="2" ref="K12:K50">SUM(E12,I12)</f>
        <v>675</v>
      </c>
    </row>
    <row r="13" spans="1:11" ht="24.75" customHeight="1">
      <c r="A13" s="7" t="s">
        <v>5</v>
      </c>
      <c r="B13" s="90">
        <v>136</v>
      </c>
      <c r="C13" s="91">
        <v>3700</v>
      </c>
      <c r="D13" s="439">
        <v>130</v>
      </c>
      <c r="E13" s="440">
        <v>3794</v>
      </c>
      <c r="F13" s="97">
        <v>3</v>
      </c>
      <c r="G13" s="91">
        <v>113</v>
      </c>
      <c r="H13" s="439">
        <v>4</v>
      </c>
      <c r="I13" s="450">
        <v>101</v>
      </c>
      <c r="J13" s="109">
        <f t="shared" si="1"/>
        <v>134</v>
      </c>
      <c r="K13" s="109">
        <f t="shared" si="2"/>
        <v>3895</v>
      </c>
    </row>
    <row r="14" spans="1:11" ht="24.75" customHeight="1">
      <c r="A14" s="7" t="s">
        <v>6</v>
      </c>
      <c r="B14" s="90">
        <v>81</v>
      </c>
      <c r="C14" s="91">
        <v>2570</v>
      </c>
      <c r="D14" s="439">
        <v>106</v>
      </c>
      <c r="E14" s="440">
        <v>2508</v>
      </c>
      <c r="F14" s="158">
        <v>1</v>
      </c>
      <c r="G14" s="157">
        <v>30</v>
      </c>
      <c r="H14" s="439">
        <v>0</v>
      </c>
      <c r="I14" s="450">
        <v>0</v>
      </c>
      <c r="J14" s="109">
        <f t="shared" si="1"/>
        <v>106</v>
      </c>
      <c r="K14" s="109">
        <f t="shared" si="2"/>
        <v>2508</v>
      </c>
    </row>
    <row r="15" spans="1:11" ht="24.75" customHeight="1">
      <c r="A15" s="7" t="s">
        <v>7</v>
      </c>
      <c r="B15" s="90">
        <v>59</v>
      </c>
      <c r="C15" s="91">
        <v>1528</v>
      </c>
      <c r="D15" s="439">
        <v>59</v>
      </c>
      <c r="E15" s="440">
        <v>1377</v>
      </c>
      <c r="F15" s="201">
        <v>1</v>
      </c>
      <c r="G15" s="200">
        <v>3</v>
      </c>
      <c r="H15" s="439">
        <v>1</v>
      </c>
      <c r="I15" s="450">
        <v>6</v>
      </c>
      <c r="J15" s="109">
        <f t="shared" si="1"/>
        <v>60</v>
      </c>
      <c r="K15" s="109">
        <f t="shared" si="2"/>
        <v>1383</v>
      </c>
    </row>
    <row r="16" spans="1:11" ht="24.75" customHeight="1">
      <c r="A16" s="7" t="s">
        <v>8</v>
      </c>
      <c r="B16" s="90">
        <v>24</v>
      </c>
      <c r="C16" s="91">
        <v>210</v>
      </c>
      <c r="D16" s="439">
        <v>20</v>
      </c>
      <c r="E16" s="440">
        <v>202</v>
      </c>
      <c r="F16" s="242">
        <v>0</v>
      </c>
      <c r="G16" s="241">
        <v>0</v>
      </c>
      <c r="H16" s="439">
        <v>0</v>
      </c>
      <c r="I16" s="450">
        <v>0</v>
      </c>
      <c r="J16" s="109">
        <f t="shared" si="1"/>
        <v>20</v>
      </c>
      <c r="K16" s="109">
        <f t="shared" si="2"/>
        <v>202</v>
      </c>
    </row>
    <row r="17" spans="1:11" ht="24.75" customHeight="1">
      <c r="A17" s="7" t="s">
        <v>10</v>
      </c>
      <c r="B17" s="90">
        <v>6</v>
      </c>
      <c r="C17" s="91">
        <v>120</v>
      </c>
      <c r="D17" s="439">
        <v>7</v>
      </c>
      <c r="E17" s="440">
        <v>139</v>
      </c>
      <c r="F17" s="244">
        <v>0</v>
      </c>
      <c r="G17" s="243">
        <v>0</v>
      </c>
      <c r="H17" s="439">
        <v>0</v>
      </c>
      <c r="I17" s="450">
        <v>0</v>
      </c>
      <c r="J17" s="109">
        <f t="shared" si="1"/>
        <v>7</v>
      </c>
      <c r="K17" s="109">
        <f t="shared" si="2"/>
        <v>139</v>
      </c>
    </row>
    <row r="18" spans="1:11" ht="24.75" customHeight="1">
      <c r="A18" s="7" t="s">
        <v>9</v>
      </c>
      <c r="B18" s="92">
        <v>154</v>
      </c>
      <c r="C18" s="93">
        <v>2251</v>
      </c>
      <c r="D18" s="441">
        <v>142</v>
      </c>
      <c r="E18" s="442">
        <v>2221</v>
      </c>
      <c r="F18" s="187">
        <v>2</v>
      </c>
      <c r="G18" s="186">
        <v>30</v>
      </c>
      <c r="H18" s="441">
        <v>3</v>
      </c>
      <c r="I18" s="451">
        <v>32</v>
      </c>
      <c r="J18" s="109">
        <f t="shared" si="1"/>
        <v>145</v>
      </c>
      <c r="K18" s="109">
        <f t="shared" si="2"/>
        <v>2253</v>
      </c>
    </row>
    <row r="19" spans="1:11" ht="24.75" customHeight="1">
      <c r="A19" s="7" t="s">
        <v>11</v>
      </c>
      <c r="B19" s="90">
        <v>111</v>
      </c>
      <c r="C19" s="91">
        <v>3108</v>
      </c>
      <c r="D19" s="439">
        <v>109</v>
      </c>
      <c r="E19" s="440">
        <v>2975</v>
      </c>
      <c r="F19" s="172">
        <v>1</v>
      </c>
      <c r="G19" s="171">
        <v>28</v>
      </c>
      <c r="H19" s="439">
        <v>0</v>
      </c>
      <c r="I19" s="450">
        <v>0</v>
      </c>
      <c r="J19" s="109">
        <f t="shared" si="1"/>
        <v>109</v>
      </c>
      <c r="K19" s="109">
        <f t="shared" si="2"/>
        <v>2975</v>
      </c>
    </row>
    <row r="20" spans="1:11" ht="24.75" customHeight="1">
      <c r="A20" s="7" t="s">
        <v>12</v>
      </c>
      <c r="B20" s="90">
        <v>73</v>
      </c>
      <c r="C20" s="91">
        <v>2146</v>
      </c>
      <c r="D20" s="439">
        <v>72</v>
      </c>
      <c r="E20" s="440">
        <v>1970</v>
      </c>
      <c r="F20" s="309">
        <v>1</v>
      </c>
      <c r="G20" s="308">
        <v>11</v>
      </c>
      <c r="H20" s="439">
        <v>0</v>
      </c>
      <c r="I20" s="450">
        <v>0</v>
      </c>
      <c r="J20" s="109">
        <f t="shared" si="1"/>
        <v>72</v>
      </c>
      <c r="K20" s="109">
        <f t="shared" si="2"/>
        <v>1970</v>
      </c>
    </row>
    <row r="21" spans="1:11" ht="24.75" customHeight="1">
      <c r="A21" s="7" t="s">
        <v>13</v>
      </c>
      <c r="B21" s="92">
        <v>56</v>
      </c>
      <c r="C21" s="93">
        <v>1626</v>
      </c>
      <c r="D21" s="441">
        <v>57</v>
      </c>
      <c r="E21" s="442">
        <v>1552</v>
      </c>
      <c r="F21" s="276">
        <v>2</v>
      </c>
      <c r="G21" s="275">
        <v>12</v>
      </c>
      <c r="H21" s="441">
        <v>0</v>
      </c>
      <c r="I21" s="451">
        <v>0</v>
      </c>
      <c r="J21" s="109">
        <f t="shared" si="1"/>
        <v>57</v>
      </c>
      <c r="K21" s="109">
        <f t="shared" si="2"/>
        <v>1552</v>
      </c>
    </row>
    <row r="22" spans="1:11" ht="24.75" customHeight="1">
      <c r="A22" s="7" t="s">
        <v>14</v>
      </c>
      <c r="B22" s="90">
        <v>67</v>
      </c>
      <c r="C22" s="91">
        <v>1139</v>
      </c>
      <c r="D22" s="439">
        <v>63</v>
      </c>
      <c r="E22" s="440">
        <v>1164</v>
      </c>
      <c r="F22" s="246">
        <v>3</v>
      </c>
      <c r="G22" s="245">
        <v>51</v>
      </c>
      <c r="H22" s="439">
        <v>3</v>
      </c>
      <c r="I22" s="450">
        <v>26</v>
      </c>
      <c r="J22" s="109">
        <f t="shared" si="1"/>
        <v>66</v>
      </c>
      <c r="K22" s="109">
        <f t="shared" si="2"/>
        <v>1190</v>
      </c>
    </row>
    <row r="23" spans="1:11" ht="24.75" customHeight="1">
      <c r="A23" s="7" t="s">
        <v>15</v>
      </c>
      <c r="B23" s="90">
        <v>44</v>
      </c>
      <c r="C23" s="91">
        <v>994</v>
      </c>
      <c r="D23" s="439">
        <v>43</v>
      </c>
      <c r="E23" s="440">
        <v>943</v>
      </c>
      <c r="F23" s="248">
        <v>0</v>
      </c>
      <c r="G23" s="247">
        <v>0</v>
      </c>
      <c r="H23" s="439">
        <v>0</v>
      </c>
      <c r="I23" s="450">
        <v>0</v>
      </c>
      <c r="J23" s="109">
        <f t="shared" si="1"/>
        <v>43</v>
      </c>
      <c r="K23" s="109">
        <f t="shared" si="2"/>
        <v>943</v>
      </c>
    </row>
    <row r="24" spans="1:11" ht="24.75" customHeight="1">
      <c r="A24" s="7" t="s">
        <v>41</v>
      </c>
      <c r="B24" s="90">
        <v>19</v>
      </c>
      <c r="C24" s="91">
        <v>402</v>
      </c>
      <c r="D24" s="439">
        <v>12</v>
      </c>
      <c r="E24" s="440">
        <v>226</v>
      </c>
      <c r="F24" s="250">
        <v>0</v>
      </c>
      <c r="G24" s="249">
        <v>0</v>
      </c>
      <c r="H24" s="439">
        <v>0</v>
      </c>
      <c r="I24" s="450">
        <v>0</v>
      </c>
      <c r="J24" s="109">
        <f t="shared" si="1"/>
        <v>12</v>
      </c>
      <c r="K24" s="109">
        <f t="shared" si="2"/>
        <v>226</v>
      </c>
    </row>
    <row r="25" spans="1:11" ht="24.75" customHeight="1">
      <c r="A25" s="7" t="s">
        <v>16</v>
      </c>
      <c r="B25" s="90">
        <v>43</v>
      </c>
      <c r="C25" s="91">
        <v>1077</v>
      </c>
      <c r="D25" s="439">
        <v>41</v>
      </c>
      <c r="E25" s="440">
        <v>910</v>
      </c>
      <c r="F25" s="252">
        <v>0</v>
      </c>
      <c r="G25" s="251">
        <v>0</v>
      </c>
      <c r="H25" s="439">
        <v>0</v>
      </c>
      <c r="I25" s="450">
        <v>0</v>
      </c>
      <c r="J25" s="109">
        <f t="shared" si="1"/>
        <v>41</v>
      </c>
      <c r="K25" s="109">
        <f t="shared" si="2"/>
        <v>910</v>
      </c>
    </row>
    <row r="26" spans="1:11" ht="24.75" customHeight="1">
      <c r="A26" s="7" t="s">
        <v>17</v>
      </c>
      <c r="B26" s="92">
        <v>89</v>
      </c>
      <c r="C26" s="93">
        <v>2403</v>
      </c>
      <c r="D26" s="441">
        <v>87</v>
      </c>
      <c r="E26" s="442">
        <v>2585</v>
      </c>
      <c r="F26" s="212">
        <v>1</v>
      </c>
      <c r="G26" s="211">
        <v>27</v>
      </c>
      <c r="H26" s="441">
        <v>1</v>
      </c>
      <c r="I26" s="451">
        <v>8</v>
      </c>
      <c r="J26" s="109">
        <f t="shared" si="1"/>
        <v>88</v>
      </c>
      <c r="K26" s="109">
        <f t="shared" si="2"/>
        <v>2593</v>
      </c>
    </row>
    <row r="27" spans="1:11" ht="24.75" customHeight="1">
      <c r="A27" s="7" t="s">
        <v>18</v>
      </c>
      <c r="B27" s="92">
        <v>20</v>
      </c>
      <c r="C27" s="93">
        <v>246</v>
      </c>
      <c r="D27" s="441">
        <v>15</v>
      </c>
      <c r="E27" s="442">
        <v>198</v>
      </c>
      <c r="F27" s="276">
        <v>1</v>
      </c>
      <c r="G27" s="275">
        <v>20</v>
      </c>
      <c r="H27" s="441">
        <v>1</v>
      </c>
      <c r="I27" s="451">
        <v>18</v>
      </c>
      <c r="J27" s="109">
        <f t="shared" si="1"/>
        <v>16</v>
      </c>
      <c r="K27" s="109">
        <f t="shared" si="2"/>
        <v>216</v>
      </c>
    </row>
    <row r="28" spans="1:11" ht="24.75" customHeight="1">
      <c r="A28" s="7" t="s">
        <v>19</v>
      </c>
      <c r="B28" s="92">
        <v>181</v>
      </c>
      <c r="C28" s="93">
        <v>7100</v>
      </c>
      <c r="D28" s="441">
        <v>225</v>
      </c>
      <c r="E28" s="442">
        <v>7693</v>
      </c>
      <c r="F28" s="98">
        <v>5</v>
      </c>
      <c r="G28" s="93">
        <v>124</v>
      </c>
      <c r="H28" s="439">
        <v>5</v>
      </c>
      <c r="I28" s="450">
        <v>50</v>
      </c>
      <c r="J28" s="109">
        <f t="shared" si="1"/>
        <v>230</v>
      </c>
      <c r="K28" s="109">
        <f t="shared" si="2"/>
        <v>7743</v>
      </c>
    </row>
    <row r="29" spans="1:11" ht="24.75" customHeight="1">
      <c r="A29" s="7" t="s">
        <v>20</v>
      </c>
      <c r="B29" s="90">
        <v>39</v>
      </c>
      <c r="C29" s="91">
        <v>1099</v>
      </c>
      <c r="D29" s="439">
        <v>43</v>
      </c>
      <c r="E29" s="440">
        <v>943</v>
      </c>
      <c r="F29" s="309">
        <v>0</v>
      </c>
      <c r="G29" s="308">
        <v>0</v>
      </c>
      <c r="H29" s="439">
        <v>0</v>
      </c>
      <c r="I29" s="450">
        <v>0</v>
      </c>
      <c r="J29" s="109">
        <f t="shared" si="1"/>
        <v>43</v>
      </c>
      <c r="K29" s="109">
        <f t="shared" si="2"/>
        <v>943</v>
      </c>
    </row>
    <row r="30" spans="1:11" ht="24.75" customHeight="1">
      <c r="A30" s="7" t="s">
        <v>21</v>
      </c>
      <c r="B30" s="90">
        <v>32</v>
      </c>
      <c r="C30" s="91">
        <v>794</v>
      </c>
      <c r="D30" s="439">
        <v>30</v>
      </c>
      <c r="E30" s="440">
        <v>818</v>
      </c>
      <c r="F30" s="254">
        <v>2</v>
      </c>
      <c r="G30" s="253">
        <v>50</v>
      </c>
      <c r="H30" s="439">
        <v>0</v>
      </c>
      <c r="I30" s="450">
        <v>0</v>
      </c>
      <c r="J30" s="109">
        <f t="shared" si="1"/>
        <v>30</v>
      </c>
      <c r="K30" s="109">
        <f t="shared" si="2"/>
        <v>818</v>
      </c>
    </row>
    <row r="31" spans="1:11" ht="24.75" customHeight="1">
      <c r="A31" s="7" t="s">
        <v>23</v>
      </c>
      <c r="B31" s="90">
        <v>17</v>
      </c>
      <c r="C31" s="91">
        <v>386</v>
      </c>
      <c r="D31" s="439">
        <v>18</v>
      </c>
      <c r="E31" s="440">
        <v>359</v>
      </c>
      <c r="F31" s="256">
        <v>0</v>
      </c>
      <c r="G31" s="255">
        <v>0</v>
      </c>
      <c r="H31" s="439">
        <v>0</v>
      </c>
      <c r="I31" s="450">
        <v>0</v>
      </c>
      <c r="J31" s="109">
        <f t="shared" si="1"/>
        <v>18</v>
      </c>
      <c r="K31" s="109">
        <f t="shared" si="2"/>
        <v>359</v>
      </c>
    </row>
    <row r="32" spans="1:11" ht="24.75" customHeight="1">
      <c r="A32" s="7" t="s">
        <v>22</v>
      </c>
      <c r="B32" s="90">
        <v>23</v>
      </c>
      <c r="C32" s="91">
        <v>460</v>
      </c>
      <c r="D32" s="439">
        <v>20</v>
      </c>
      <c r="E32" s="440">
        <v>423</v>
      </c>
      <c r="F32" s="304">
        <v>1</v>
      </c>
      <c r="G32" s="303">
        <v>20</v>
      </c>
      <c r="H32" s="439">
        <v>0</v>
      </c>
      <c r="I32" s="450">
        <v>0</v>
      </c>
      <c r="J32" s="109">
        <f t="shared" si="1"/>
        <v>20</v>
      </c>
      <c r="K32" s="109">
        <f t="shared" si="2"/>
        <v>423</v>
      </c>
    </row>
    <row r="33" spans="1:11" ht="24.75" customHeight="1">
      <c r="A33" s="7" t="s">
        <v>24</v>
      </c>
      <c r="B33" s="92">
        <v>40</v>
      </c>
      <c r="C33" s="93">
        <v>1720</v>
      </c>
      <c r="D33" s="441">
        <v>35</v>
      </c>
      <c r="E33" s="456">
        <v>1628</v>
      </c>
      <c r="F33" s="276">
        <v>0</v>
      </c>
      <c r="G33" s="275">
        <v>0</v>
      </c>
      <c r="H33" s="441">
        <v>0</v>
      </c>
      <c r="I33" s="451">
        <v>0</v>
      </c>
      <c r="J33" s="109">
        <f t="shared" si="1"/>
        <v>35</v>
      </c>
      <c r="K33" s="109">
        <f t="shared" si="2"/>
        <v>1628</v>
      </c>
    </row>
    <row r="34" spans="1:11" ht="24.75" customHeight="1">
      <c r="A34" s="7" t="s">
        <v>25</v>
      </c>
      <c r="B34" s="92">
        <v>19</v>
      </c>
      <c r="C34" s="93">
        <v>855</v>
      </c>
      <c r="D34" s="441">
        <v>17</v>
      </c>
      <c r="E34" s="442">
        <v>752</v>
      </c>
      <c r="F34" s="258">
        <v>0</v>
      </c>
      <c r="G34" s="257">
        <v>0</v>
      </c>
      <c r="H34" s="441">
        <v>0</v>
      </c>
      <c r="I34" s="451">
        <v>0</v>
      </c>
      <c r="J34" s="109">
        <f t="shared" si="1"/>
        <v>17</v>
      </c>
      <c r="K34" s="109">
        <f t="shared" si="2"/>
        <v>752</v>
      </c>
    </row>
    <row r="35" spans="1:11" ht="24.75" customHeight="1">
      <c r="A35" s="7" t="s">
        <v>27</v>
      </c>
      <c r="B35" s="90">
        <v>2</v>
      </c>
      <c r="C35" s="91">
        <v>40</v>
      </c>
      <c r="D35" s="439">
        <v>3</v>
      </c>
      <c r="E35" s="440">
        <v>30</v>
      </c>
      <c r="F35" s="260">
        <v>0</v>
      </c>
      <c r="G35" s="259">
        <v>0</v>
      </c>
      <c r="H35" s="439">
        <v>0</v>
      </c>
      <c r="I35" s="450">
        <v>0</v>
      </c>
      <c r="J35" s="109">
        <f t="shared" si="1"/>
        <v>3</v>
      </c>
      <c r="K35" s="109">
        <f t="shared" si="2"/>
        <v>30</v>
      </c>
    </row>
    <row r="36" spans="1:11" ht="24.75" customHeight="1">
      <c r="A36" s="7" t="s">
        <v>26</v>
      </c>
      <c r="B36" s="90">
        <v>2</v>
      </c>
      <c r="C36" s="91">
        <v>90</v>
      </c>
      <c r="D36" s="439">
        <v>0</v>
      </c>
      <c r="E36" s="440">
        <v>0</v>
      </c>
      <c r="F36" s="262">
        <v>0</v>
      </c>
      <c r="G36" s="261">
        <v>0</v>
      </c>
      <c r="H36" s="439">
        <v>0</v>
      </c>
      <c r="I36" s="450">
        <v>0</v>
      </c>
      <c r="J36" s="109">
        <f t="shared" si="1"/>
        <v>0</v>
      </c>
      <c r="K36" s="109">
        <f t="shared" si="2"/>
        <v>0</v>
      </c>
    </row>
    <row r="37" spans="1:11" ht="24.75" customHeight="1">
      <c r="A37" s="7" t="s">
        <v>28</v>
      </c>
      <c r="B37" s="90">
        <v>1</v>
      </c>
      <c r="C37" s="91">
        <v>23</v>
      </c>
      <c r="D37" s="439">
        <v>0</v>
      </c>
      <c r="E37" s="440">
        <v>0</v>
      </c>
      <c r="F37" s="264">
        <v>0</v>
      </c>
      <c r="G37" s="263">
        <v>0</v>
      </c>
      <c r="H37" s="439">
        <v>0</v>
      </c>
      <c r="I37" s="450">
        <v>0</v>
      </c>
      <c r="J37" s="109">
        <f t="shared" si="1"/>
        <v>0</v>
      </c>
      <c r="K37" s="109">
        <f t="shared" si="2"/>
        <v>0</v>
      </c>
    </row>
    <row r="38" spans="1:11" ht="24.75" customHeight="1">
      <c r="A38" s="7" t="s">
        <v>0</v>
      </c>
      <c r="B38" s="90">
        <v>287</v>
      </c>
      <c r="C38" s="91">
        <v>8186</v>
      </c>
      <c r="D38" s="439">
        <v>272</v>
      </c>
      <c r="E38" s="440">
        <v>7623</v>
      </c>
      <c r="F38" s="97">
        <v>3</v>
      </c>
      <c r="G38" s="91">
        <v>27</v>
      </c>
      <c r="H38" s="439">
        <v>2</v>
      </c>
      <c r="I38" s="457">
        <v>6</v>
      </c>
      <c r="J38" s="109">
        <f t="shared" si="1"/>
        <v>274</v>
      </c>
      <c r="K38" s="109">
        <f t="shared" si="2"/>
        <v>7629</v>
      </c>
    </row>
    <row r="39" spans="1:11" ht="24.75" customHeight="1">
      <c r="A39" s="7" t="s">
        <v>29</v>
      </c>
      <c r="B39" s="90">
        <v>30</v>
      </c>
      <c r="C39" s="91">
        <v>280</v>
      </c>
      <c r="D39" s="439">
        <v>21</v>
      </c>
      <c r="E39" s="440">
        <v>349</v>
      </c>
      <c r="F39" s="130">
        <v>0</v>
      </c>
      <c r="G39" s="129">
        <v>0</v>
      </c>
      <c r="H39" s="439">
        <v>0</v>
      </c>
      <c r="I39" s="450">
        <v>0</v>
      </c>
      <c r="J39" s="109">
        <f t="shared" si="1"/>
        <v>21</v>
      </c>
      <c r="K39" s="109">
        <f t="shared" si="2"/>
        <v>349</v>
      </c>
    </row>
    <row r="40" spans="1:11" ht="24.75" customHeight="1">
      <c r="A40" s="7" t="s">
        <v>30</v>
      </c>
      <c r="B40" s="90">
        <v>50</v>
      </c>
      <c r="C40" s="91">
        <v>2200</v>
      </c>
      <c r="D40" s="439">
        <v>50</v>
      </c>
      <c r="E40" s="440">
        <v>2038</v>
      </c>
      <c r="F40" s="309">
        <v>1</v>
      </c>
      <c r="G40" s="308">
        <v>44</v>
      </c>
      <c r="H40" s="439">
        <v>0</v>
      </c>
      <c r="I40" s="450">
        <v>0</v>
      </c>
      <c r="J40" s="109">
        <f t="shared" si="1"/>
        <v>50</v>
      </c>
      <c r="K40" s="109">
        <f t="shared" si="2"/>
        <v>2038</v>
      </c>
    </row>
    <row r="41" spans="1:11" ht="24.75" customHeight="1">
      <c r="A41" s="7" t="s">
        <v>31</v>
      </c>
      <c r="B41" s="92">
        <v>22</v>
      </c>
      <c r="C41" s="93">
        <v>484</v>
      </c>
      <c r="D41" s="441">
        <v>22</v>
      </c>
      <c r="E41" s="442">
        <v>515</v>
      </c>
      <c r="F41" s="266">
        <v>0</v>
      </c>
      <c r="G41" s="265">
        <v>0</v>
      </c>
      <c r="H41" s="441">
        <v>0</v>
      </c>
      <c r="I41" s="451">
        <v>0</v>
      </c>
      <c r="J41" s="109">
        <f t="shared" si="1"/>
        <v>22</v>
      </c>
      <c r="K41" s="109">
        <f t="shared" si="2"/>
        <v>515</v>
      </c>
    </row>
    <row r="42" spans="1:11" ht="24.75" customHeight="1">
      <c r="A42" s="7" t="s">
        <v>32</v>
      </c>
      <c r="B42" s="90">
        <v>2</v>
      </c>
      <c r="C42" s="91">
        <v>75</v>
      </c>
      <c r="D42" s="439">
        <v>3</v>
      </c>
      <c r="E42" s="440">
        <v>78</v>
      </c>
      <c r="F42" s="268">
        <v>0</v>
      </c>
      <c r="G42" s="267">
        <v>0</v>
      </c>
      <c r="H42" s="439">
        <v>0</v>
      </c>
      <c r="I42" s="450">
        <v>0</v>
      </c>
      <c r="J42" s="109">
        <f t="shared" si="1"/>
        <v>3</v>
      </c>
      <c r="K42" s="109">
        <f t="shared" si="2"/>
        <v>78</v>
      </c>
    </row>
    <row r="43" spans="1:11" ht="24.75" customHeight="1">
      <c r="A43" s="7" t="s">
        <v>33</v>
      </c>
      <c r="B43" s="90">
        <v>117</v>
      </c>
      <c r="C43" s="91">
        <v>2562</v>
      </c>
      <c r="D43" s="439">
        <v>109</v>
      </c>
      <c r="E43" s="440">
        <v>2338</v>
      </c>
      <c r="F43" s="97">
        <v>1</v>
      </c>
      <c r="G43" s="91">
        <v>18</v>
      </c>
      <c r="H43" s="439">
        <v>0</v>
      </c>
      <c r="I43" s="450">
        <v>0</v>
      </c>
      <c r="J43" s="109">
        <f t="shared" si="1"/>
        <v>109</v>
      </c>
      <c r="K43" s="109">
        <f t="shared" si="2"/>
        <v>2338</v>
      </c>
    </row>
    <row r="44" spans="1:11" ht="24.75" customHeight="1">
      <c r="A44" s="7" t="s">
        <v>34</v>
      </c>
      <c r="B44" s="90">
        <v>41</v>
      </c>
      <c r="C44" s="91">
        <v>1465</v>
      </c>
      <c r="D44" s="439">
        <v>32</v>
      </c>
      <c r="E44" s="440">
        <v>1265</v>
      </c>
      <c r="F44" s="144">
        <v>0</v>
      </c>
      <c r="G44" s="143">
        <v>0</v>
      </c>
      <c r="H44" s="439">
        <v>1</v>
      </c>
      <c r="I44" s="450">
        <v>1</v>
      </c>
      <c r="J44" s="109">
        <f t="shared" si="1"/>
        <v>33</v>
      </c>
      <c r="K44" s="109">
        <f t="shared" si="2"/>
        <v>1266</v>
      </c>
    </row>
    <row r="45" spans="1:11" ht="24.75" customHeight="1">
      <c r="A45" s="7" t="s">
        <v>35</v>
      </c>
      <c r="B45" s="90">
        <v>17</v>
      </c>
      <c r="C45" s="91">
        <v>340</v>
      </c>
      <c r="D45" s="439">
        <v>25</v>
      </c>
      <c r="E45" s="440">
        <v>448</v>
      </c>
      <c r="F45" s="226">
        <v>1</v>
      </c>
      <c r="G45" s="225">
        <v>15</v>
      </c>
      <c r="H45" s="439">
        <v>0</v>
      </c>
      <c r="I45" s="450">
        <v>0</v>
      </c>
      <c r="J45" s="109">
        <f t="shared" si="1"/>
        <v>25</v>
      </c>
      <c r="K45" s="109">
        <f t="shared" si="2"/>
        <v>448</v>
      </c>
    </row>
    <row r="46" spans="1:11" ht="24.75" customHeight="1">
      <c r="A46" s="7" t="s">
        <v>36</v>
      </c>
      <c r="B46" s="90">
        <v>21</v>
      </c>
      <c r="C46" s="91">
        <v>631</v>
      </c>
      <c r="D46" s="439">
        <v>23</v>
      </c>
      <c r="E46" s="440">
        <v>608</v>
      </c>
      <c r="F46" s="270">
        <v>0</v>
      </c>
      <c r="G46" s="269">
        <v>0</v>
      </c>
      <c r="H46" s="439">
        <v>0</v>
      </c>
      <c r="I46" s="450">
        <v>0</v>
      </c>
      <c r="J46" s="109">
        <f t="shared" si="1"/>
        <v>23</v>
      </c>
      <c r="K46" s="109">
        <f t="shared" si="2"/>
        <v>608</v>
      </c>
    </row>
    <row r="47" spans="1:11" ht="24.75" customHeight="1">
      <c r="A47" s="7" t="s">
        <v>37</v>
      </c>
      <c r="B47" s="90">
        <v>34</v>
      </c>
      <c r="C47" s="91">
        <v>910</v>
      </c>
      <c r="D47" s="439">
        <v>36</v>
      </c>
      <c r="E47" s="440">
        <v>915</v>
      </c>
      <c r="F47" s="272">
        <v>0</v>
      </c>
      <c r="G47" s="271">
        <v>0</v>
      </c>
      <c r="H47" s="439">
        <v>0</v>
      </c>
      <c r="I47" s="450">
        <v>0</v>
      </c>
      <c r="J47" s="109">
        <f t="shared" si="1"/>
        <v>36</v>
      </c>
      <c r="K47" s="109">
        <f t="shared" si="2"/>
        <v>915</v>
      </c>
    </row>
    <row r="48" spans="1:11" ht="24.75" customHeight="1">
      <c r="A48" s="7" t="s">
        <v>38</v>
      </c>
      <c r="B48" s="90">
        <v>13</v>
      </c>
      <c r="C48" s="91">
        <v>266</v>
      </c>
      <c r="D48" s="439">
        <v>12</v>
      </c>
      <c r="E48" s="440">
        <v>238</v>
      </c>
      <c r="F48" s="274">
        <v>2</v>
      </c>
      <c r="G48" s="273">
        <v>6</v>
      </c>
      <c r="H48" s="439">
        <v>1</v>
      </c>
      <c r="I48" s="450">
        <v>6</v>
      </c>
      <c r="J48" s="109">
        <f t="shared" si="1"/>
        <v>13</v>
      </c>
      <c r="K48" s="109">
        <f t="shared" si="2"/>
        <v>244</v>
      </c>
    </row>
    <row r="49" spans="1:11" ht="24.75" customHeight="1">
      <c r="A49" s="7" t="s">
        <v>39</v>
      </c>
      <c r="B49" s="92">
        <v>4</v>
      </c>
      <c r="C49" s="93">
        <v>160</v>
      </c>
      <c r="D49" s="441">
        <v>2</v>
      </c>
      <c r="E49" s="442">
        <v>93</v>
      </c>
      <c r="F49" s="276">
        <v>0</v>
      </c>
      <c r="G49" s="275">
        <v>0</v>
      </c>
      <c r="H49" s="441">
        <v>0</v>
      </c>
      <c r="I49" s="451">
        <v>0</v>
      </c>
      <c r="J49" s="109">
        <f t="shared" si="1"/>
        <v>2</v>
      </c>
      <c r="K49" s="109">
        <f t="shared" si="2"/>
        <v>93</v>
      </c>
    </row>
    <row r="50" spans="1:11" ht="24.75" customHeight="1" thickBot="1">
      <c r="A50" s="8" t="s">
        <v>40</v>
      </c>
      <c r="B50" s="94">
        <v>7</v>
      </c>
      <c r="C50" s="95">
        <v>175</v>
      </c>
      <c r="D50" s="444">
        <v>6</v>
      </c>
      <c r="E50" s="445">
        <v>172</v>
      </c>
      <c r="F50" s="277">
        <v>0</v>
      </c>
      <c r="G50" s="278">
        <v>0</v>
      </c>
      <c r="H50" s="453">
        <v>0</v>
      </c>
      <c r="I50" s="458">
        <v>0</v>
      </c>
      <c r="J50" s="109">
        <f t="shared" si="1"/>
        <v>6</v>
      </c>
      <c r="K50" s="109">
        <f t="shared" si="2"/>
        <v>172</v>
      </c>
    </row>
    <row r="51" spans="1:9" s="10" customFormat="1" ht="37.5" customHeight="1" thickBot="1">
      <c r="A51" s="103" t="s">
        <v>43</v>
      </c>
      <c r="B51" s="53">
        <f aca="true" t="shared" si="3" ref="B51:I51">SUM(B8:B50)</f>
        <v>3235</v>
      </c>
      <c r="C51" s="54">
        <f t="shared" si="3"/>
        <v>88871</v>
      </c>
      <c r="D51" s="53">
        <f t="shared" si="3"/>
        <v>3216</v>
      </c>
      <c r="E51" s="54">
        <f t="shared" si="3"/>
        <v>85359</v>
      </c>
      <c r="F51" s="115">
        <f t="shared" si="3"/>
        <v>50</v>
      </c>
      <c r="G51" s="112">
        <f t="shared" si="3"/>
        <v>881</v>
      </c>
      <c r="H51" s="57">
        <f t="shared" si="3"/>
        <v>34</v>
      </c>
      <c r="I51" s="75">
        <f t="shared" si="3"/>
        <v>422</v>
      </c>
    </row>
    <row r="52" ht="24" customHeight="1">
      <c r="A52" s="116"/>
    </row>
    <row r="53" ht="18.75">
      <c r="A53" s="116"/>
    </row>
  </sheetData>
  <sheetProtection/>
  <mergeCells count="8">
    <mergeCell ref="B4:I4"/>
    <mergeCell ref="A4:A7"/>
    <mergeCell ref="B5:E5"/>
    <mergeCell ref="F5:I5"/>
    <mergeCell ref="B6:C6"/>
    <mergeCell ref="D6:E6"/>
    <mergeCell ref="F6:G6"/>
    <mergeCell ref="H6:I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50" zoomScaleNormal="75" zoomScaleSheetLayoutView="50" zoomScalePageLayoutView="0" workbookViewId="0" topLeftCell="A1">
      <pane xSplit="1" ySplit="7" topLeftCell="B1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1" sqref="N1:O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hidden="1" customWidth="1"/>
    <col min="15" max="15" width="0" style="9" hidden="1" customWidth="1"/>
    <col min="16" max="16384" width="9.00390625" style="9" customWidth="1"/>
  </cols>
  <sheetData>
    <row r="1" ht="36" customHeight="1">
      <c r="A1" s="27" t="s">
        <v>74</v>
      </c>
    </row>
    <row r="2" ht="32.25" customHeight="1">
      <c r="A2" s="28" t="s">
        <v>71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476"/>
      <c r="L3" s="495"/>
      <c r="M3" s="495"/>
    </row>
    <row r="4" spans="1:13" s="2" customFormat="1" ht="31.5" customHeight="1" thickBot="1">
      <c r="A4" s="487" t="s">
        <v>42</v>
      </c>
      <c r="B4" s="491" t="s">
        <v>53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3"/>
    </row>
    <row r="5" spans="1:13" s="2" customFormat="1" ht="33.75" customHeight="1" thickBot="1">
      <c r="A5" s="488"/>
      <c r="B5" s="494" t="s">
        <v>50</v>
      </c>
      <c r="C5" s="484"/>
      <c r="D5" s="485"/>
      <c r="E5" s="485"/>
      <c r="F5" s="480" t="s">
        <v>51</v>
      </c>
      <c r="G5" s="481"/>
      <c r="H5" s="482"/>
      <c r="I5" s="483"/>
      <c r="J5" s="484" t="s">
        <v>54</v>
      </c>
      <c r="K5" s="484"/>
      <c r="L5" s="485"/>
      <c r="M5" s="486"/>
    </row>
    <row r="6" spans="1:13" s="2" customFormat="1" ht="62.25" customHeight="1">
      <c r="A6" s="489"/>
      <c r="B6" s="468" t="s">
        <v>66</v>
      </c>
      <c r="C6" s="469"/>
      <c r="D6" s="470" t="s">
        <v>75</v>
      </c>
      <c r="E6" s="471"/>
      <c r="F6" s="468" t="s">
        <v>66</v>
      </c>
      <c r="G6" s="469"/>
      <c r="H6" s="470" t="s">
        <v>75</v>
      </c>
      <c r="I6" s="471"/>
      <c r="J6" s="468" t="s">
        <v>66</v>
      </c>
      <c r="K6" s="469"/>
      <c r="L6" s="470" t="s">
        <v>75</v>
      </c>
      <c r="M6" s="477"/>
    </row>
    <row r="7" spans="1:13" s="2" customFormat="1" ht="42" customHeight="1" thickBot="1">
      <c r="A7" s="490"/>
      <c r="B7" s="88" t="s">
        <v>57</v>
      </c>
      <c r="C7" s="89" t="s">
        <v>45</v>
      </c>
      <c r="D7" s="80" t="s">
        <v>57</v>
      </c>
      <c r="E7" s="81" t="s">
        <v>45</v>
      </c>
      <c r="F7" s="96" t="s">
        <v>57</v>
      </c>
      <c r="G7" s="89" t="s">
        <v>45</v>
      </c>
      <c r="H7" s="80" t="s">
        <v>57</v>
      </c>
      <c r="I7" s="104" t="s">
        <v>45</v>
      </c>
      <c r="J7" s="100" t="s">
        <v>57</v>
      </c>
      <c r="K7" s="89" t="s">
        <v>45</v>
      </c>
      <c r="L7" s="80" t="s">
        <v>57</v>
      </c>
      <c r="M7" s="105" t="s">
        <v>45</v>
      </c>
    </row>
    <row r="8" spans="1:15" ht="24.75" customHeight="1">
      <c r="A8" s="6" t="s">
        <v>44</v>
      </c>
      <c r="B8" s="292">
        <v>201</v>
      </c>
      <c r="C8" s="293">
        <v>4803</v>
      </c>
      <c r="D8" s="439">
        <v>211</v>
      </c>
      <c r="E8" s="440">
        <v>5192</v>
      </c>
      <c r="F8" s="294">
        <v>46</v>
      </c>
      <c r="G8" s="293">
        <v>504</v>
      </c>
      <c r="H8" s="439">
        <v>39</v>
      </c>
      <c r="I8" s="446">
        <v>432</v>
      </c>
      <c r="J8" s="295">
        <v>1</v>
      </c>
      <c r="K8" s="293">
        <v>6</v>
      </c>
      <c r="L8" s="439">
        <v>1</v>
      </c>
      <c r="M8" s="450">
        <v>3</v>
      </c>
      <c r="N8" s="109">
        <f>SUM(D8,H8,L8)</f>
        <v>251</v>
      </c>
      <c r="O8" s="109">
        <f>SUM(E8,I8,M8)</f>
        <v>5627</v>
      </c>
    </row>
    <row r="9" spans="1:15" ht="24.75" customHeight="1">
      <c r="A9" s="7" t="s">
        <v>1</v>
      </c>
      <c r="B9" s="90">
        <v>1</v>
      </c>
      <c r="C9" s="91">
        <v>30</v>
      </c>
      <c r="D9" s="439">
        <v>0</v>
      </c>
      <c r="E9" s="440">
        <v>0</v>
      </c>
      <c r="F9" s="97">
        <v>0</v>
      </c>
      <c r="G9" s="91">
        <v>0</v>
      </c>
      <c r="H9" s="439">
        <v>0</v>
      </c>
      <c r="I9" s="446">
        <v>0</v>
      </c>
      <c r="J9" s="101">
        <v>1</v>
      </c>
      <c r="K9" s="91">
        <v>30</v>
      </c>
      <c r="L9" s="439">
        <v>0</v>
      </c>
      <c r="M9" s="450">
        <v>0</v>
      </c>
      <c r="N9" s="109">
        <f>SUM(D9,H9,L9)</f>
        <v>0</v>
      </c>
      <c r="O9" s="109">
        <f>SUM(E9,I9,M9)</f>
        <v>0</v>
      </c>
    </row>
    <row r="10" spans="1:15" ht="24.75" customHeight="1">
      <c r="A10" s="7" t="s">
        <v>3</v>
      </c>
      <c r="B10" s="90">
        <v>1</v>
      </c>
      <c r="C10" s="91">
        <v>10</v>
      </c>
      <c r="D10" s="439">
        <v>0</v>
      </c>
      <c r="E10" s="440">
        <v>0</v>
      </c>
      <c r="F10" s="338">
        <v>0</v>
      </c>
      <c r="G10" s="337">
        <v>0</v>
      </c>
      <c r="H10" s="439">
        <v>0</v>
      </c>
      <c r="I10" s="440">
        <v>0</v>
      </c>
      <c r="J10" s="338">
        <v>0</v>
      </c>
      <c r="K10" s="337">
        <v>0</v>
      </c>
      <c r="L10" s="439">
        <v>0</v>
      </c>
      <c r="M10" s="450">
        <v>0</v>
      </c>
      <c r="N10" s="109">
        <f aca="true" t="shared" si="0" ref="N10:N50">SUM(D10,H10,L10)</f>
        <v>0</v>
      </c>
      <c r="O10" s="109">
        <f aca="true" t="shared" si="1" ref="O10:O50">SUM(E10,I10,M10)</f>
        <v>0</v>
      </c>
    </row>
    <row r="11" spans="1:15" ht="24.75" customHeight="1">
      <c r="A11" s="7" t="s">
        <v>4</v>
      </c>
      <c r="B11" s="90">
        <v>0</v>
      </c>
      <c r="C11" s="91">
        <v>0</v>
      </c>
      <c r="D11" s="439">
        <v>0</v>
      </c>
      <c r="E11" s="440">
        <v>0</v>
      </c>
      <c r="F11" s="349">
        <v>0</v>
      </c>
      <c r="G11" s="348">
        <v>0</v>
      </c>
      <c r="H11" s="439">
        <v>0</v>
      </c>
      <c r="I11" s="446">
        <v>0</v>
      </c>
      <c r="J11" s="350">
        <v>0</v>
      </c>
      <c r="K11" s="348">
        <v>0</v>
      </c>
      <c r="L11" s="439">
        <v>0</v>
      </c>
      <c r="M11" s="450">
        <v>0</v>
      </c>
      <c r="N11" s="109">
        <f t="shared" si="0"/>
        <v>0</v>
      </c>
      <c r="O11" s="109">
        <f t="shared" si="1"/>
        <v>0</v>
      </c>
    </row>
    <row r="12" spans="1:15" ht="24.75" customHeight="1">
      <c r="A12" s="7" t="s">
        <v>2</v>
      </c>
      <c r="B12" s="92">
        <v>2</v>
      </c>
      <c r="C12" s="93">
        <v>34</v>
      </c>
      <c r="D12" s="441">
        <v>2</v>
      </c>
      <c r="E12" s="442">
        <v>30</v>
      </c>
      <c r="F12" s="276">
        <v>0</v>
      </c>
      <c r="G12" s="275">
        <v>0</v>
      </c>
      <c r="H12" s="441">
        <v>0</v>
      </c>
      <c r="I12" s="447">
        <v>0</v>
      </c>
      <c r="J12" s="236">
        <v>0</v>
      </c>
      <c r="K12" s="275">
        <v>0</v>
      </c>
      <c r="L12" s="441">
        <v>0</v>
      </c>
      <c r="M12" s="451">
        <v>0</v>
      </c>
      <c r="N12" s="109">
        <f t="shared" si="0"/>
        <v>2</v>
      </c>
      <c r="O12" s="109">
        <f t="shared" si="1"/>
        <v>30</v>
      </c>
    </row>
    <row r="13" spans="1:15" ht="24.75" customHeight="1">
      <c r="A13" s="7" t="s">
        <v>5</v>
      </c>
      <c r="B13" s="90">
        <v>4</v>
      </c>
      <c r="C13" s="91">
        <v>260</v>
      </c>
      <c r="D13" s="439">
        <v>4</v>
      </c>
      <c r="E13" s="440">
        <v>394</v>
      </c>
      <c r="F13" s="97">
        <v>1</v>
      </c>
      <c r="G13" s="91">
        <v>16</v>
      </c>
      <c r="H13" s="439">
        <v>1</v>
      </c>
      <c r="I13" s="446">
        <v>45</v>
      </c>
      <c r="J13" s="101">
        <v>0</v>
      </c>
      <c r="K13" s="91">
        <v>0</v>
      </c>
      <c r="L13" s="439">
        <v>0</v>
      </c>
      <c r="M13" s="450">
        <v>0</v>
      </c>
      <c r="N13" s="109">
        <f t="shared" si="0"/>
        <v>5</v>
      </c>
      <c r="O13" s="109">
        <f t="shared" si="1"/>
        <v>439</v>
      </c>
    </row>
    <row r="14" spans="1:15" ht="24.75" customHeight="1">
      <c r="A14" s="7" t="s">
        <v>6</v>
      </c>
      <c r="B14" s="90">
        <v>75</v>
      </c>
      <c r="C14" s="91">
        <v>893</v>
      </c>
      <c r="D14" s="439">
        <v>108</v>
      </c>
      <c r="E14" s="440">
        <v>857</v>
      </c>
      <c r="F14" s="160">
        <v>2</v>
      </c>
      <c r="G14" s="159">
        <v>26</v>
      </c>
      <c r="H14" s="439">
        <v>3</v>
      </c>
      <c r="I14" s="446">
        <v>188</v>
      </c>
      <c r="J14" s="161">
        <v>3</v>
      </c>
      <c r="K14" s="159">
        <v>31</v>
      </c>
      <c r="L14" s="439">
        <v>5</v>
      </c>
      <c r="M14" s="450">
        <v>446</v>
      </c>
      <c r="N14" s="109">
        <f t="shared" si="0"/>
        <v>116</v>
      </c>
      <c r="O14" s="109">
        <f t="shared" si="1"/>
        <v>1491</v>
      </c>
    </row>
    <row r="15" spans="1:15" ht="24.75" customHeight="1">
      <c r="A15" s="7" t="s">
        <v>7</v>
      </c>
      <c r="B15" s="90">
        <v>2</v>
      </c>
      <c r="C15" s="91">
        <v>90</v>
      </c>
      <c r="D15" s="439">
        <v>0</v>
      </c>
      <c r="E15" s="440">
        <v>0</v>
      </c>
      <c r="F15" s="203">
        <v>0</v>
      </c>
      <c r="G15" s="202">
        <v>0</v>
      </c>
      <c r="H15" s="439">
        <v>0</v>
      </c>
      <c r="I15" s="446">
        <v>0</v>
      </c>
      <c r="J15" s="204">
        <v>2</v>
      </c>
      <c r="K15" s="202">
        <v>90</v>
      </c>
      <c r="L15" s="439">
        <v>0</v>
      </c>
      <c r="M15" s="450">
        <v>0</v>
      </c>
      <c r="N15" s="109">
        <f t="shared" si="0"/>
        <v>0</v>
      </c>
      <c r="O15" s="109">
        <f t="shared" si="1"/>
        <v>0</v>
      </c>
    </row>
    <row r="16" spans="1:15" ht="24.75" customHeight="1">
      <c r="A16" s="7" t="s">
        <v>8</v>
      </c>
      <c r="B16" s="90">
        <v>0</v>
      </c>
      <c r="C16" s="91">
        <v>0</v>
      </c>
      <c r="D16" s="439">
        <v>0</v>
      </c>
      <c r="E16" s="440">
        <v>0</v>
      </c>
      <c r="F16" s="309">
        <v>0</v>
      </c>
      <c r="G16" s="308">
        <v>0</v>
      </c>
      <c r="H16" s="439">
        <v>0</v>
      </c>
      <c r="I16" s="446">
        <v>0</v>
      </c>
      <c r="J16" s="310">
        <v>0</v>
      </c>
      <c r="K16" s="308">
        <v>0</v>
      </c>
      <c r="L16" s="439">
        <v>0</v>
      </c>
      <c r="M16" s="450">
        <v>0</v>
      </c>
      <c r="N16" s="109">
        <f t="shared" si="0"/>
        <v>0</v>
      </c>
      <c r="O16" s="109">
        <f t="shared" si="1"/>
        <v>0</v>
      </c>
    </row>
    <row r="17" spans="1:15" ht="24.75" customHeight="1">
      <c r="A17" s="7" t="s">
        <v>10</v>
      </c>
      <c r="B17" s="90">
        <v>0</v>
      </c>
      <c r="C17" s="91">
        <v>0</v>
      </c>
      <c r="D17" s="439">
        <v>0</v>
      </c>
      <c r="E17" s="440">
        <v>0</v>
      </c>
      <c r="F17" s="327">
        <v>0</v>
      </c>
      <c r="G17" s="326">
        <v>0</v>
      </c>
      <c r="H17" s="439">
        <v>0</v>
      </c>
      <c r="I17" s="446">
        <v>0</v>
      </c>
      <c r="J17" s="328">
        <v>0</v>
      </c>
      <c r="K17" s="326">
        <v>0</v>
      </c>
      <c r="L17" s="439">
        <v>0</v>
      </c>
      <c r="M17" s="450">
        <v>0</v>
      </c>
      <c r="N17" s="109">
        <f t="shared" si="0"/>
        <v>0</v>
      </c>
      <c r="O17" s="109">
        <f t="shared" si="1"/>
        <v>0</v>
      </c>
    </row>
    <row r="18" spans="1:15" ht="24.75" customHeight="1">
      <c r="A18" s="7" t="s">
        <v>9</v>
      </c>
      <c r="B18" s="92">
        <v>2</v>
      </c>
      <c r="C18" s="93">
        <v>80</v>
      </c>
      <c r="D18" s="441">
        <v>2</v>
      </c>
      <c r="E18" s="442">
        <v>43</v>
      </c>
      <c r="F18" s="189">
        <v>0</v>
      </c>
      <c r="G18" s="188">
        <v>0</v>
      </c>
      <c r="H18" s="441">
        <v>3</v>
      </c>
      <c r="I18" s="447">
        <v>48</v>
      </c>
      <c r="J18" s="190">
        <v>1</v>
      </c>
      <c r="K18" s="188">
        <v>40</v>
      </c>
      <c r="L18" s="441">
        <v>0</v>
      </c>
      <c r="M18" s="451">
        <v>0</v>
      </c>
      <c r="N18" s="109">
        <f t="shared" si="0"/>
        <v>5</v>
      </c>
      <c r="O18" s="109">
        <f t="shared" si="1"/>
        <v>91</v>
      </c>
    </row>
    <row r="19" spans="1:15" ht="24.75" customHeight="1">
      <c r="A19" s="7" t="s">
        <v>11</v>
      </c>
      <c r="B19" s="90">
        <v>3</v>
      </c>
      <c r="C19" s="91">
        <v>161</v>
      </c>
      <c r="D19" s="439">
        <v>4</v>
      </c>
      <c r="E19" s="440">
        <v>299</v>
      </c>
      <c r="F19" s="174">
        <v>2</v>
      </c>
      <c r="G19" s="173">
        <v>34</v>
      </c>
      <c r="H19" s="439">
        <v>1</v>
      </c>
      <c r="I19" s="446">
        <v>17</v>
      </c>
      <c r="J19" s="175">
        <v>0</v>
      </c>
      <c r="K19" s="173">
        <v>0</v>
      </c>
      <c r="L19" s="439">
        <v>0</v>
      </c>
      <c r="M19" s="450">
        <v>0</v>
      </c>
      <c r="N19" s="109">
        <f t="shared" si="0"/>
        <v>5</v>
      </c>
      <c r="O19" s="109">
        <f t="shared" si="1"/>
        <v>316</v>
      </c>
    </row>
    <row r="20" spans="1:15" ht="24.75" customHeight="1">
      <c r="A20" s="7" t="s">
        <v>12</v>
      </c>
      <c r="B20" s="90">
        <v>12</v>
      </c>
      <c r="C20" s="91">
        <v>401</v>
      </c>
      <c r="D20" s="439">
        <v>14</v>
      </c>
      <c r="E20" s="440">
        <v>400</v>
      </c>
      <c r="F20" s="309">
        <v>2</v>
      </c>
      <c r="G20" s="308">
        <v>28</v>
      </c>
      <c r="H20" s="439">
        <v>0</v>
      </c>
      <c r="I20" s="446">
        <v>2</v>
      </c>
      <c r="J20" s="310">
        <v>0</v>
      </c>
      <c r="K20" s="308">
        <v>0</v>
      </c>
      <c r="L20" s="439">
        <v>1</v>
      </c>
      <c r="M20" s="450">
        <v>2</v>
      </c>
      <c r="N20" s="109">
        <f t="shared" si="0"/>
        <v>15</v>
      </c>
      <c r="O20" s="109">
        <f t="shared" si="1"/>
        <v>404</v>
      </c>
    </row>
    <row r="21" spans="1:15" ht="24.75" customHeight="1">
      <c r="A21" s="7" t="s">
        <v>13</v>
      </c>
      <c r="B21" s="92">
        <v>16</v>
      </c>
      <c r="C21" s="93">
        <v>583</v>
      </c>
      <c r="D21" s="441">
        <v>22</v>
      </c>
      <c r="E21" s="442">
        <v>705</v>
      </c>
      <c r="F21" s="276">
        <v>3</v>
      </c>
      <c r="G21" s="275">
        <v>71</v>
      </c>
      <c r="H21" s="441">
        <v>2</v>
      </c>
      <c r="I21" s="447">
        <v>17</v>
      </c>
      <c r="J21" s="236">
        <v>1</v>
      </c>
      <c r="K21" s="275">
        <v>21</v>
      </c>
      <c r="L21" s="441">
        <v>0</v>
      </c>
      <c r="M21" s="451">
        <v>0</v>
      </c>
      <c r="N21" s="109">
        <f t="shared" si="0"/>
        <v>24</v>
      </c>
      <c r="O21" s="109">
        <f t="shared" si="1"/>
        <v>722</v>
      </c>
    </row>
    <row r="22" spans="1:15" ht="24.75" customHeight="1">
      <c r="A22" s="7" t="s">
        <v>14</v>
      </c>
      <c r="B22" s="90">
        <v>9</v>
      </c>
      <c r="C22" s="91">
        <v>180</v>
      </c>
      <c r="D22" s="439">
        <v>11</v>
      </c>
      <c r="E22" s="440">
        <v>326</v>
      </c>
      <c r="F22" s="309">
        <v>5</v>
      </c>
      <c r="G22" s="308">
        <v>80</v>
      </c>
      <c r="H22" s="439">
        <v>4</v>
      </c>
      <c r="I22" s="446">
        <v>45</v>
      </c>
      <c r="J22" s="310">
        <v>1</v>
      </c>
      <c r="K22" s="308">
        <v>20</v>
      </c>
      <c r="L22" s="439">
        <v>0</v>
      </c>
      <c r="M22" s="450">
        <v>0</v>
      </c>
      <c r="N22" s="109">
        <f t="shared" si="0"/>
        <v>15</v>
      </c>
      <c r="O22" s="109">
        <f t="shared" si="1"/>
        <v>371</v>
      </c>
    </row>
    <row r="23" spans="1:15" ht="24.75" customHeight="1">
      <c r="A23" s="7" t="s">
        <v>15</v>
      </c>
      <c r="B23" s="90">
        <v>4</v>
      </c>
      <c r="C23" s="91">
        <v>20</v>
      </c>
      <c r="D23" s="439">
        <v>1</v>
      </c>
      <c r="E23" s="440">
        <v>10</v>
      </c>
      <c r="F23" s="309">
        <v>4</v>
      </c>
      <c r="G23" s="308">
        <v>20</v>
      </c>
      <c r="H23" s="439">
        <v>0</v>
      </c>
      <c r="I23" s="446">
        <v>0</v>
      </c>
      <c r="J23" s="310">
        <v>0</v>
      </c>
      <c r="K23" s="308">
        <v>0</v>
      </c>
      <c r="L23" s="439">
        <v>0</v>
      </c>
      <c r="M23" s="450">
        <v>0</v>
      </c>
      <c r="N23" s="109">
        <f t="shared" si="0"/>
        <v>1</v>
      </c>
      <c r="O23" s="109">
        <f t="shared" si="1"/>
        <v>10</v>
      </c>
    </row>
    <row r="24" spans="1:15" ht="24.75" customHeight="1">
      <c r="A24" s="7" t="s">
        <v>41</v>
      </c>
      <c r="B24" s="90">
        <v>2</v>
      </c>
      <c r="C24" s="91">
        <v>10</v>
      </c>
      <c r="D24" s="439">
        <v>2</v>
      </c>
      <c r="E24" s="440">
        <v>9</v>
      </c>
      <c r="F24" s="309">
        <v>1</v>
      </c>
      <c r="G24" s="308">
        <v>5</v>
      </c>
      <c r="H24" s="439">
        <v>0</v>
      </c>
      <c r="I24" s="446">
        <v>0</v>
      </c>
      <c r="J24" s="310">
        <v>0</v>
      </c>
      <c r="K24" s="308">
        <v>0</v>
      </c>
      <c r="L24" s="439">
        <v>0</v>
      </c>
      <c r="M24" s="450">
        <v>0</v>
      </c>
      <c r="N24" s="109">
        <f t="shared" si="0"/>
        <v>2</v>
      </c>
      <c r="O24" s="109">
        <f t="shared" si="1"/>
        <v>9</v>
      </c>
    </row>
    <row r="25" spans="1:15" ht="24.75" customHeight="1">
      <c r="A25" s="7" t="s">
        <v>16</v>
      </c>
      <c r="B25" s="90">
        <v>0</v>
      </c>
      <c r="C25" s="91">
        <v>0</v>
      </c>
      <c r="D25" s="439">
        <v>0</v>
      </c>
      <c r="E25" s="440">
        <v>0</v>
      </c>
      <c r="F25" s="309">
        <v>0</v>
      </c>
      <c r="G25" s="308">
        <v>0</v>
      </c>
      <c r="H25" s="439">
        <v>0</v>
      </c>
      <c r="I25" s="446">
        <v>0</v>
      </c>
      <c r="J25" s="310">
        <v>0</v>
      </c>
      <c r="K25" s="308">
        <v>0</v>
      </c>
      <c r="L25" s="439">
        <v>0</v>
      </c>
      <c r="M25" s="450">
        <v>0</v>
      </c>
      <c r="N25" s="109">
        <f t="shared" si="0"/>
        <v>0</v>
      </c>
      <c r="O25" s="109">
        <f t="shared" si="1"/>
        <v>0</v>
      </c>
    </row>
    <row r="26" spans="1:15" ht="24.75" customHeight="1">
      <c r="A26" s="7" t="s">
        <v>17</v>
      </c>
      <c r="B26" s="92">
        <v>11</v>
      </c>
      <c r="C26" s="93">
        <v>165</v>
      </c>
      <c r="D26" s="441">
        <v>8</v>
      </c>
      <c r="E26" s="442">
        <v>149</v>
      </c>
      <c r="F26" s="214">
        <v>1</v>
      </c>
      <c r="G26" s="213">
        <v>15</v>
      </c>
      <c r="H26" s="441">
        <v>0</v>
      </c>
      <c r="I26" s="447">
        <v>0</v>
      </c>
      <c r="J26" s="215">
        <v>1</v>
      </c>
      <c r="K26" s="213">
        <v>15</v>
      </c>
      <c r="L26" s="441">
        <v>0</v>
      </c>
      <c r="M26" s="451">
        <v>0</v>
      </c>
      <c r="N26" s="109">
        <f t="shared" si="0"/>
        <v>8</v>
      </c>
      <c r="O26" s="109">
        <f t="shared" si="1"/>
        <v>149</v>
      </c>
    </row>
    <row r="27" spans="1:15" ht="24.75" customHeight="1">
      <c r="A27" s="7" t="s">
        <v>18</v>
      </c>
      <c r="B27" s="92">
        <v>7</v>
      </c>
      <c r="C27" s="93">
        <v>207</v>
      </c>
      <c r="D27" s="441">
        <v>9</v>
      </c>
      <c r="E27" s="442">
        <v>335</v>
      </c>
      <c r="F27" s="276">
        <v>3</v>
      </c>
      <c r="G27" s="275">
        <v>68</v>
      </c>
      <c r="H27" s="441">
        <v>2</v>
      </c>
      <c r="I27" s="447">
        <v>36</v>
      </c>
      <c r="J27" s="236">
        <v>0</v>
      </c>
      <c r="K27" s="275">
        <v>0</v>
      </c>
      <c r="L27" s="441">
        <v>0</v>
      </c>
      <c r="M27" s="451">
        <v>0</v>
      </c>
      <c r="N27" s="109">
        <f t="shared" si="0"/>
        <v>11</v>
      </c>
      <c r="O27" s="109">
        <f t="shared" si="1"/>
        <v>371</v>
      </c>
    </row>
    <row r="28" spans="1:15" ht="24.75" customHeight="1">
      <c r="A28" s="7" t="s">
        <v>19</v>
      </c>
      <c r="B28" s="92">
        <v>70</v>
      </c>
      <c r="C28" s="93">
        <v>1915</v>
      </c>
      <c r="D28" s="441">
        <v>67</v>
      </c>
      <c r="E28" s="442">
        <v>2045</v>
      </c>
      <c r="F28" s="98">
        <v>15</v>
      </c>
      <c r="G28" s="93">
        <v>506</v>
      </c>
      <c r="H28" s="441">
        <v>14</v>
      </c>
      <c r="I28" s="447">
        <v>411</v>
      </c>
      <c r="J28" s="102">
        <v>1</v>
      </c>
      <c r="K28" s="93">
        <v>60</v>
      </c>
      <c r="L28" s="441">
        <v>0</v>
      </c>
      <c r="M28" s="451">
        <v>0</v>
      </c>
      <c r="N28" s="109">
        <f t="shared" si="0"/>
        <v>81</v>
      </c>
      <c r="O28" s="109">
        <f t="shared" si="1"/>
        <v>2456</v>
      </c>
    </row>
    <row r="29" spans="1:15" ht="24.75" customHeight="1">
      <c r="A29" s="7" t="s">
        <v>20</v>
      </c>
      <c r="B29" s="90">
        <v>6</v>
      </c>
      <c r="C29" s="91">
        <v>264</v>
      </c>
      <c r="D29" s="439">
        <v>5</v>
      </c>
      <c r="E29" s="440">
        <v>228</v>
      </c>
      <c r="F29" s="309">
        <v>1</v>
      </c>
      <c r="G29" s="308">
        <v>90</v>
      </c>
      <c r="H29" s="439">
        <v>0</v>
      </c>
      <c r="I29" s="446">
        <v>0</v>
      </c>
      <c r="J29" s="310">
        <v>0</v>
      </c>
      <c r="K29" s="308">
        <v>0</v>
      </c>
      <c r="L29" s="439">
        <v>0</v>
      </c>
      <c r="M29" s="450">
        <v>0</v>
      </c>
      <c r="N29" s="109">
        <f t="shared" si="0"/>
        <v>5</v>
      </c>
      <c r="O29" s="109">
        <f t="shared" si="1"/>
        <v>228</v>
      </c>
    </row>
    <row r="30" spans="1:15" ht="24.75" customHeight="1">
      <c r="A30" s="7" t="s">
        <v>21</v>
      </c>
      <c r="B30" s="90">
        <v>10</v>
      </c>
      <c r="C30" s="91">
        <v>477</v>
      </c>
      <c r="D30" s="439">
        <v>10</v>
      </c>
      <c r="E30" s="440">
        <v>470</v>
      </c>
      <c r="F30" s="309">
        <v>0</v>
      </c>
      <c r="G30" s="308">
        <v>0</v>
      </c>
      <c r="H30" s="439">
        <v>0</v>
      </c>
      <c r="I30" s="446">
        <v>0</v>
      </c>
      <c r="J30" s="310">
        <v>0</v>
      </c>
      <c r="K30" s="308">
        <v>0</v>
      </c>
      <c r="L30" s="439">
        <v>0</v>
      </c>
      <c r="M30" s="450">
        <v>0</v>
      </c>
      <c r="N30" s="109">
        <f t="shared" si="0"/>
        <v>10</v>
      </c>
      <c r="O30" s="109">
        <f t="shared" si="1"/>
        <v>470</v>
      </c>
    </row>
    <row r="31" spans="1:15" ht="24.75" customHeight="1">
      <c r="A31" s="7" t="s">
        <v>23</v>
      </c>
      <c r="B31" s="90">
        <v>2</v>
      </c>
      <c r="C31" s="91">
        <v>31</v>
      </c>
      <c r="D31" s="439">
        <v>3</v>
      </c>
      <c r="E31" s="440">
        <v>55</v>
      </c>
      <c r="F31" s="309">
        <v>0</v>
      </c>
      <c r="G31" s="308">
        <v>0</v>
      </c>
      <c r="H31" s="439">
        <v>0</v>
      </c>
      <c r="I31" s="446">
        <v>0</v>
      </c>
      <c r="J31" s="310">
        <v>0</v>
      </c>
      <c r="K31" s="308">
        <v>0</v>
      </c>
      <c r="L31" s="439">
        <v>0</v>
      </c>
      <c r="M31" s="450">
        <v>0</v>
      </c>
      <c r="N31" s="109">
        <f t="shared" si="0"/>
        <v>3</v>
      </c>
      <c r="O31" s="109">
        <f t="shared" si="1"/>
        <v>55</v>
      </c>
    </row>
    <row r="32" spans="1:15" ht="24.75" customHeight="1">
      <c r="A32" s="7" t="s">
        <v>22</v>
      </c>
      <c r="B32" s="90">
        <v>2</v>
      </c>
      <c r="C32" s="91">
        <v>62</v>
      </c>
      <c r="D32" s="439">
        <v>2</v>
      </c>
      <c r="E32" s="440">
        <v>51</v>
      </c>
      <c r="F32" s="306">
        <v>3</v>
      </c>
      <c r="G32" s="305">
        <v>81</v>
      </c>
      <c r="H32" s="439">
        <v>1</v>
      </c>
      <c r="I32" s="446">
        <v>11</v>
      </c>
      <c r="J32" s="307">
        <v>0</v>
      </c>
      <c r="K32" s="305">
        <v>0</v>
      </c>
      <c r="L32" s="439">
        <v>0</v>
      </c>
      <c r="M32" s="450">
        <v>0</v>
      </c>
      <c r="N32" s="109">
        <f t="shared" si="0"/>
        <v>3</v>
      </c>
      <c r="O32" s="109">
        <f t="shared" si="1"/>
        <v>62</v>
      </c>
    </row>
    <row r="33" spans="1:15" ht="24.75" customHeight="1">
      <c r="A33" s="7" t="s">
        <v>24</v>
      </c>
      <c r="B33" s="92">
        <v>8</v>
      </c>
      <c r="C33" s="93">
        <v>200</v>
      </c>
      <c r="D33" s="441">
        <v>10</v>
      </c>
      <c r="E33" s="442">
        <v>376</v>
      </c>
      <c r="F33" s="276">
        <v>13</v>
      </c>
      <c r="G33" s="275">
        <v>212</v>
      </c>
      <c r="H33" s="441">
        <v>15</v>
      </c>
      <c r="I33" s="447">
        <v>240</v>
      </c>
      <c r="J33" s="236">
        <v>0</v>
      </c>
      <c r="K33" s="275">
        <v>0</v>
      </c>
      <c r="L33" s="441">
        <v>0</v>
      </c>
      <c r="M33" s="451">
        <v>0</v>
      </c>
      <c r="N33" s="109">
        <f t="shared" si="0"/>
        <v>25</v>
      </c>
      <c r="O33" s="109">
        <f t="shared" si="1"/>
        <v>616</v>
      </c>
    </row>
    <row r="34" spans="1:15" ht="24.75" customHeight="1">
      <c r="A34" s="7" t="s">
        <v>25</v>
      </c>
      <c r="B34" s="92">
        <v>1</v>
      </c>
      <c r="C34" s="93">
        <v>15</v>
      </c>
      <c r="D34" s="441">
        <v>0</v>
      </c>
      <c r="E34" s="442">
        <v>0</v>
      </c>
      <c r="F34" s="276">
        <v>1</v>
      </c>
      <c r="G34" s="275">
        <v>15</v>
      </c>
      <c r="H34" s="441">
        <v>0</v>
      </c>
      <c r="I34" s="447">
        <v>0</v>
      </c>
      <c r="J34" s="236">
        <v>0</v>
      </c>
      <c r="K34" s="275">
        <v>0</v>
      </c>
      <c r="L34" s="441">
        <v>0</v>
      </c>
      <c r="M34" s="451">
        <v>0</v>
      </c>
      <c r="N34" s="109">
        <f t="shared" si="0"/>
        <v>0</v>
      </c>
      <c r="O34" s="109">
        <f t="shared" si="1"/>
        <v>0</v>
      </c>
    </row>
    <row r="35" spans="1:15" ht="24.75" customHeight="1">
      <c r="A35" s="7" t="s">
        <v>27</v>
      </c>
      <c r="B35" s="90">
        <v>1</v>
      </c>
      <c r="C35" s="91">
        <v>45</v>
      </c>
      <c r="D35" s="439">
        <v>1</v>
      </c>
      <c r="E35" s="440">
        <v>47</v>
      </c>
      <c r="F35" s="422">
        <v>0</v>
      </c>
      <c r="G35" s="421">
        <v>0</v>
      </c>
      <c r="H35" s="439">
        <v>0</v>
      </c>
      <c r="I35" s="446">
        <v>0</v>
      </c>
      <c r="J35" s="423">
        <v>0</v>
      </c>
      <c r="K35" s="421">
        <v>0</v>
      </c>
      <c r="L35" s="439">
        <v>0</v>
      </c>
      <c r="M35" s="450">
        <v>0</v>
      </c>
      <c r="N35" s="109">
        <f t="shared" si="0"/>
        <v>1</v>
      </c>
      <c r="O35" s="109">
        <f t="shared" si="1"/>
        <v>47</v>
      </c>
    </row>
    <row r="36" spans="1:15" ht="24.75" customHeight="1">
      <c r="A36" s="7" t="s">
        <v>26</v>
      </c>
      <c r="B36" s="90">
        <v>2</v>
      </c>
      <c r="C36" s="91">
        <v>34</v>
      </c>
      <c r="D36" s="439">
        <v>1</v>
      </c>
      <c r="E36" s="440">
        <v>6</v>
      </c>
      <c r="F36" s="410">
        <v>0</v>
      </c>
      <c r="G36" s="409">
        <v>0</v>
      </c>
      <c r="H36" s="439">
        <v>0</v>
      </c>
      <c r="I36" s="446">
        <v>0</v>
      </c>
      <c r="J36" s="411">
        <v>0</v>
      </c>
      <c r="K36" s="409">
        <v>0</v>
      </c>
      <c r="L36" s="439">
        <v>0</v>
      </c>
      <c r="M36" s="450">
        <v>0</v>
      </c>
      <c r="N36" s="109">
        <f t="shared" si="0"/>
        <v>1</v>
      </c>
      <c r="O36" s="109">
        <f t="shared" si="1"/>
        <v>6</v>
      </c>
    </row>
    <row r="37" spans="1:15" ht="24.75" customHeight="1">
      <c r="A37" s="7" t="s">
        <v>28</v>
      </c>
      <c r="B37" s="90">
        <v>2</v>
      </c>
      <c r="C37" s="91">
        <v>48</v>
      </c>
      <c r="D37" s="439">
        <v>0</v>
      </c>
      <c r="E37" s="440">
        <v>0</v>
      </c>
      <c r="F37" s="434">
        <v>0</v>
      </c>
      <c r="G37" s="433">
        <v>0</v>
      </c>
      <c r="H37" s="439">
        <v>0</v>
      </c>
      <c r="I37" s="446">
        <v>0</v>
      </c>
      <c r="J37" s="435">
        <v>0</v>
      </c>
      <c r="K37" s="433">
        <v>0</v>
      </c>
      <c r="L37" s="439">
        <v>0</v>
      </c>
      <c r="M37" s="450">
        <v>0</v>
      </c>
      <c r="N37" s="109">
        <f t="shared" si="0"/>
        <v>0</v>
      </c>
      <c r="O37" s="109">
        <f t="shared" si="1"/>
        <v>0</v>
      </c>
    </row>
    <row r="38" spans="1:15" ht="24.75" customHeight="1">
      <c r="A38" s="7" t="s">
        <v>0</v>
      </c>
      <c r="B38" s="90">
        <v>24</v>
      </c>
      <c r="C38" s="91">
        <v>726</v>
      </c>
      <c r="D38" s="439">
        <v>21</v>
      </c>
      <c r="E38" s="440">
        <v>607</v>
      </c>
      <c r="F38" s="97">
        <v>7</v>
      </c>
      <c r="G38" s="91">
        <v>154</v>
      </c>
      <c r="H38" s="439">
        <v>7</v>
      </c>
      <c r="I38" s="446">
        <v>112</v>
      </c>
      <c r="J38" s="101">
        <v>0</v>
      </c>
      <c r="K38" s="91">
        <v>0</v>
      </c>
      <c r="L38" s="439">
        <v>0</v>
      </c>
      <c r="M38" s="450">
        <v>0</v>
      </c>
      <c r="N38" s="109">
        <f t="shared" si="0"/>
        <v>28</v>
      </c>
      <c r="O38" s="109">
        <f t="shared" si="1"/>
        <v>719</v>
      </c>
    </row>
    <row r="39" spans="1:15" ht="24.75" customHeight="1">
      <c r="A39" s="7" t="s">
        <v>29</v>
      </c>
      <c r="B39" s="90">
        <v>0</v>
      </c>
      <c r="C39" s="91">
        <v>0</v>
      </c>
      <c r="D39" s="439">
        <v>1</v>
      </c>
      <c r="E39" s="440">
        <v>31</v>
      </c>
      <c r="F39" s="132">
        <v>1</v>
      </c>
      <c r="G39" s="131">
        <v>8</v>
      </c>
      <c r="H39" s="439">
        <v>2</v>
      </c>
      <c r="I39" s="446">
        <v>4</v>
      </c>
      <c r="J39" s="133">
        <v>0</v>
      </c>
      <c r="K39" s="131">
        <v>0</v>
      </c>
      <c r="L39" s="439">
        <v>0</v>
      </c>
      <c r="M39" s="450">
        <v>0</v>
      </c>
      <c r="N39" s="109">
        <f t="shared" si="0"/>
        <v>3</v>
      </c>
      <c r="O39" s="109">
        <f t="shared" si="1"/>
        <v>35</v>
      </c>
    </row>
    <row r="40" spans="1:15" ht="24.75" customHeight="1">
      <c r="A40" s="7" t="s">
        <v>30</v>
      </c>
      <c r="B40" s="90">
        <v>2</v>
      </c>
      <c r="C40" s="91">
        <v>24</v>
      </c>
      <c r="D40" s="439">
        <v>3</v>
      </c>
      <c r="E40" s="440">
        <v>19</v>
      </c>
      <c r="F40" s="309">
        <v>0</v>
      </c>
      <c r="G40" s="308">
        <v>0</v>
      </c>
      <c r="H40" s="439">
        <v>0</v>
      </c>
      <c r="I40" s="446">
        <v>0</v>
      </c>
      <c r="J40" s="310">
        <v>0</v>
      </c>
      <c r="K40" s="308">
        <v>0</v>
      </c>
      <c r="L40" s="439">
        <v>0</v>
      </c>
      <c r="M40" s="450">
        <v>0</v>
      </c>
      <c r="N40" s="109">
        <f t="shared" si="0"/>
        <v>3</v>
      </c>
      <c r="O40" s="109">
        <f t="shared" si="1"/>
        <v>19</v>
      </c>
    </row>
    <row r="41" spans="1:15" ht="24.75" customHeight="1">
      <c r="A41" s="7" t="s">
        <v>31</v>
      </c>
      <c r="B41" s="92">
        <v>1</v>
      </c>
      <c r="C41" s="93">
        <v>22</v>
      </c>
      <c r="D41" s="441">
        <v>0</v>
      </c>
      <c r="E41" s="442">
        <v>0</v>
      </c>
      <c r="F41" s="276">
        <v>3</v>
      </c>
      <c r="G41" s="275">
        <v>66</v>
      </c>
      <c r="H41" s="441">
        <v>2</v>
      </c>
      <c r="I41" s="447">
        <v>19</v>
      </c>
      <c r="J41" s="236">
        <v>1</v>
      </c>
      <c r="K41" s="275">
        <v>22</v>
      </c>
      <c r="L41" s="441">
        <v>0</v>
      </c>
      <c r="M41" s="451">
        <v>0</v>
      </c>
      <c r="N41" s="109">
        <f t="shared" si="0"/>
        <v>2</v>
      </c>
      <c r="O41" s="109">
        <f t="shared" si="1"/>
        <v>19</v>
      </c>
    </row>
    <row r="42" spans="1:15" ht="24.75" customHeight="1">
      <c r="A42" s="7" t="s">
        <v>32</v>
      </c>
      <c r="B42" s="90">
        <v>0</v>
      </c>
      <c r="C42" s="91">
        <v>0</v>
      </c>
      <c r="D42" s="439">
        <v>0</v>
      </c>
      <c r="E42" s="440">
        <v>0</v>
      </c>
      <c r="F42" s="361">
        <v>0</v>
      </c>
      <c r="G42" s="360">
        <v>0</v>
      </c>
      <c r="H42" s="439">
        <v>0</v>
      </c>
      <c r="I42" s="446">
        <v>0</v>
      </c>
      <c r="J42" s="362">
        <v>0</v>
      </c>
      <c r="K42" s="360">
        <v>0</v>
      </c>
      <c r="L42" s="439">
        <v>0</v>
      </c>
      <c r="M42" s="450">
        <v>0</v>
      </c>
      <c r="N42" s="109">
        <f t="shared" si="0"/>
        <v>0</v>
      </c>
      <c r="O42" s="109">
        <f t="shared" si="1"/>
        <v>0</v>
      </c>
    </row>
    <row r="43" spans="1:15" ht="24.75" customHeight="1">
      <c r="A43" s="7" t="s">
        <v>33</v>
      </c>
      <c r="B43" s="90">
        <v>0</v>
      </c>
      <c r="C43" s="91">
        <v>0</v>
      </c>
      <c r="D43" s="439">
        <v>2</v>
      </c>
      <c r="E43" s="440">
        <v>23</v>
      </c>
      <c r="F43" s="97">
        <v>0</v>
      </c>
      <c r="G43" s="91">
        <v>0</v>
      </c>
      <c r="H43" s="439">
        <v>0</v>
      </c>
      <c r="I43" s="446">
        <v>0</v>
      </c>
      <c r="J43" s="101">
        <v>0</v>
      </c>
      <c r="K43" s="91">
        <v>0</v>
      </c>
      <c r="L43" s="439">
        <v>0</v>
      </c>
      <c r="M43" s="450">
        <v>0</v>
      </c>
      <c r="N43" s="109">
        <f t="shared" si="0"/>
        <v>2</v>
      </c>
      <c r="O43" s="109">
        <f t="shared" si="1"/>
        <v>23</v>
      </c>
    </row>
    <row r="44" spans="1:15" ht="24.75" customHeight="1">
      <c r="A44" s="7" t="s">
        <v>34</v>
      </c>
      <c r="B44" s="90">
        <v>0</v>
      </c>
      <c r="C44" s="91">
        <v>0</v>
      </c>
      <c r="D44" s="439">
        <v>0</v>
      </c>
      <c r="E44" s="440">
        <v>0</v>
      </c>
      <c r="F44" s="146">
        <v>0</v>
      </c>
      <c r="G44" s="145">
        <v>0</v>
      </c>
      <c r="H44" s="439">
        <v>0</v>
      </c>
      <c r="I44" s="446">
        <v>0</v>
      </c>
      <c r="J44" s="147">
        <v>0</v>
      </c>
      <c r="K44" s="145">
        <v>0</v>
      </c>
      <c r="L44" s="439">
        <v>0</v>
      </c>
      <c r="M44" s="450">
        <v>0</v>
      </c>
      <c r="N44" s="109">
        <f t="shared" si="0"/>
        <v>0</v>
      </c>
      <c r="O44" s="109">
        <f t="shared" si="1"/>
        <v>0</v>
      </c>
    </row>
    <row r="45" spans="1:15" ht="24.75" customHeight="1">
      <c r="A45" s="7" t="s">
        <v>35</v>
      </c>
      <c r="B45" s="90">
        <v>0</v>
      </c>
      <c r="C45" s="91">
        <v>0</v>
      </c>
      <c r="D45" s="439">
        <v>0</v>
      </c>
      <c r="E45" s="440">
        <v>0</v>
      </c>
      <c r="F45" s="228">
        <v>0</v>
      </c>
      <c r="G45" s="227">
        <v>0</v>
      </c>
      <c r="H45" s="439">
        <v>0</v>
      </c>
      <c r="I45" s="446">
        <v>0</v>
      </c>
      <c r="J45" s="229">
        <v>0</v>
      </c>
      <c r="K45" s="227">
        <v>0</v>
      </c>
      <c r="L45" s="439">
        <v>0</v>
      </c>
      <c r="M45" s="450">
        <v>0</v>
      </c>
      <c r="N45" s="109">
        <f t="shared" si="0"/>
        <v>0</v>
      </c>
      <c r="O45" s="109">
        <f t="shared" si="1"/>
        <v>0</v>
      </c>
    </row>
    <row r="46" spans="1:15" ht="24.75" customHeight="1">
      <c r="A46" s="7" t="s">
        <v>36</v>
      </c>
      <c r="B46" s="90">
        <v>11</v>
      </c>
      <c r="C46" s="91">
        <v>363</v>
      </c>
      <c r="D46" s="439">
        <v>11</v>
      </c>
      <c r="E46" s="440">
        <v>320</v>
      </c>
      <c r="F46" s="309">
        <v>6</v>
      </c>
      <c r="G46" s="308">
        <v>316</v>
      </c>
      <c r="H46" s="439">
        <v>6</v>
      </c>
      <c r="I46" s="446">
        <v>284</v>
      </c>
      <c r="J46" s="310">
        <v>0</v>
      </c>
      <c r="K46" s="308">
        <v>0</v>
      </c>
      <c r="L46" s="439">
        <v>0</v>
      </c>
      <c r="M46" s="450">
        <v>0</v>
      </c>
      <c r="N46" s="109">
        <f t="shared" si="0"/>
        <v>17</v>
      </c>
      <c r="O46" s="109">
        <f t="shared" si="1"/>
        <v>604</v>
      </c>
    </row>
    <row r="47" spans="1:15" ht="24.75" customHeight="1">
      <c r="A47" s="7" t="s">
        <v>37</v>
      </c>
      <c r="B47" s="90">
        <v>1</v>
      </c>
      <c r="C47" s="91">
        <v>48</v>
      </c>
      <c r="D47" s="439">
        <v>3</v>
      </c>
      <c r="E47" s="440">
        <v>124</v>
      </c>
      <c r="F47" s="318">
        <v>4</v>
      </c>
      <c r="G47" s="317">
        <v>12</v>
      </c>
      <c r="H47" s="439">
        <v>7</v>
      </c>
      <c r="I47" s="446">
        <v>124</v>
      </c>
      <c r="J47" s="319">
        <v>0</v>
      </c>
      <c r="K47" s="317">
        <v>0</v>
      </c>
      <c r="L47" s="439">
        <v>0</v>
      </c>
      <c r="M47" s="450">
        <v>0</v>
      </c>
      <c r="N47" s="109">
        <f t="shared" si="0"/>
        <v>10</v>
      </c>
      <c r="O47" s="109">
        <f t="shared" si="1"/>
        <v>248</v>
      </c>
    </row>
    <row r="48" spans="1:15" ht="24.75" customHeight="1">
      <c r="A48" s="7" t="s">
        <v>38</v>
      </c>
      <c r="B48" s="90">
        <v>0</v>
      </c>
      <c r="C48" s="91">
        <v>0</v>
      </c>
      <c r="D48" s="439">
        <v>0</v>
      </c>
      <c r="E48" s="440">
        <v>0</v>
      </c>
      <c r="F48" s="373">
        <v>0</v>
      </c>
      <c r="G48" s="372">
        <v>0</v>
      </c>
      <c r="H48" s="439">
        <v>0</v>
      </c>
      <c r="I48" s="446">
        <v>0</v>
      </c>
      <c r="J48" s="374">
        <v>0</v>
      </c>
      <c r="K48" s="372">
        <v>0</v>
      </c>
      <c r="L48" s="439">
        <v>0</v>
      </c>
      <c r="M48" s="450">
        <v>0</v>
      </c>
      <c r="N48" s="109">
        <f t="shared" si="0"/>
        <v>0</v>
      </c>
      <c r="O48" s="109">
        <f t="shared" si="1"/>
        <v>0</v>
      </c>
    </row>
    <row r="49" spans="1:15" ht="24.75" customHeight="1">
      <c r="A49" s="7" t="s">
        <v>39</v>
      </c>
      <c r="B49" s="92">
        <v>0</v>
      </c>
      <c r="C49" s="93">
        <v>0</v>
      </c>
      <c r="D49" s="441">
        <v>0</v>
      </c>
      <c r="E49" s="442">
        <v>0</v>
      </c>
      <c r="F49" s="386">
        <v>0</v>
      </c>
      <c r="G49" s="385">
        <v>0</v>
      </c>
      <c r="H49" s="441">
        <v>0</v>
      </c>
      <c r="I49" s="447">
        <v>0</v>
      </c>
      <c r="J49" s="387">
        <v>0</v>
      </c>
      <c r="K49" s="385">
        <v>0</v>
      </c>
      <c r="L49" s="441">
        <v>0</v>
      </c>
      <c r="M49" s="451">
        <v>0</v>
      </c>
      <c r="N49" s="109">
        <f t="shared" si="0"/>
        <v>0</v>
      </c>
      <c r="O49" s="109">
        <f t="shared" si="1"/>
        <v>0</v>
      </c>
    </row>
    <row r="50" spans="1:15" ht="24.75" customHeight="1" thickBot="1">
      <c r="A50" s="8" t="s">
        <v>40</v>
      </c>
      <c r="B50" s="94">
        <v>0</v>
      </c>
      <c r="C50" s="95">
        <v>0</v>
      </c>
      <c r="D50" s="444">
        <v>0</v>
      </c>
      <c r="E50" s="445">
        <v>0</v>
      </c>
      <c r="F50" s="398">
        <v>1</v>
      </c>
      <c r="G50" s="397">
        <v>13</v>
      </c>
      <c r="H50" s="453">
        <v>1</v>
      </c>
      <c r="I50" s="449">
        <v>49</v>
      </c>
      <c r="J50" s="399">
        <v>0</v>
      </c>
      <c r="K50" s="397">
        <v>0</v>
      </c>
      <c r="L50" s="444">
        <v>0</v>
      </c>
      <c r="M50" s="452">
        <v>0</v>
      </c>
      <c r="N50" s="109">
        <f t="shared" si="0"/>
        <v>1</v>
      </c>
      <c r="O50" s="109">
        <f t="shared" si="1"/>
        <v>49</v>
      </c>
    </row>
    <row r="51" spans="1:13" s="10" customFormat="1" ht="37.5" customHeight="1" thickBot="1">
      <c r="A51" s="103" t="s">
        <v>43</v>
      </c>
      <c r="B51" s="53">
        <f>SUM(B8:B50)</f>
        <v>495</v>
      </c>
      <c r="C51" s="54">
        <f aca="true" t="shared" si="2" ref="C51:K51">SUM(C8:C50)</f>
        <v>12201</v>
      </c>
      <c r="D51" s="53">
        <f>SUM(D8:D50)</f>
        <v>538</v>
      </c>
      <c r="E51" s="54">
        <f>SUM(E8:E50)</f>
        <v>13151</v>
      </c>
      <c r="F51" s="56">
        <f t="shared" si="2"/>
        <v>125</v>
      </c>
      <c r="G51" s="54">
        <f t="shared" si="2"/>
        <v>2340</v>
      </c>
      <c r="H51" s="57">
        <f>SUM(H8:H50)</f>
        <v>110</v>
      </c>
      <c r="I51" s="55">
        <f>SUM(I8:I50)</f>
        <v>2084</v>
      </c>
      <c r="J51" s="58">
        <f t="shared" si="2"/>
        <v>13</v>
      </c>
      <c r="K51" s="54">
        <f t="shared" si="2"/>
        <v>335</v>
      </c>
      <c r="L51" s="53">
        <f>SUM(L8:L50)</f>
        <v>7</v>
      </c>
      <c r="M51" s="75">
        <f>SUM(M8:M50)</f>
        <v>451</v>
      </c>
    </row>
    <row r="52" ht="24" customHeight="1">
      <c r="A52" s="2"/>
    </row>
  </sheetData>
  <sheetProtection/>
  <mergeCells count="12">
    <mergeCell ref="H6:I6"/>
    <mergeCell ref="J6:K6"/>
    <mergeCell ref="L6:M6"/>
    <mergeCell ref="K3:M3"/>
    <mergeCell ref="A4:A7"/>
    <mergeCell ref="B4:M4"/>
    <mergeCell ref="B5:E5"/>
    <mergeCell ref="F5:I5"/>
    <mergeCell ref="J5:M5"/>
    <mergeCell ref="B6:C6"/>
    <mergeCell ref="D6:E6"/>
    <mergeCell ref="F6:G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V15" sqref="V15"/>
    </sheetView>
  </sheetViews>
  <sheetFormatPr defaultColWidth="9.00390625" defaultRowHeight="13.5"/>
  <cols>
    <col min="1" max="1" width="20.625" style="12" customWidth="1"/>
    <col min="2" max="2" width="12.00390625" style="12" bestFit="1" customWidth="1"/>
    <col min="3" max="3" width="15.75390625" style="12" bestFit="1" customWidth="1"/>
    <col min="4" max="4" width="12.00390625" style="12" bestFit="1" customWidth="1"/>
    <col min="5" max="5" width="15.75390625" style="12" bestFit="1" customWidth="1"/>
    <col min="6" max="6" width="12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2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9" width="0" style="12" hidden="1" customWidth="1"/>
    <col min="20" max="16384" width="9.00390625" style="12" customWidth="1"/>
  </cols>
  <sheetData>
    <row r="1" ht="33" customHeight="1">
      <c r="A1" s="27" t="s">
        <v>74</v>
      </c>
    </row>
    <row r="2" spans="1:5" ht="31.5" customHeight="1">
      <c r="A2" s="28" t="s">
        <v>72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476"/>
      <c r="L3" s="495"/>
      <c r="M3" s="495"/>
      <c r="N3" s="476"/>
      <c r="O3" s="476"/>
      <c r="P3" s="476"/>
      <c r="Q3" s="476"/>
    </row>
    <row r="4" spans="1:17" s="2" customFormat="1" ht="27.75" customHeight="1" thickBot="1">
      <c r="A4" s="487" t="s">
        <v>42</v>
      </c>
      <c r="B4" s="491" t="s">
        <v>55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3"/>
    </row>
    <row r="5" spans="1:17" s="2" customFormat="1" ht="33" customHeight="1" thickBot="1">
      <c r="A5" s="488"/>
      <c r="B5" s="494" t="s">
        <v>49</v>
      </c>
      <c r="C5" s="484"/>
      <c r="D5" s="485"/>
      <c r="E5" s="498"/>
      <c r="F5" s="480" t="s">
        <v>50</v>
      </c>
      <c r="G5" s="481"/>
      <c r="H5" s="482"/>
      <c r="I5" s="483"/>
      <c r="J5" s="480" t="s">
        <v>51</v>
      </c>
      <c r="K5" s="481"/>
      <c r="L5" s="482"/>
      <c r="M5" s="483"/>
      <c r="N5" s="484" t="s">
        <v>54</v>
      </c>
      <c r="O5" s="484"/>
      <c r="P5" s="485"/>
      <c r="Q5" s="486"/>
    </row>
    <row r="6" spans="1:17" s="2" customFormat="1" ht="62.25" customHeight="1">
      <c r="A6" s="489"/>
      <c r="B6" s="468" t="s">
        <v>66</v>
      </c>
      <c r="C6" s="469"/>
      <c r="D6" s="470" t="s">
        <v>75</v>
      </c>
      <c r="E6" s="471"/>
      <c r="F6" s="497" t="s">
        <v>66</v>
      </c>
      <c r="G6" s="469"/>
      <c r="H6" s="470" t="s">
        <v>75</v>
      </c>
      <c r="I6" s="471"/>
      <c r="J6" s="497" t="s">
        <v>66</v>
      </c>
      <c r="K6" s="469"/>
      <c r="L6" s="470" t="s">
        <v>75</v>
      </c>
      <c r="M6" s="471"/>
      <c r="N6" s="468" t="s">
        <v>66</v>
      </c>
      <c r="O6" s="469"/>
      <c r="P6" s="470" t="s">
        <v>75</v>
      </c>
      <c r="Q6" s="471"/>
    </row>
    <row r="7" spans="1:17" s="2" customFormat="1" ht="42" customHeight="1" thickBot="1">
      <c r="A7" s="490"/>
      <c r="B7" s="88" t="s">
        <v>57</v>
      </c>
      <c r="C7" s="89" t="s">
        <v>45</v>
      </c>
      <c r="D7" s="80" t="s">
        <v>57</v>
      </c>
      <c r="E7" s="81" t="s">
        <v>45</v>
      </c>
      <c r="F7" s="96" t="s">
        <v>57</v>
      </c>
      <c r="G7" s="89" t="s">
        <v>45</v>
      </c>
      <c r="H7" s="80" t="s">
        <v>57</v>
      </c>
      <c r="I7" s="104" t="s">
        <v>45</v>
      </c>
      <c r="J7" s="96" t="s">
        <v>57</v>
      </c>
      <c r="K7" s="89" t="s">
        <v>45</v>
      </c>
      <c r="L7" s="80" t="s">
        <v>57</v>
      </c>
      <c r="M7" s="104" t="s">
        <v>45</v>
      </c>
      <c r="N7" s="100" t="s">
        <v>57</v>
      </c>
      <c r="O7" s="89" t="s">
        <v>45</v>
      </c>
      <c r="P7" s="80" t="s">
        <v>57</v>
      </c>
      <c r="Q7" s="105" t="s">
        <v>45</v>
      </c>
    </row>
    <row r="8" spans="1:19" ht="24.75" customHeight="1">
      <c r="A8" s="6" t="s">
        <v>44</v>
      </c>
      <c r="B8" s="296">
        <v>0</v>
      </c>
      <c r="C8" s="297">
        <v>0</v>
      </c>
      <c r="D8" s="439">
        <v>0</v>
      </c>
      <c r="E8" s="440">
        <v>0</v>
      </c>
      <c r="F8" s="298">
        <v>0</v>
      </c>
      <c r="G8" s="297">
        <v>0</v>
      </c>
      <c r="H8" s="439">
        <v>0</v>
      </c>
      <c r="I8" s="446">
        <v>0</v>
      </c>
      <c r="J8" s="298">
        <v>0</v>
      </c>
      <c r="K8" s="297">
        <v>0</v>
      </c>
      <c r="L8" s="439">
        <v>0</v>
      </c>
      <c r="M8" s="446">
        <v>0</v>
      </c>
      <c r="N8" s="299">
        <v>0</v>
      </c>
      <c r="O8" s="297">
        <v>0</v>
      </c>
      <c r="P8" s="439">
        <v>0</v>
      </c>
      <c r="Q8" s="450">
        <v>0</v>
      </c>
      <c r="R8" s="108">
        <f>SUM(D8,H8,L8,P8)</f>
        <v>0</v>
      </c>
      <c r="S8" s="108">
        <f>SUM(E8,I8,M8,Q8)</f>
        <v>0</v>
      </c>
    </row>
    <row r="9" spans="1:19" s="3" customFormat="1" ht="24.75" customHeight="1">
      <c r="A9" s="7" t="s">
        <v>1</v>
      </c>
      <c r="B9" s="90">
        <v>1</v>
      </c>
      <c r="C9" s="106">
        <v>30</v>
      </c>
      <c r="D9" s="439">
        <v>0</v>
      </c>
      <c r="E9" s="459">
        <v>0</v>
      </c>
      <c r="F9" s="97">
        <v>1</v>
      </c>
      <c r="G9" s="107">
        <v>30</v>
      </c>
      <c r="H9" s="439">
        <v>0</v>
      </c>
      <c r="I9" s="446">
        <v>0</v>
      </c>
      <c r="J9" s="97">
        <v>0</v>
      </c>
      <c r="K9" s="91">
        <v>0</v>
      </c>
      <c r="L9" s="439">
        <v>0</v>
      </c>
      <c r="M9" s="446">
        <v>0</v>
      </c>
      <c r="N9" s="101">
        <v>1</v>
      </c>
      <c r="O9" s="91">
        <v>30</v>
      </c>
      <c r="P9" s="439">
        <v>0</v>
      </c>
      <c r="Q9" s="450">
        <v>0</v>
      </c>
      <c r="R9" s="108">
        <f>SUM(D9,H9,L9,P9)</f>
        <v>0</v>
      </c>
      <c r="S9" s="108">
        <f>SUM(E9,I9,M9,Q9)</f>
        <v>0</v>
      </c>
    </row>
    <row r="10" spans="1:19" s="3" customFormat="1" ht="24.75" customHeight="1">
      <c r="A10" s="7" t="s">
        <v>3</v>
      </c>
      <c r="B10" s="90">
        <v>0</v>
      </c>
      <c r="C10" s="91">
        <v>0</v>
      </c>
      <c r="D10" s="439">
        <v>0</v>
      </c>
      <c r="E10" s="440">
        <v>0</v>
      </c>
      <c r="F10" s="340">
        <v>0</v>
      </c>
      <c r="G10" s="339">
        <v>0</v>
      </c>
      <c r="H10" s="439">
        <v>0</v>
      </c>
      <c r="I10" s="446">
        <v>0</v>
      </c>
      <c r="J10" s="340">
        <v>0</v>
      </c>
      <c r="K10" s="339">
        <v>0</v>
      </c>
      <c r="L10" s="439">
        <v>0</v>
      </c>
      <c r="M10" s="446">
        <v>0</v>
      </c>
      <c r="N10" s="341">
        <v>0</v>
      </c>
      <c r="O10" s="339">
        <v>0</v>
      </c>
      <c r="P10" s="439">
        <v>0</v>
      </c>
      <c r="Q10" s="450">
        <v>0</v>
      </c>
      <c r="R10" s="108">
        <f aca="true" t="shared" si="0" ref="R10:R50">SUM(D10,H10,L10,P10)</f>
        <v>0</v>
      </c>
      <c r="S10" s="108">
        <f aca="true" t="shared" si="1" ref="S10:S50">SUM(E10,I10,M10,Q10)</f>
        <v>0</v>
      </c>
    </row>
    <row r="11" spans="1:19" s="3" customFormat="1" ht="24.75" customHeight="1">
      <c r="A11" s="7" t="s">
        <v>4</v>
      </c>
      <c r="B11" s="90">
        <v>1</v>
      </c>
      <c r="C11" s="91">
        <v>30</v>
      </c>
      <c r="D11" s="439">
        <v>0</v>
      </c>
      <c r="E11" s="440">
        <v>0</v>
      </c>
      <c r="F11" s="352">
        <v>0</v>
      </c>
      <c r="G11" s="351">
        <v>0</v>
      </c>
      <c r="H11" s="439">
        <v>0</v>
      </c>
      <c r="I11" s="446">
        <v>0</v>
      </c>
      <c r="J11" s="352">
        <v>0</v>
      </c>
      <c r="K11" s="351">
        <v>0</v>
      </c>
      <c r="L11" s="439">
        <v>0</v>
      </c>
      <c r="M11" s="446">
        <v>0</v>
      </c>
      <c r="N11" s="353">
        <v>0</v>
      </c>
      <c r="O11" s="351">
        <v>0</v>
      </c>
      <c r="P11" s="439">
        <v>0</v>
      </c>
      <c r="Q11" s="450">
        <v>0</v>
      </c>
      <c r="R11" s="108">
        <f t="shared" si="0"/>
        <v>0</v>
      </c>
      <c r="S11" s="108">
        <f t="shared" si="1"/>
        <v>0</v>
      </c>
    </row>
    <row r="12" spans="1:19" s="3" customFormat="1" ht="24.75" customHeight="1">
      <c r="A12" s="7" t="s">
        <v>2</v>
      </c>
      <c r="B12" s="92">
        <v>1</v>
      </c>
      <c r="C12" s="93">
        <v>75</v>
      </c>
      <c r="D12" s="441">
        <v>0</v>
      </c>
      <c r="E12" s="442">
        <v>0</v>
      </c>
      <c r="F12" s="276">
        <v>0</v>
      </c>
      <c r="G12" s="275">
        <v>0</v>
      </c>
      <c r="H12" s="441">
        <v>0</v>
      </c>
      <c r="I12" s="447">
        <v>0</v>
      </c>
      <c r="J12" s="276">
        <v>0</v>
      </c>
      <c r="K12" s="275">
        <v>0</v>
      </c>
      <c r="L12" s="441">
        <v>0</v>
      </c>
      <c r="M12" s="447">
        <v>0</v>
      </c>
      <c r="N12" s="236">
        <v>0</v>
      </c>
      <c r="O12" s="275">
        <v>0</v>
      </c>
      <c r="P12" s="441">
        <v>0</v>
      </c>
      <c r="Q12" s="451">
        <v>0</v>
      </c>
      <c r="R12" s="108">
        <f t="shared" si="0"/>
        <v>0</v>
      </c>
      <c r="S12" s="108">
        <f t="shared" si="1"/>
        <v>0</v>
      </c>
    </row>
    <row r="13" spans="1:19" s="3" customFormat="1" ht="24.75" customHeight="1">
      <c r="A13" s="7" t="s">
        <v>5</v>
      </c>
      <c r="B13" s="90">
        <v>0</v>
      </c>
      <c r="C13" s="91">
        <v>0</v>
      </c>
      <c r="D13" s="439">
        <v>0</v>
      </c>
      <c r="E13" s="440">
        <v>0</v>
      </c>
      <c r="F13" s="97">
        <v>0</v>
      </c>
      <c r="G13" s="91">
        <v>0</v>
      </c>
      <c r="H13" s="439">
        <v>0</v>
      </c>
      <c r="I13" s="440">
        <v>0</v>
      </c>
      <c r="J13" s="97">
        <v>0</v>
      </c>
      <c r="K13" s="91">
        <v>0</v>
      </c>
      <c r="L13" s="439">
        <v>0</v>
      </c>
      <c r="M13" s="446">
        <v>0</v>
      </c>
      <c r="N13" s="101">
        <v>0</v>
      </c>
      <c r="O13" s="91">
        <v>0</v>
      </c>
      <c r="P13" s="439">
        <v>0</v>
      </c>
      <c r="Q13" s="440">
        <v>0</v>
      </c>
      <c r="R13" s="108">
        <f t="shared" si="0"/>
        <v>0</v>
      </c>
      <c r="S13" s="108">
        <f t="shared" si="1"/>
        <v>0</v>
      </c>
    </row>
    <row r="14" spans="1:19" s="3" customFormat="1" ht="24.75" customHeight="1">
      <c r="A14" s="7" t="s">
        <v>6</v>
      </c>
      <c r="B14" s="90">
        <v>1</v>
      </c>
      <c r="C14" s="91">
        <v>75</v>
      </c>
      <c r="D14" s="439">
        <v>0</v>
      </c>
      <c r="E14" s="440">
        <v>0</v>
      </c>
      <c r="F14" s="163">
        <v>0</v>
      </c>
      <c r="G14" s="162">
        <v>0</v>
      </c>
      <c r="H14" s="439">
        <v>0</v>
      </c>
      <c r="I14" s="446">
        <v>0</v>
      </c>
      <c r="J14" s="163">
        <v>0</v>
      </c>
      <c r="K14" s="162">
        <v>0</v>
      </c>
      <c r="L14" s="439">
        <v>0</v>
      </c>
      <c r="M14" s="446">
        <v>0</v>
      </c>
      <c r="N14" s="164">
        <v>0</v>
      </c>
      <c r="O14" s="162">
        <v>0</v>
      </c>
      <c r="P14" s="439">
        <v>0</v>
      </c>
      <c r="Q14" s="450">
        <v>0</v>
      </c>
      <c r="R14" s="108">
        <f t="shared" si="0"/>
        <v>0</v>
      </c>
      <c r="S14" s="108">
        <f t="shared" si="1"/>
        <v>0</v>
      </c>
    </row>
    <row r="15" spans="1:19" s="3" customFormat="1" ht="24.75" customHeight="1">
      <c r="A15" s="7" t="s">
        <v>7</v>
      </c>
      <c r="B15" s="90">
        <v>0</v>
      </c>
      <c r="C15" s="91">
        <v>0</v>
      </c>
      <c r="D15" s="439">
        <v>0</v>
      </c>
      <c r="E15" s="440">
        <v>0</v>
      </c>
      <c r="F15" s="206">
        <v>1</v>
      </c>
      <c r="G15" s="205">
        <v>75</v>
      </c>
      <c r="H15" s="439">
        <v>0</v>
      </c>
      <c r="I15" s="446">
        <v>0</v>
      </c>
      <c r="J15" s="206">
        <v>0</v>
      </c>
      <c r="K15" s="205">
        <v>0</v>
      </c>
      <c r="L15" s="439">
        <v>0</v>
      </c>
      <c r="M15" s="446">
        <v>0</v>
      </c>
      <c r="N15" s="207">
        <v>0</v>
      </c>
      <c r="O15" s="205">
        <v>0</v>
      </c>
      <c r="P15" s="439">
        <v>0</v>
      </c>
      <c r="Q15" s="450">
        <v>0</v>
      </c>
      <c r="R15" s="108">
        <f t="shared" si="0"/>
        <v>0</v>
      </c>
      <c r="S15" s="108">
        <f t="shared" si="1"/>
        <v>0</v>
      </c>
    </row>
    <row r="16" spans="1:19" s="3" customFormat="1" ht="24.75" customHeight="1">
      <c r="A16" s="7" t="s">
        <v>8</v>
      </c>
      <c r="B16" s="90">
        <v>0</v>
      </c>
      <c r="C16" s="91">
        <v>0</v>
      </c>
      <c r="D16" s="439">
        <v>0</v>
      </c>
      <c r="E16" s="440">
        <v>0</v>
      </c>
      <c r="F16" s="309">
        <v>0</v>
      </c>
      <c r="G16" s="308">
        <v>0</v>
      </c>
      <c r="H16" s="439">
        <v>0</v>
      </c>
      <c r="I16" s="446">
        <v>0</v>
      </c>
      <c r="J16" s="309">
        <v>0</v>
      </c>
      <c r="K16" s="308">
        <v>0</v>
      </c>
      <c r="L16" s="439">
        <v>0</v>
      </c>
      <c r="M16" s="446">
        <v>0</v>
      </c>
      <c r="N16" s="310">
        <v>0</v>
      </c>
      <c r="O16" s="308">
        <v>0</v>
      </c>
      <c r="P16" s="439">
        <v>0</v>
      </c>
      <c r="Q16" s="450">
        <v>0</v>
      </c>
      <c r="R16" s="108">
        <f t="shared" si="0"/>
        <v>0</v>
      </c>
      <c r="S16" s="108">
        <f t="shared" si="1"/>
        <v>0</v>
      </c>
    </row>
    <row r="17" spans="1:19" s="3" customFormat="1" ht="24.75" customHeight="1">
      <c r="A17" s="7" t="s">
        <v>10</v>
      </c>
      <c r="B17" s="90">
        <v>0</v>
      </c>
      <c r="C17" s="91">
        <v>0</v>
      </c>
      <c r="D17" s="439">
        <v>0</v>
      </c>
      <c r="E17" s="440">
        <v>0</v>
      </c>
      <c r="F17" s="330">
        <v>0</v>
      </c>
      <c r="G17" s="329">
        <v>0</v>
      </c>
      <c r="H17" s="439">
        <v>0</v>
      </c>
      <c r="I17" s="446">
        <v>0</v>
      </c>
      <c r="J17" s="330">
        <v>0</v>
      </c>
      <c r="K17" s="329">
        <v>0</v>
      </c>
      <c r="L17" s="439">
        <v>0</v>
      </c>
      <c r="M17" s="446">
        <v>0</v>
      </c>
      <c r="N17" s="331">
        <v>0</v>
      </c>
      <c r="O17" s="329">
        <v>0</v>
      </c>
      <c r="P17" s="439">
        <v>0</v>
      </c>
      <c r="Q17" s="450">
        <v>0</v>
      </c>
      <c r="R17" s="108">
        <f t="shared" si="0"/>
        <v>0</v>
      </c>
      <c r="S17" s="108">
        <f t="shared" si="1"/>
        <v>0</v>
      </c>
    </row>
    <row r="18" spans="1:19" s="3" customFormat="1" ht="24.75" customHeight="1">
      <c r="A18" s="7" t="s">
        <v>9</v>
      </c>
      <c r="B18" s="92">
        <v>0</v>
      </c>
      <c r="C18" s="93">
        <v>0</v>
      </c>
      <c r="D18" s="441">
        <v>0</v>
      </c>
      <c r="E18" s="442">
        <v>0</v>
      </c>
      <c r="F18" s="192">
        <v>0</v>
      </c>
      <c r="G18" s="191">
        <v>0</v>
      </c>
      <c r="H18" s="441">
        <v>0</v>
      </c>
      <c r="I18" s="447">
        <v>0</v>
      </c>
      <c r="J18" s="192">
        <v>0</v>
      </c>
      <c r="K18" s="191">
        <v>0</v>
      </c>
      <c r="L18" s="441">
        <v>0</v>
      </c>
      <c r="M18" s="447">
        <v>0</v>
      </c>
      <c r="N18" s="193">
        <v>0</v>
      </c>
      <c r="O18" s="191">
        <v>0</v>
      </c>
      <c r="P18" s="441">
        <v>0</v>
      </c>
      <c r="Q18" s="451">
        <v>0</v>
      </c>
      <c r="R18" s="108">
        <f t="shared" si="0"/>
        <v>0</v>
      </c>
      <c r="S18" s="108">
        <f t="shared" si="1"/>
        <v>0</v>
      </c>
    </row>
    <row r="19" spans="1:19" s="3" customFormat="1" ht="24.75" customHeight="1">
      <c r="A19" s="7" t="s">
        <v>11</v>
      </c>
      <c r="B19" s="90">
        <v>0</v>
      </c>
      <c r="C19" s="91">
        <v>0</v>
      </c>
      <c r="D19" s="439">
        <v>0</v>
      </c>
      <c r="E19" s="440">
        <v>0</v>
      </c>
      <c r="F19" s="177">
        <v>0</v>
      </c>
      <c r="G19" s="176">
        <v>0</v>
      </c>
      <c r="H19" s="439">
        <v>0</v>
      </c>
      <c r="I19" s="446">
        <v>0</v>
      </c>
      <c r="J19" s="177">
        <v>0</v>
      </c>
      <c r="K19" s="176">
        <v>0</v>
      </c>
      <c r="L19" s="439">
        <v>0</v>
      </c>
      <c r="M19" s="446">
        <v>0</v>
      </c>
      <c r="N19" s="178">
        <v>0</v>
      </c>
      <c r="O19" s="176">
        <v>0</v>
      </c>
      <c r="P19" s="439">
        <v>0</v>
      </c>
      <c r="Q19" s="450">
        <v>0</v>
      </c>
      <c r="R19" s="108">
        <f t="shared" si="0"/>
        <v>0</v>
      </c>
      <c r="S19" s="108">
        <f t="shared" si="1"/>
        <v>0</v>
      </c>
    </row>
    <row r="20" spans="1:19" s="3" customFormat="1" ht="24.75" customHeight="1">
      <c r="A20" s="7" t="s">
        <v>12</v>
      </c>
      <c r="B20" s="90">
        <v>4</v>
      </c>
      <c r="C20" s="91">
        <v>731</v>
      </c>
      <c r="D20" s="439">
        <v>4</v>
      </c>
      <c r="E20" s="440">
        <v>711</v>
      </c>
      <c r="F20" s="309">
        <v>3</v>
      </c>
      <c r="G20" s="308">
        <v>543</v>
      </c>
      <c r="H20" s="439">
        <v>3</v>
      </c>
      <c r="I20" s="446">
        <v>554</v>
      </c>
      <c r="J20" s="309">
        <v>0</v>
      </c>
      <c r="K20" s="308">
        <v>0</v>
      </c>
      <c r="L20" s="439">
        <v>0</v>
      </c>
      <c r="M20" s="446">
        <v>0</v>
      </c>
      <c r="N20" s="310">
        <v>0</v>
      </c>
      <c r="O20" s="308">
        <v>0</v>
      </c>
      <c r="P20" s="439">
        <v>0</v>
      </c>
      <c r="Q20" s="450">
        <v>0</v>
      </c>
      <c r="R20" s="108">
        <f t="shared" si="0"/>
        <v>7</v>
      </c>
      <c r="S20" s="108">
        <f t="shared" si="1"/>
        <v>1265</v>
      </c>
    </row>
    <row r="21" spans="1:19" s="3" customFormat="1" ht="24.75" customHeight="1">
      <c r="A21" s="7" t="s">
        <v>13</v>
      </c>
      <c r="B21" s="92">
        <v>1</v>
      </c>
      <c r="C21" s="93">
        <v>150</v>
      </c>
      <c r="D21" s="441">
        <v>0</v>
      </c>
      <c r="E21" s="442">
        <v>0</v>
      </c>
      <c r="F21" s="276">
        <v>0</v>
      </c>
      <c r="G21" s="275">
        <v>0</v>
      </c>
      <c r="H21" s="441">
        <v>0</v>
      </c>
      <c r="I21" s="447">
        <v>0</v>
      </c>
      <c r="J21" s="276">
        <v>0</v>
      </c>
      <c r="K21" s="275">
        <v>0</v>
      </c>
      <c r="L21" s="441">
        <v>0</v>
      </c>
      <c r="M21" s="447">
        <v>0</v>
      </c>
      <c r="N21" s="236">
        <v>0</v>
      </c>
      <c r="O21" s="275">
        <v>0</v>
      </c>
      <c r="P21" s="441">
        <v>0</v>
      </c>
      <c r="Q21" s="451">
        <v>0</v>
      </c>
      <c r="R21" s="108">
        <f t="shared" si="0"/>
        <v>0</v>
      </c>
      <c r="S21" s="108">
        <f t="shared" si="1"/>
        <v>0</v>
      </c>
    </row>
    <row r="22" spans="1:19" s="3" customFormat="1" ht="24.75" customHeight="1">
      <c r="A22" s="7" t="s">
        <v>14</v>
      </c>
      <c r="B22" s="90">
        <v>0</v>
      </c>
      <c r="C22" s="91">
        <v>0</v>
      </c>
      <c r="D22" s="439">
        <v>0</v>
      </c>
      <c r="E22" s="440">
        <v>0</v>
      </c>
      <c r="F22" s="309">
        <v>0</v>
      </c>
      <c r="G22" s="308">
        <v>0</v>
      </c>
      <c r="H22" s="439">
        <v>0</v>
      </c>
      <c r="I22" s="446">
        <v>0</v>
      </c>
      <c r="J22" s="309">
        <v>0</v>
      </c>
      <c r="K22" s="308">
        <v>0</v>
      </c>
      <c r="L22" s="439">
        <v>0</v>
      </c>
      <c r="M22" s="446">
        <v>0</v>
      </c>
      <c r="N22" s="310">
        <v>0</v>
      </c>
      <c r="O22" s="308">
        <v>0</v>
      </c>
      <c r="P22" s="439">
        <v>0</v>
      </c>
      <c r="Q22" s="450">
        <v>0</v>
      </c>
      <c r="R22" s="108">
        <f t="shared" si="0"/>
        <v>0</v>
      </c>
      <c r="S22" s="108">
        <f t="shared" si="1"/>
        <v>0</v>
      </c>
    </row>
    <row r="23" spans="1:19" s="3" customFormat="1" ht="24.75" customHeight="1">
      <c r="A23" s="7" t="s">
        <v>15</v>
      </c>
      <c r="B23" s="90">
        <v>0</v>
      </c>
      <c r="C23" s="91">
        <v>0</v>
      </c>
      <c r="D23" s="439">
        <v>0</v>
      </c>
      <c r="E23" s="440">
        <v>0</v>
      </c>
      <c r="F23" s="309">
        <v>0</v>
      </c>
      <c r="G23" s="308">
        <v>0</v>
      </c>
      <c r="H23" s="439">
        <v>0</v>
      </c>
      <c r="I23" s="446">
        <v>0</v>
      </c>
      <c r="J23" s="309">
        <v>0</v>
      </c>
      <c r="K23" s="308">
        <v>0</v>
      </c>
      <c r="L23" s="439">
        <v>0</v>
      </c>
      <c r="M23" s="446">
        <v>0</v>
      </c>
      <c r="N23" s="310">
        <v>0</v>
      </c>
      <c r="O23" s="308">
        <v>0</v>
      </c>
      <c r="P23" s="439">
        <v>0</v>
      </c>
      <c r="Q23" s="450">
        <v>0</v>
      </c>
      <c r="R23" s="108">
        <f t="shared" si="0"/>
        <v>0</v>
      </c>
      <c r="S23" s="108">
        <f t="shared" si="1"/>
        <v>0</v>
      </c>
    </row>
    <row r="24" spans="1:19" s="3" customFormat="1" ht="24.75" customHeight="1">
      <c r="A24" s="7" t="s">
        <v>41</v>
      </c>
      <c r="B24" s="90">
        <v>1</v>
      </c>
      <c r="C24" s="91">
        <v>15</v>
      </c>
      <c r="D24" s="439">
        <v>0</v>
      </c>
      <c r="E24" s="440">
        <v>0</v>
      </c>
      <c r="F24" s="309">
        <v>0</v>
      </c>
      <c r="G24" s="308">
        <v>0</v>
      </c>
      <c r="H24" s="439">
        <v>0</v>
      </c>
      <c r="I24" s="446">
        <v>0</v>
      </c>
      <c r="J24" s="309">
        <v>0</v>
      </c>
      <c r="K24" s="308">
        <v>0</v>
      </c>
      <c r="L24" s="439">
        <v>0</v>
      </c>
      <c r="M24" s="446">
        <v>0</v>
      </c>
      <c r="N24" s="310">
        <v>0</v>
      </c>
      <c r="O24" s="308">
        <v>0</v>
      </c>
      <c r="P24" s="439">
        <v>0</v>
      </c>
      <c r="Q24" s="450">
        <v>0</v>
      </c>
      <c r="R24" s="108">
        <f t="shared" si="0"/>
        <v>0</v>
      </c>
      <c r="S24" s="108">
        <f t="shared" si="1"/>
        <v>0</v>
      </c>
    </row>
    <row r="25" spans="1:19" s="3" customFormat="1" ht="24.75" customHeight="1">
      <c r="A25" s="7" t="s">
        <v>16</v>
      </c>
      <c r="B25" s="90">
        <v>0</v>
      </c>
      <c r="C25" s="91">
        <v>0</v>
      </c>
      <c r="D25" s="439">
        <v>0</v>
      </c>
      <c r="E25" s="440">
        <v>0</v>
      </c>
      <c r="F25" s="309">
        <v>0</v>
      </c>
      <c r="G25" s="308">
        <v>0</v>
      </c>
      <c r="H25" s="439">
        <v>0</v>
      </c>
      <c r="I25" s="446">
        <v>0</v>
      </c>
      <c r="J25" s="309">
        <v>0</v>
      </c>
      <c r="K25" s="308">
        <v>0</v>
      </c>
      <c r="L25" s="439">
        <v>0</v>
      </c>
      <c r="M25" s="446">
        <v>0</v>
      </c>
      <c r="N25" s="310">
        <v>0</v>
      </c>
      <c r="O25" s="308">
        <v>0</v>
      </c>
      <c r="P25" s="439">
        <v>0</v>
      </c>
      <c r="Q25" s="450">
        <v>0</v>
      </c>
      <c r="R25" s="108">
        <f t="shared" si="0"/>
        <v>0</v>
      </c>
      <c r="S25" s="108">
        <f t="shared" si="1"/>
        <v>0</v>
      </c>
    </row>
    <row r="26" spans="1:19" s="3" customFormat="1" ht="24.75" customHeight="1">
      <c r="A26" s="7" t="s">
        <v>17</v>
      </c>
      <c r="B26" s="92">
        <v>0</v>
      </c>
      <c r="C26" s="93">
        <v>0</v>
      </c>
      <c r="D26" s="441">
        <v>0</v>
      </c>
      <c r="E26" s="442">
        <v>0</v>
      </c>
      <c r="F26" s="217">
        <v>0</v>
      </c>
      <c r="G26" s="216">
        <v>0</v>
      </c>
      <c r="H26" s="441">
        <v>0</v>
      </c>
      <c r="I26" s="447">
        <v>0</v>
      </c>
      <c r="J26" s="217">
        <v>0</v>
      </c>
      <c r="K26" s="216">
        <v>0</v>
      </c>
      <c r="L26" s="441">
        <v>0</v>
      </c>
      <c r="M26" s="447">
        <v>0</v>
      </c>
      <c r="N26" s="218">
        <v>0</v>
      </c>
      <c r="O26" s="216">
        <v>0</v>
      </c>
      <c r="P26" s="441">
        <v>0</v>
      </c>
      <c r="Q26" s="451">
        <v>0</v>
      </c>
      <c r="R26" s="108">
        <f t="shared" si="0"/>
        <v>0</v>
      </c>
      <c r="S26" s="108">
        <f t="shared" si="1"/>
        <v>0</v>
      </c>
    </row>
    <row r="27" spans="1:19" s="3" customFormat="1" ht="24.75" customHeight="1">
      <c r="A27" s="7" t="s">
        <v>18</v>
      </c>
      <c r="B27" s="92">
        <v>0</v>
      </c>
      <c r="C27" s="93">
        <v>0</v>
      </c>
      <c r="D27" s="441">
        <v>0</v>
      </c>
      <c r="E27" s="442">
        <v>0</v>
      </c>
      <c r="F27" s="276">
        <v>0</v>
      </c>
      <c r="G27" s="275">
        <v>0</v>
      </c>
      <c r="H27" s="441">
        <v>0</v>
      </c>
      <c r="I27" s="447">
        <v>0</v>
      </c>
      <c r="J27" s="276">
        <v>0</v>
      </c>
      <c r="K27" s="275">
        <v>0</v>
      </c>
      <c r="L27" s="441">
        <v>0</v>
      </c>
      <c r="M27" s="447">
        <v>0</v>
      </c>
      <c r="N27" s="236">
        <v>0</v>
      </c>
      <c r="O27" s="275">
        <v>0</v>
      </c>
      <c r="P27" s="441">
        <v>0</v>
      </c>
      <c r="Q27" s="451">
        <v>0</v>
      </c>
      <c r="R27" s="108">
        <f t="shared" si="0"/>
        <v>0</v>
      </c>
      <c r="S27" s="108">
        <f t="shared" si="1"/>
        <v>0</v>
      </c>
    </row>
    <row r="28" spans="1:19" s="3" customFormat="1" ht="24.75" customHeight="1">
      <c r="A28" s="7" t="s">
        <v>19</v>
      </c>
      <c r="B28" s="92">
        <v>0</v>
      </c>
      <c r="C28" s="93">
        <v>0</v>
      </c>
      <c r="D28" s="441">
        <v>0</v>
      </c>
      <c r="E28" s="442">
        <v>0</v>
      </c>
      <c r="F28" s="98">
        <v>0</v>
      </c>
      <c r="G28" s="93">
        <v>0</v>
      </c>
      <c r="H28" s="441">
        <v>0</v>
      </c>
      <c r="I28" s="442">
        <v>0</v>
      </c>
      <c r="J28" s="98">
        <v>0</v>
      </c>
      <c r="K28" s="93">
        <v>0</v>
      </c>
      <c r="L28" s="441">
        <v>0</v>
      </c>
      <c r="M28" s="442">
        <v>0</v>
      </c>
      <c r="N28" s="102">
        <v>0</v>
      </c>
      <c r="O28" s="93">
        <v>0</v>
      </c>
      <c r="P28" s="441">
        <v>0</v>
      </c>
      <c r="Q28" s="442">
        <v>0</v>
      </c>
      <c r="R28" s="108">
        <f t="shared" si="0"/>
        <v>0</v>
      </c>
      <c r="S28" s="108">
        <f t="shared" si="1"/>
        <v>0</v>
      </c>
    </row>
    <row r="29" spans="1:19" s="3" customFormat="1" ht="24.75" customHeight="1">
      <c r="A29" s="7" t="s">
        <v>20</v>
      </c>
      <c r="B29" s="90">
        <v>0</v>
      </c>
      <c r="C29" s="91">
        <v>0</v>
      </c>
      <c r="D29" s="439">
        <v>0</v>
      </c>
      <c r="E29" s="440">
        <v>0</v>
      </c>
      <c r="F29" s="309">
        <v>0</v>
      </c>
      <c r="G29" s="308">
        <v>0</v>
      </c>
      <c r="H29" s="439">
        <v>0</v>
      </c>
      <c r="I29" s="446">
        <v>0</v>
      </c>
      <c r="J29" s="309">
        <v>0</v>
      </c>
      <c r="K29" s="308">
        <v>0</v>
      </c>
      <c r="L29" s="439">
        <v>0</v>
      </c>
      <c r="M29" s="446">
        <v>0</v>
      </c>
      <c r="N29" s="310">
        <v>0</v>
      </c>
      <c r="O29" s="308">
        <v>0</v>
      </c>
      <c r="P29" s="439">
        <v>0</v>
      </c>
      <c r="Q29" s="450">
        <v>0</v>
      </c>
      <c r="R29" s="108">
        <f t="shared" si="0"/>
        <v>0</v>
      </c>
      <c r="S29" s="108">
        <f t="shared" si="1"/>
        <v>0</v>
      </c>
    </row>
    <row r="30" spans="1:19" s="3" customFormat="1" ht="24.75" customHeight="1">
      <c r="A30" s="7" t="s">
        <v>21</v>
      </c>
      <c r="B30" s="90">
        <v>0</v>
      </c>
      <c r="C30" s="91">
        <v>0</v>
      </c>
      <c r="D30" s="439">
        <v>0</v>
      </c>
      <c r="E30" s="440">
        <v>0</v>
      </c>
      <c r="F30" s="309">
        <v>0</v>
      </c>
      <c r="G30" s="308">
        <v>0</v>
      </c>
      <c r="H30" s="439">
        <v>0</v>
      </c>
      <c r="I30" s="446">
        <v>0</v>
      </c>
      <c r="J30" s="309">
        <v>0</v>
      </c>
      <c r="K30" s="308">
        <v>0</v>
      </c>
      <c r="L30" s="439">
        <v>0</v>
      </c>
      <c r="M30" s="446">
        <v>0</v>
      </c>
      <c r="N30" s="310">
        <v>0</v>
      </c>
      <c r="O30" s="308">
        <v>0</v>
      </c>
      <c r="P30" s="439">
        <v>0</v>
      </c>
      <c r="Q30" s="450">
        <v>0</v>
      </c>
      <c r="R30" s="108">
        <f t="shared" si="0"/>
        <v>0</v>
      </c>
      <c r="S30" s="108">
        <f t="shared" si="1"/>
        <v>0</v>
      </c>
    </row>
    <row r="31" spans="1:19" s="3" customFormat="1" ht="24.75" customHeight="1">
      <c r="A31" s="7" t="s">
        <v>23</v>
      </c>
      <c r="B31" s="90">
        <v>0</v>
      </c>
      <c r="C31" s="91">
        <v>0</v>
      </c>
      <c r="D31" s="439">
        <v>0</v>
      </c>
      <c r="E31" s="440">
        <v>0</v>
      </c>
      <c r="F31" s="309">
        <v>0</v>
      </c>
      <c r="G31" s="308">
        <v>0</v>
      </c>
      <c r="H31" s="439">
        <v>0</v>
      </c>
      <c r="I31" s="446">
        <v>0</v>
      </c>
      <c r="J31" s="309">
        <v>0</v>
      </c>
      <c r="K31" s="308">
        <v>0</v>
      </c>
      <c r="L31" s="439">
        <v>0</v>
      </c>
      <c r="M31" s="446">
        <v>0</v>
      </c>
      <c r="N31" s="310">
        <v>0</v>
      </c>
      <c r="O31" s="308">
        <v>0</v>
      </c>
      <c r="P31" s="439">
        <v>0</v>
      </c>
      <c r="Q31" s="450">
        <v>0</v>
      </c>
      <c r="R31" s="108">
        <f t="shared" si="0"/>
        <v>0</v>
      </c>
      <c r="S31" s="108">
        <f t="shared" si="1"/>
        <v>0</v>
      </c>
    </row>
    <row r="32" spans="1:19" s="3" customFormat="1" ht="24.75" customHeight="1">
      <c r="A32" s="7" t="s">
        <v>22</v>
      </c>
      <c r="B32" s="90">
        <v>0</v>
      </c>
      <c r="C32" s="91">
        <v>0</v>
      </c>
      <c r="D32" s="439">
        <v>0</v>
      </c>
      <c r="E32" s="440">
        <v>0</v>
      </c>
      <c r="F32" s="309">
        <v>0</v>
      </c>
      <c r="G32" s="308">
        <v>0</v>
      </c>
      <c r="H32" s="439">
        <v>0</v>
      </c>
      <c r="I32" s="446">
        <v>0</v>
      </c>
      <c r="J32" s="309">
        <v>0</v>
      </c>
      <c r="K32" s="308">
        <v>0</v>
      </c>
      <c r="L32" s="439">
        <v>0</v>
      </c>
      <c r="M32" s="446">
        <v>0</v>
      </c>
      <c r="N32" s="310">
        <v>0</v>
      </c>
      <c r="O32" s="308">
        <v>0</v>
      </c>
      <c r="P32" s="439">
        <v>0</v>
      </c>
      <c r="Q32" s="450">
        <v>0</v>
      </c>
      <c r="R32" s="108">
        <f t="shared" si="0"/>
        <v>0</v>
      </c>
      <c r="S32" s="108">
        <f t="shared" si="1"/>
        <v>0</v>
      </c>
    </row>
    <row r="33" spans="1:19" s="3" customFormat="1" ht="24.75" customHeight="1">
      <c r="A33" s="7" t="s">
        <v>24</v>
      </c>
      <c r="B33" s="92">
        <v>0</v>
      </c>
      <c r="C33" s="93">
        <v>0</v>
      </c>
      <c r="D33" s="441">
        <v>0</v>
      </c>
      <c r="E33" s="442">
        <v>0</v>
      </c>
      <c r="F33" s="276">
        <v>0</v>
      </c>
      <c r="G33" s="99">
        <v>0</v>
      </c>
      <c r="H33" s="441">
        <v>0</v>
      </c>
      <c r="I33" s="447">
        <v>0</v>
      </c>
      <c r="J33" s="276">
        <v>0</v>
      </c>
      <c r="K33" s="99">
        <v>0</v>
      </c>
      <c r="L33" s="441">
        <v>0</v>
      </c>
      <c r="M33" s="447">
        <v>0</v>
      </c>
      <c r="N33" s="236">
        <v>0</v>
      </c>
      <c r="O33" s="99">
        <v>0</v>
      </c>
      <c r="P33" s="441">
        <v>0</v>
      </c>
      <c r="Q33" s="451">
        <v>0</v>
      </c>
      <c r="R33" s="108">
        <f t="shared" si="0"/>
        <v>0</v>
      </c>
      <c r="S33" s="108">
        <f t="shared" si="1"/>
        <v>0</v>
      </c>
    </row>
    <row r="34" spans="1:19" s="3" customFormat="1" ht="24.75" customHeight="1">
      <c r="A34" s="7" t="s">
        <v>25</v>
      </c>
      <c r="B34" s="92">
        <v>0</v>
      </c>
      <c r="C34" s="93">
        <v>0</v>
      </c>
      <c r="D34" s="441">
        <v>0</v>
      </c>
      <c r="E34" s="442">
        <v>0</v>
      </c>
      <c r="F34" s="276">
        <v>0</v>
      </c>
      <c r="G34" s="275">
        <v>0</v>
      </c>
      <c r="H34" s="441">
        <v>0</v>
      </c>
      <c r="I34" s="447">
        <v>0</v>
      </c>
      <c r="J34" s="276">
        <v>0</v>
      </c>
      <c r="K34" s="275">
        <v>0</v>
      </c>
      <c r="L34" s="441">
        <v>0</v>
      </c>
      <c r="M34" s="447">
        <v>0</v>
      </c>
      <c r="N34" s="236">
        <v>0</v>
      </c>
      <c r="O34" s="275">
        <v>0</v>
      </c>
      <c r="P34" s="441">
        <v>0</v>
      </c>
      <c r="Q34" s="451">
        <v>0</v>
      </c>
      <c r="R34" s="108">
        <f t="shared" si="0"/>
        <v>0</v>
      </c>
      <c r="S34" s="108">
        <f t="shared" si="1"/>
        <v>0</v>
      </c>
    </row>
    <row r="35" spans="1:19" s="3" customFormat="1" ht="24.75" customHeight="1">
      <c r="A35" s="7" t="s">
        <v>27</v>
      </c>
      <c r="B35" s="90">
        <v>0</v>
      </c>
      <c r="C35" s="91">
        <v>0</v>
      </c>
      <c r="D35" s="439">
        <v>0</v>
      </c>
      <c r="E35" s="440">
        <v>0</v>
      </c>
      <c r="F35" s="425">
        <v>0</v>
      </c>
      <c r="G35" s="424">
        <v>0</v>
      </c>
      <c r="H35" s="439">
        <v>0</v>
      </c>
      <c r="I35" s="446">
        <v>0</v>
      </c>
      <c r="J35" s="425">
        <v>0</v>
      </c>
      <c r="K35" s="424">
        <v>0</v>
      </c>
      <c r="L35" s="439">
        <v>0</v>
      </c>
      <c r="M35" s="446">
        <v>0</v>
      </c>
      <c r="N35" s="426">
        <v>0</v>
      </c>
      <c r="O35" s="424">
        <v>0</v>
      </c>
      <c r="P35" s="439">
        <v>0</v>
      </c>
      <c r="Q35" s="450">
        <v>0</v>
      </c>
      <c r="R35" s="108">
        <f t="shared" si="0"/>
        <v>0</v>
      </c>
      <c r="S35" s="108">
        <f t="shared" si="1"/>
        <v>0</v>
      </c>
    </row>
    <row r="36" spans="1:19" s="3" customFormat="1" ht="24.75" customHeight="1">
      <c r="A36" s="7" t="s">
        <v>26</v>
      </c>
      <c r="B36" s="90">
        <v>0</v>
      </c>
      <c r="C36" s="91">
        <v>0</v>
      </c>
      <c r="D36" s="439">
        <v>0</v>
      </c>
      <c r="E36" s="440">
        <v>0</v>
      </c>
      <c r="F36" s="413">
        <v>0</v>
      </c>
      <c r="G36" s="412">
        <v>0</v>
      </c>
      <c r="H36" s="439">
        <v>0</v>
      </c>
      <c r="I36" s="446">
        <v>0</v>
      </c>
      <c r="J36" s="413">
        <v>0</v>
      </c>
      <c r="K36" s="412">
        <v>0</v>
      </c>
      <c r="L36" s="439">
        <v>0</v>
      </c>
      <c r="M36" s="446">
        <v>0</v>
      </c>
      <c r="N36" s="414">
        <v>0</v>
      </c>
      <c r="O36" s="412">
        <v>0</v>
      </c>
      <c r="P36" s="439">
        <v>0</v>
      </c>
      <c r="Q36" s="450">
        <v>0</v>
      </c>
      <c r="R36" s="108">
        <f t="shared" si="0"/>
        <v>0</v>
      </c>
      <c r="S36" s="108">
        <f t="shared" si="1"/>
        <v>0</v>
      </c>
    </row>
    <row r="37" spans="1:19" s="3" customFormat="1" ht="24.75" customHeight="1">
      <c r="A37" s="7" t="s">
        <v>28</v>
      </c>
      <c r="B37" s="90">
        <v>0</v>
      </c>
      <c r="C37" s="91">
        <v>0</v>
      </c>
      <c r="D37" s="439">
        <v>0</v>
      </c>
      <c r="E37" s="440">
        <v>0</v>
      </c>
      <c r="F37" s="437">
        <v>0</v>
      </c>
      <c r="G37" s="436">
        <v>0</v>
      </c>
      <c r="H37" s="439">
        <v>0</v>
      </c>
      <c r="I37" s="446">
        <v>0</v>
      </c>
      <c r="J37" s="437">
        <v>0</v>
      </c>
      <c r="K37" s="436">
        <v>0</v>
      </c>
      <c r="L37" s="439">
        <v>0</v>
      </c>
      <c r="M37" s="446">
        <v>0</v>
      </c>
      <c r="N37" s="438">
        <v>0</v>
      </c>
      <c r="O37" s="436">
        <v>0</v>
      </c>
      <c r="P37" s="439">
        <v>0</v>
      </c>
      <c r="Q37" s="450">
        <v>0</v>
      </c>
      <c r="R37" s="108">
        <f t="shared" si="0"/>
        <v>0</v>
      </c>
      <c r="S37" s="108">
        <f t="shared" si="1"/>
        <v>0</v>
      </c>
    </row>
    <row r="38" spans="1:19" s="3" customFormat="1" ht="24.75" customHeight="1">
      <c r="A38" s="7" t="s">
        <v>0</v>
      </c>
      <c r="B38" s="90">
        <v>0</v>
      </c>
      <c r="C38" s="91">
        <v>0</v>
      </c>
      <c r="D38" s="439">
        <v>0</v>
      </c>
      <c r="E38" s="440">
        <v>0</v>
      </c>
      <c r="F38" s="97">
        <v>0</v>
      </c>
      <c r="G38" s="91">
        <v>0</v>
      </c>
      <c r="H38" s="439">
        <v>0</v>
      </c>
      <c r="I38" s="440">
        <v>0</v>
      </c>
      <c r="J38" s="97">
        <v>0</v>
      </c>
      <c r="K38" s="91">
        <v>0</v>
      </c>
      <c r="L38" s="439">
        <v>0</v>
      </c>
      <c r="M38" s="440">
        <v>0</v>
      </c>
      <c r="N38" s="101">
        <v>0</v>
      </c>
      <c r="O38" s="91">
        <v>0</v>
      </c>
      <c r="P38" s="439">
        <v>0</v>
      </c>
      <c r="Q38" s="440">
        <v>0</v>
      </c>
      <c r="R38" s="108">
        <f t="shared" si="0"/>
        <v>0</v>
      </c>
      <c r="S38" s="108">
        <f t="shared" si="1"/>
        <v>0</v>
      </c>
    </row>
    <row r="39" spans="1:19" s="3" customFormat="1" ht="24.75" customHeight="1">
      <c r="A39" s="7" t="s">
        <v>29</v>
      </c>
      <c r="B39" s="90">
        <v>0</v>
      </c>
      <c r="C39" s="91">
        <v>0</v>
      </c>
      <c r="D39" s="439">
        <v>0</v>
      </c>
      <c r="E39" s="440">
        <v>0</v>
      </c>
      <c r="F39" s="135">
        <v>0</v>
      </c>
      <c r="G39" s="134">
        <v>0</v>
      </c>
      <c r="H39" s="439">
        <v>0</v>
      </c>
      <c r="I39" s="446">
        <v>0</v>
      </c>
      <c r="J39" s="135">
        <v>0</v>
      </c>
      <c r="K39" s="134">
        <v>0</v>
      </c>
      <c r="L39" s="439">
        <v>0</v>
      </c>
      <c r="M39" s="446">
        <v>0</v>
      </c>
      <c r="N39" s="136">
        <v>0</v>
      </c>
      <c r="O39" s="134">
        <v>0</v>
      </c>
      <c r="P39" s="439">
        <v>0</v>
      </c>
      <c r="Q39" s="450">
        <v>0</v>
      </c>
      <c r="R39" s="108">
        <f t="shared" si="0"/>
        <v>0</v>
      </c>
      <c r="S39" s="108">
        <f t="shared" si="1"/>
        <v>0</v>
      </c>
    </row>
    <row r="40" spans="1:19" s="3" customFormat="1" ht="24.75" customHeight="1">
      <c r="A40" s="7" t="s">
        <v>30</v>
      </c>
      <c r="B40" s="90">
        <v>0</v>
      </c>
      <c r="C40" s="91">
        <v>0</v>
      </c>
      <c r="D40" s="439">
        <v>0</v>
      </c>
      <c r="E40" s="440">
        <v>0</v>
      </c>
      <c r="F40" s="309">
        <v>0</v>
      </c>
      <c r="G40" s="308">
        <v>0</v>
      </c>
      <c r="H40" s="439">
        <v>0</v>
      </c>
      <c r="I40" s="446">
        <v>0</v>
      </c>
      <c r="J40" s="309">
        <v>0</v>
      </c>
      <c r="K40" s="308">
        <v>0</v>
      </c>
      <c r="L40" s="439">
        <v>0</v>
      </c>
      <c r="M40" s="446">
        <v>0</v>
      </c>
      <c r="N40" s="310">
        <v>0</v>
      </c>
      <c r="O40" s="308">
        <v>0</v>
      </c>
      <c r="P40" s="439">
        <v>0</v>
      </c>
      <c r="Q40" s="450">
        <v>0</v>
      </c>
      <c r="R40" s="108">
        <f t="shared" si="0"/>
        <v>0</v>
      </c>
      <c r="S40" s="108">
        <f t="shared" si="1"/>
        <v>0</v>
      </c>
    </row>
    <row r="41" spans="1:19" s="3" customFormat="1" ht="24.75" customHeight="1">
      <c r="A41" s="7" t="s">
        <v>31</v>
      </c>
      <c r="B41" s="92">
        <v>0</v>
      </c>
      <c r="C41" s="93">
        <v>0</v>
      </c>
      <c r="D41" s="441">
        <v>0</v>
      </c>
      <c r="E41" s="442">
        <v>0</v>
      </c>
      <c r="F41" s="276">
        <v>0</v>
      </c>
      <c r="G41" s="275">
        <v>0</v>
      </c>
      <c r="H41" s="441">
        <v>0</v>
      </c>
      <c r="I41" s="447">
        <v>0</v>
      </c>
      <c r="J41" s="276">
        <v>0</v>
      </c>
      <c r="K41" s="275">
        <v>0</v>
      </c>
      <c r="L41" s="441">
        <v>0</v>
      </c>
      <c r="M41" s="447">
        <v>0</v>
      </c>
      <c r="N41" s="236">
        <v>0</v>
      </c>
      <c r="O41" s="275">
        <v>0</v>
      </c>
      <c r="P41" s="441">
        <v>0</v>
      </c>
      <c r="Q41" s="451">
        <v>0</v>
      </c>
      <c r="R41" s="108">
        <f t="shared" si="0"/>
        <v>0</v>
      </c>
      <c r="S41" s="108">
        <f t="shared" si="1"/>
        <v>0</v>
      </c>
    </row>
    <row r="42" spans="1:19" s="3" customFormat="1" ht="24.75" customHeight="1">
      <c r="A42" s="7" t="s">
        <v>32</v>
      </c>
      <c r="B42" s="90">
        <v>0</v>
      </c>
      <c r="C42" s="91">
        <v>0</v>
      </c>
      <c r="D42" s="439">
        <v>0</v>
      </c>
      <c r="E42" s="440">
        <v>0</v>
      </c>
      <c r="F42" s="364">
        <v>0</v>
      </c>
      <c r="G42" s="363">
        <v>0</v>
      </c>
      <c r="H42" s="439">
        <v>0</v>
      </c>
      <c r="I42" s="446">
        <v>0</v>
      </c>
      <c r="J42" s="364">
        <v>0</v>
      </c>
      <c r="K42" s="363">
        <v>0</v>
      </c>
      <c r="L42" s="439">
        <v>0</v>
      </c>
      <c r="M42" s="446">
        <v>0</v>
      </c>
      <c r="N42" s="365">
        <v>0</v>
      </c>
      <c r="O42" s="363">
        <v>0</v>
      </c>
      <c r="P42" s="439">
        <v>0</v>
      </c>
      <c r="Q42" s="450">
        <v>0</v>
      </c>
      <c r="R42" s="108">
        <f t="shared" si="0"/>
        <v>0</v>
      </c>
      <c r="S42" s="108">
        <f t="shared" si="1"/>
        <v>0</v>
      </c>
    </row>
    <row r="43" spans="1:19" s="3" customFormat="1" ht="24.75" customHeight="1">
      <c r="A43" s="7" t="s">
        <v>33</v>
      </c>
      <c r="B43" s="90">
        <v>0</v>
      </c>
      <c r="C43" s="91">
        <v>0</v>
      </c>
      <c r="D43" s="439">
        <v>0</v>
      </c>
      <c r="E43" s="440">
        <v>0</v>
      </c>
      <c r="F43" s="97">
        <v>0</v>
      </c>
      <c r="G43" s="91">
        <v>0</v>
      </c>
      <c r="H43" s="448">
        <v>0</v>
      </c>
      <c r="I43" s="446">
        <v>0</v>
      </c>
      <c r="J43" s="97">
        <v>0</v>
      </c>
      <c r="K43" s="91">
        <v>0</v>
      </c>
      <c r="L43" s="439">
        <v>0</v>
      </c>
      <c r="M43" s="446">
        <v>0</v>
      </c>
      <c r="N43" s="101">
        <v>0</v>
      </c>
      <c r="O43" s="91">
        <v>0</v>
      </c>
      <c r="P43" s="439">
        <v>0</v>
      </c>
      <c r="Q43" s="450">
        <v>0</v>
      </c>
      <c r="R43" s="108">
        <f t="shared" si="0"/>
        <v>0</v>
      </c>
      <c r="S43" s="108">
        <f t="shared" si="1"/>
        <v>0</v>
      </c>
    </row>
    <row r="44" spans="1:19" s="3" customFormat="1" ht="24.75" customHeight="1">
      <c r="A44" s="7" t="s">
        <v>34</v>
      </c>
      <c r="B44" s="90">
        <v>0</v>
      </c>
      <c r="C44" s="91">
        <v>0</v>
      </c>
      <c r="D44" s="439">
        <v>0</v>
      </c>
      <c r="E44" s="440">
        <v>0</v>
      </c>
      <c r="F44" s="149">
        <v>0</v>
      </c>
      <c r="G44" s="148">
        <v>0</v>
      </c>
      <c r="H44" s="439">
        <v>0</v>
      </c>
      <c r="I44" s="446">
        <v>0</v>
      </c>
      <c r="J44" s="149">
        <v>0</v>
      </c>
      <c r="K44" s="148">
        <v>0</v>
      </c>
      <c r="L44" s="439">
        <v>0</v>
      </c>
      <c r="M44" s="446">
        <v>0</v>
      </c>
      <c r="N44" s="150">
        <v>0</v>
      </c>
      <c r="O44" s="148">
        <v>0</v>
      </c>
      <c r="P44" s="439">
        <v>0</v>
      </c>
      <c r="Q44" s="450">
        <v>0</v>
      </c>
      <c r="R44" s="108">
        <f t="shared" si="0"/>
        <v>0</v>
      </c>
      <c r="S44" s="108">
        <f t="shared" si="1"/>
        <v>0</v>
      </c>
    </row>
    <row r="45" spans="1:19" s="3" customFormat="1" ht="24.75" customHeight="1">
      <c r="A45" s="7" t="s">
        <v>35</v>
      </c>
      <c r="B45" s="90">
        <v>0</v>
      </c>
      <c r="C45" s="91">
        <v>0</v>
      </c>
      <c r="D45" s="439">
        <v>0</v>
      </c>
      <c r="E45" s="440">
        <v>0</v>
      </c>
      <c r="F45" s="231">
        <v>0</v>
      </c>
      <c r="G45" s="230">
        <v>0</v>
      </c>
      <c r="H45" s="439">
        <v>0</v>
      </c>
      <c r="I45" s="446">
        <v>0</v>
      </c>
      <c r="J45" s="231">
        <v>0</v>
      </c>
      <c r="K45" s="230">
        <v>0</v>
      </c>
      <c r="L45" s="439">
        <v>0</v>
      </c>
      <c r="M45" s="446">
        <v>0</v>
      </c>
      <c r="N45" s="232">
        <v>0</v>
      </c>
      <c r="O45" s="230">
        <v>0</v>
      </c>
      <c r="P45" s="439">
        <v>0</v>
      </c>
      <c r="Q45" s="450">
        <v>0</v>
      </c>
      <c r="R45" s="108">
        <f t="shared" si="0"/>
        <v>0</v>
      </c>
      <c r="S45" s="108">
        <f t="shared" si="1"/>
        <v>0</v>
      </c>
    </row>
    <row r="46" spans="1:19" s="3" customFormat="1" ht="24.75" customHeight="1">
      <c r="A46" s="7" t="s">
        <v>36</v>
      </c>
      <c r="B46" s="90">
        <v>0</v>
      </c>
      <c r="C46" s="91">
        <v>0</v>
      </c>
      <c r="D46" s="439">
        <v>0</v>
      </c>
      <c r="E46" s="440">
        <v>0</v>
      </c>
      <c r="F46" s="309">
        <v>0</v>
      </c>
      <c r="G46" s="308">
        <v>0</v>
      </c>
      <c r="H46" s="439">
        <v>0</v>
      </c>
      <c r="I46" s="446">
        <v>0</v>
      </c>
      <c r="J46" s="309">
        <v>0</v>
      </c>
      <c r="K46" s="308">
        <v>0</v>
      </c>
      <c r="L46" s="439">
        <v>0</v>
      </c>
      <c r="M46" s="446">
        <v>0</v>
      </c>
      <c r="N46" s="310">
        <v>0</v>
      </c>
      <c r="O46" s="308">
        <v>0</v>
      </c>
      <c r="P46" s="439">
        <v>0</v>
      </c>
      <c r="Q46" s="450">
        <v>0</v>
      </c>
      <c r="R46" s="108">
        <f t="shared" si="0"/>
        <v>0</v>
      </c>
      <c r="S46" s="108">
        <f t="shared" si="1"/>
        <v>0</v>
      </c>
    </row>
    <row r="47" spans="1:19" s="3" customFormat="1" ht="24.75" customHeight="1">
      <c r="A47" s="7" t="s">
        <v>37</v>
      </c>
      <c r="B47" s="90">
        <v>0</v>
      </c>
      <c r="C47" s="91">
        <v>0</v>
      </c>
      <c r="D47" s="439">
        <v>0</v>
      </c>
      <c r="E47" s="440">
        <v>0</v>
      </c>
      <c r="F47" s="97">
        <v>0</v>
      </c>
      <c r="G47" s="91">
        <v>0</v>
      </c>
      <c r="H47" s="439">
        <v>0</v>
      </c>
      <c r="I47" s="446">
        <v>0</v>
      </c>
      <c r="J47" s="97">
        <v>0</v>
      </c>
      <c r="K47" s="91">
        <v>0</v>
      </c>
      <c r="L47" s="439">
        <v>0</v>
      </c>
      <c r="M47" s="446">
        <v>0</v>
      </c>
      <c r="N47" s="101">
        <v>0</v>
      </c>
      <c r="O47" s="91">
        <v>0</v>
      </c>
      <c r="P47" s="439">
        <v>0</v>
      </c>
      <c r="Q47" s="450">
        <v>0</v>
      </c>
      <c r="R47" s="108">
        <f t="shared" si="0"/>
        <v>0</v>
      </c>
      <c r="S47" s="108">
        <f t="shared" si="1"/>
        <v>0</v>
      </c>
    </row>
    <row r="48" spans="1:19" s="3" customFormat="1" ht="24.75" customHeight="1">
      <c r="A48" s="7" t="s">
        <v>38</v>
      </c>
      <c r="B48" s="90">
        <v>0</v>
      </c>
      <c r="C48" s="91">
        <v>0</v>
      </c>
      <c r="D48" s="439">
        <v>0</v>
      </c>
      <c r="E48" s="440">
        <v>0</v>
      </c>
      <c r="F48" s="376">
        <v>0</v>
      </c>
      <c r="G48" s="375">
        <v>0</v>
      </c>
      <c r="H48" s="439">
        <v>0</v>
      </c>
      <c r="I48" s="446">
        <v>0</v>
      </c>
      <c r="J48" s="376">
        <v>0</v>
      </c>
      <c r="K48" s="375">
        <v>0</v>
      </c>
      <c r="L48" s="439">
        <v>0</v>
      </c>
      <c r="M48" s="446">
        <v>0</v>
      </c>
      <c r="N48" s="377">
        <v>0</v>
      </c>
      <c r="O48" s="375">
        <v>0</v>
      </c>
      <c r="P48" s="439">
        <v>0</v>
      </c>
      <c r="Q48" s="450">
        <v>0</v>
      </c>
      <c r="R48" s="108">
        <f t="shared" si="0"/>
        <v>0</v>
      </c>
      <c r="S48" s="108">
        <f t="shared" si="1"/>
        <v>0</v>
      </c>
    </row>
    <row r="49" spans="1:19" s="3" customFormat="1" ht="24.75" customHeight="1">
      <c r="A49" s="7" t="s">
        <v>39</v>
      </c>
      <c r="B49" s="92">
        <v>0</v>
      </c>
      <c r="C49" s="93">
        <v>0</v>
      </c>
      <c r="D49" s="441">
        <v>0</v>
      </c>
      <c r="E49" s="442">
        <v>0</v>
      </c>
      <c r="F49" s="389">
        <v>0</v>
      </c>
      <c r="G49" s="388">
        <v>0</v>
      </c>
      <c r="H49" s="441">
        <v>0</v>
      </c>
      <c r="I49" s="447">
        <v>0</v>
      </c>
      <c r="J49" s="389">
        <v>0</v>
      </c>
      <c r="K49" s="388">
        <v>0</v>
      </c>
      <c r="L49" s="441">
        <v>0</v>
      </c>
      <c r="M49" s="447">
        <v>0</v>
      </c>
      <c r="N49" s="390">
        <v>0</v>
      </c>
      <c r="O49" s="388">
        <v>0</v>
      </c>
      <c r="P49" s="441">
        <v>0</v>
      </c>
      <c r="Q49" s="451">
        <v>0</v>
      </c>
      <c r="R49" s="108">
        <f t="shared" si="0"/>
        <v>0</v>
      </c>
      <c r="S49" s="108">
        <f t="shared" si="1"/>
        <v>0</v>
      </c>
    </row>
    <row r="50" spans="1:19" s="3" customFormat="1" ht="24.75" customHeight="1" thickBot="1">
      <c r="A50" s="8" t="s">
        <v>40</v>
      </c>
      <c r="B50" s="94">
        <v>0</v>
      </c>
      <c r="C50" s="95">
        <v>0</v>
      </c>
      <c r="D50" s="444">
        <v>0</v>
      </c>
      <c r="E50" s="445">
        <v>0</v>
      </c>
      <c r="F50" s="401">
        <v>0</v>
      </c>
      <c r="G50" s="400">
        <v>0</v>
      </c>
      <c r="H50" s="444">
        <v>0</v>
      </c>
      <c r="I50" s="449">
        <v>0</v>
      </c>
      <c r="J50" s="401">
        <v>0</v>
      </c>
      <c r="K50" s="400">
        <v>0</v>
      </c>
      <c r="L50" s="444">
        <v>0</v>
      </c>
      <c r="M50" s="449">
        <v>0</v>
      </c>
      <c r="N50" s="402">
        <v>0</v>
      </c>
      <c r="O50" s="400">
        <v>0</v>
      </c>
      <c r="P50" s="444">
        <v>0</v>
      </c>
      <c r="Q50" s="452">
        <v>0</v>
      </c>
      <c r="R50" s="108">
        <f t="shared" si="0"/>
        <v>0</v>
      </c>
      <c r="S50" s="108">
        <f t="shared" si="1"/>
        <v>0</v>
      </c>
    </row>
    <row r="51" spans="1:17" s="4" customFormat="1" ht="36.75" customHeight="1" thickBot="1">
      <c r="A51" s="103" t="s">
        <v>43</v>
      </c>
      <c r="B51" s="53">
        <f aca="true" t="shared" si="2" ref="B51:O51">SUM(B8:B50)</f>
        <v>10</v>
      </c>
      <c r="C51" s="75">
        <f t="shared" si="2"/>
        <v>1106</v>
      </c>
      <c r="D51" s="54">
        <f>SUM(D8:D50)</f>
        <v>4</v>
      </c>
      <c r="E51" s="54">
        <f>SUM(E8:E50)</f>
        <v>711</v>
      </c>
      <c r="F51" s="56">
        <f t="shared" si="2"/>
        <v>5</v>
      </c>
      <c r="G51" s="75">
        <f t="shared" si="2"/>
        <v>648</v>
      </c>
      <c r="H51" s="54">
        <f>SUM(H8:H50)</f>
        <v>3</v>
      </c>
      <c r="I51" s="55">
        <f>SUM(I8:I50)</f>
        <v>554</v>
      </c>
      <c r="J51" s="56">
        <f t="shared" si="2"/>
        <v>0</v>
      </c>
      <c r="K51" s="75">
        <f t="shared" si="2"/>
        <v>0</v>
      </c>
      <c r="L51" s="54">
        <f>SUM(L8:L50)</f>
        <v>0</v>
      </c>
      <c r="M51" s="55">
        <f>SUM(M8:M50)</f>
        <v>0</v>
      </c>
      <c r="N51" s="58">
        <f t="shared" si="2"/>
        <v>1</v>
      </c>
      <c r="O51" s="75">
        <f t="shared" si="2"/>
        <v>30</v>
      </c>
      <c r="P51" s="54">
        <f>SUM(P8:P50)</f>
        <v>0</v>
      </c>
      <c r="Q51" s="75">
        <f>SUM(Q8:Q50)</f>
        <v>0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B6:C6"/>
    <mergeCell ref="J6:K6"/>
    <mergeCell ref="P6:Q6"/>
    <mergeCell ref="N6:O6"/>
    <mergeCell ref="A4:A7"/>
    <mergeCell ref="B4:Q4"/>
    <mergeCell ref="B5:E5"/>
    <mergeCell ref="F5:I5"/>
    <mergeCell ref="J5:M5"/>
    <mergeCell ref="N5:Q5"/>
    <mergeCell ref="L6:M6"/>
    <mergeCell ref="D6:E6"/>
    <mergeCell ref="K3:M3"/>
    <mergeCell ref="F6:G6"/>
    <mergeCell ref="N3:Q3"/>
    <mergeCell ref="H6:I6"/>
  </mergeCells>
  <printOptions horizont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2015-12-02T08:10:22Z</cp:lastPrinted>
  <dcterms:created xsi:type="dcterms:W3CDTF">2003-05-20T08:23:38Z</dcterms:created>
  <dcterms:modified xsi:type="dcterms:W3CDTF">2016-11-16T03:11:12Z</dcterms:modified>
  <cp:category/>
  <cp:version/>
  <cp:contentType/>
  <cp:contentStatus/>
</cp:coreProperties>
</file>